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0610" yWindow="-120" windowWidth="20730" windowHeight="11160" tabRatio="933" firstSheet="1" activeTab="1"/>
  </bookViews>
  <sheets>
    <sheet name="Planilha3" sheetId="61" state="hidden" r:id="rId1"/>
    <sheet name="capa" sheetId="31" r:id="rId2"/>
    <sheet name="ESTIMATIVA DE PREÇOS" sheetId="37" r:id="rId3"/>
    <sheet name="RESUMO DAS ATIVIDADES" sheetId="38" r:id="rId4"/>
    <sheet name="CAPA MEMÓRIA" sheetId="70" r:id="rId5"/>
    <sheet name="CCU - ADM LOCAL" sheetId="77" r:id="rId6"/>
    <sheet name="QUANTIDADE SGPU" sheetId="85" r:id="rId7"/>
    <sheet name="ÁREAS - SGPU" sheetId="75" state="hidden" r:id="rId8"/>
    <sheet name="RESUMO DAS ATIVIDADES - NORMAL" sheetId="62" state="hidden" r:id="rId9"/>
    <sheet name="RESUMO DAS ATIVIDADES - DOMINGO" sheetId="63" state="hidden" r:id="rId10"/>
    <sheet name="RESUMO DAS ATIVIDADES - SÁBADO" sheetId="64" state="hidden" r:id="rId11"/>
    <sheet name="RESUMO DAS ATIVIDADES - NOTURNO" sheetId="65" state="hidden" r:id="rId12"/>
    <sheet name="PROJETO" sheetId="35" state="hidden" r:id="rId13"/>
    <sheet name="Avaliação Preliminar" sheetId="53" state="hidden" r:id="rId14"/>
    <sheet name="Resumo R$ m2 (2)" sheetId="24" state="hidden" r:id="rId15"/>
    <sheet name="Tab Ref (2)" sheetId="79" state="hidden" r:id="rId16"/>
    <sheet name="EXPECIAIS" sheetId="72" state="hidden" r:id="rId17"/>
    <sheet name="Domingo" sheetId="55" state="hidden" r:id="rId18"/>
    <sheet name="sábado" sheetId="56" state="hidden" r:id="rId19"/>
    <sheet name="NOTURNO" sheetId="59" state="hidden" r:id="rId20"/>
    <sheet name="Plan5 - sábado" sheetId="58" state="hidden" r:id="rId21"/>
    <sheet name="PLAN NOTURNO" sheetId="60" state="hidden" r:id="rId22"/>
    <sheet name="PLAN DOMINGO" sheetId="71" state="hidden" r:id="rId23"/>
  </sheets>
  <definedNames>
    <definedName name="_xlnm._FilterDatabase" localSheetId="17" hidden="1">Domingo!$A$4:$E$70</definedName>
    <definedName name="_xlnm._FilterDatabase" localSheetId="2" hidden="1">'ESTIMATIVA DE PREÇOS'!$A$11:$F$53</definedName>
    <definedName name="_xlnm._FilterDatabase" localSheetId="16" hidden="1">EXPECIAIS!$A$4:$E$70</definedName>
    <definedName name="_xlnm._FilterDatabase" localSheetId="19" hidden="1">NOTURNO!$A$4:$E$41</definedName>
    <definedName name="_xlnm._FilterDatabase" localSheetId="14" hidden="1">'Resumo R$ m2 (2)'!$B$26:$H$47</definedName>
    <definedName name="_xlnm._FilterDatabase" localSheetId="18" hidden="1">sábado!$A$4:$E$41</definedName>
    <definedName name="_xlnm._FilterDatabase" localSheetId="15" hidden="1">'Tab Ref (2)'!$A$4:$E$231</definedName>
    <definedName name="_xlnm.Print_Area" localSheetId="7">'ÁREAS - SGPU'!$A$1:$I$184</definedName>
    <definedName name="_xlnm.Print_Area" localSheetId="1">capa!$A$1:$K$37</definedName>
    <definedName name="_xlnm.Print_Area" localSheetId="5">'CCU - ADM LOCAL'!$A$1:$G$22</definedName>
    <definedName name="_xlnm.Print_Area" localSheetId="17">Domingo!$A$1:$E$70</definedName>
    <definedName name="_xlnm.Print_Area" localSheetId="2">'ESTIMATIVA DE PREÇOS'!$A$1:$F$55</definedName>
    <definedName name="_xlnm.Print_Area" localSheetId="16">EXPECIAIS!$A$1:$E$149</definedName>
    <definedName name="_xlnm.Print_Area" localSheetId="19">NOTURNO!$A$1:$E$76</definedName>
    <definedName name="_xlnm.Print_Area" localSheetId="12">PROJETO!$A$1:$J$28</definedName>
    <definedName name="_xlnm.Print_Area" localSheetId="6">'QUANTIDADE SGPU'!$A$1:$F$37</definedName>
    <definedName name="_xlnm.Print_Area" localSheetId="3">'RESUMO DAS ATIVIDADES'!$B$1:$E$17</definedName>
    <definedName name="_xlnm.Print_Area" localSheetId="9">'RESUMO DAS ATIVIDADES - DOMINGO'!$B$1:$F$76</definedName>
    <definedName name="_xlnm.Print_Area" localSheetId="8">'RESUMO DAS ATIVIDADES - NORMAL'!$B$1:$F$76</definedName>
    <definedName name="_xlnm.Print_Area" localSheetId="11">'RESUMO DAS ATIVIDADES - NOTURNO'!$B$1:$F$76</definedName>
    <definedName name="_xlnm.Print_Area" localSheetId="10">'RESUMO DAS ATIVIDADES - SÁBADO'!$B$1:$F$76</definedName>
    <definedName name="_xlnm.Print_Area" localSheetId="14">'Resumo R$ m2 (2)'!$B$1:$G$47</definedName>
    <definedName name="_xlnm.Print_Area" localSheetId="18">sábado!$A$1:$E$76</definedName>
    <definedName name="_xlnm.Print_Area" localSheetId="15">'Tab Ref (2)'!$A$1:$E$6730</definedName>
    <definedName name="_xlnm.Print_Titles" localSheetId="7">'ÁREAS - SGPU'!$1:$1</definedName>
    <definedName name="_xlnm.Print_Titles" localSheetId="5">'CCU - ADM LOCAL'!$1:$6</definedName>
    <definedName name="_xlnm.Print_Titles" localSheetId="2">'ESTIMATIVA DE PREÇOS'!$1:$7</definedName>
    <definedName name="_xlnm.Print_Titles" localSheetId="12">PROJETO!$1:$7</definedName>
    <definedName name="_xlnm.Print_Titles" localSheetId="6">'QUANTIDADE SGPU'!$1:$6</definedName>
    <definedName name="_xlnm.Print_Titles" localSheetId="3">'RESUMO DAS ATIVIDADES'!$B:$C,'RESUMO DAS ATIVIDADES'!$1:$7</definedName>
    <definedName name="_xlnm.Print_Titles" localSheetId="9">'RESUMO DAS ATIVIDADES - DOMINGO'!$B:$C,'RESUMO DAS ATIVIDADES - DOMINGO'!$1:$7</definedName>
    <definedName name="_xlnm.Print_Titles" localSheetId="8">'RESUMO DAS ATIVIDADES - NORMAL'!$B:$C,'RESUMO DAS ATIVIDADES - NORMAL'!$1:$7</definedName>
    <definedName name="_xlnm.Print_Titles" localSheetId="11">'RESUMO DAS ATIVIDADES - NOTURNO'!$B:$C,'RESUMO DAS ATIVIDADES - NOTURNO'!$1:$7</definedName>
    <definedName name="_xlnm.Print_Titles" localSheetId="10">'RESUMO DAS ATIVIDADES - SÁBADO'!$B:$C,'RESUMO DAS ATIVIDADES - SÁBADO'!$1:$7</definedName>
    <definedName name="_xlnm.Print_Titles" localSheetId="14">'Resumo R$ m2 (2)'!$1:$7</definedName>
  </definedNames>
  <calcPr calcId="125725" calcMode="manual"/>
</workbook>
</file>

<file path=xl/calcChain.xml><?xml version="1.0" encoding="utf-8"?>
<calcChain xmlns="http://schemas.openxmlformats.org/spreadsheetml/2006/main">
  <c r="A13" i="70"/>
  <c r="E6" i="85"/>
  <c r="A5"/>
  <c r="A4"/>
  <c r="A2"/>
  <c r="C11" i="35" l="1"/>
  <c r="C12"/>
  <c r="C13"/>
  <c r="C14"/>
  <c r="C15"/>
  <c r="C10"/>
  <c r="E11"/>
  <c r="E12"/>
  <c r="E13"/>
  <c r="E14"/>
  <c r="E15"/>
  <c r="E10"/>
  <c r="I183" i="75" l="1"/>
  <c r="I182"/>
  <c r="I181"/>
  <c r="I180"/>
  <c r="I179"/>
  <c r="I178"/>
  <c r="I177"/>
  <c r="I176"/>
  <c r="I175"/>
  <c r="I174"/>
  <c r="I173"/>
  <c r="I172"/>
  <c r="I171"/>
  <c r="I170"/>
  <c r="I184" s="1"/>
  <c r="I165"/>
  <c r="I164"/>
  <c r="I163"/>
  <c r="I162"/>
  <c r="I161"/>
  <c r="I160"/>
  <c r="I159"/>
  <c r="I158"/>
  <c r="I157"/>
  <c r="I156"/>
  <c r="I155"/>
  <c r="I154"/>
  <c r="I166" s="1"/>
  <c r="I153"/>
  <c r="I152"/>
  <c r="I146"/>
  <c r="I145"/>
  <c r="I144"/>
  <c r="I143"/>
  <c r="I142"/>
  <c r="I141"/>
  <c r="I140"/>
  <c r="I139"/>
  <c r="I138"/>
  <c r="I137"/>
  <c r="I136"/>
  <c r="I135"/>
  <c r="I134"/>
  <c r="I133"/>
  <c r="I147" s="1"/>
  <c r="I128"/>
  <c r="I127"/>
  <c r="I126"/>
  <c r="I125"/>
  <c r="I124"/>
  <c r="I123"/>
  <c r="I122"/>
  <c r="I121"/>
  <c r="I120"/>
  <c r="I119"/>
  <c r="I118"/>
  <c r="I117"/>
  <c r="I116"/>
  <c r="I115"/>
  <c r="I109"/>
  <c r="I108"/>
  <c r="I107"/>
  <c r="I106"/>
  <c r="I105"/>
  <c r="I104"/>
  <c r="I103"/>
  <c r="I102"/>
  <c r="I101"/>
  <c r="I100"/>
  <c r="I99"/>
  <c r="I98"/>
  <c r="I97"/>
  <c r="I96"/>
  <c r="I110" s="1"/>
  <c r="I91"/>
  <c r="I90"/>
  <c r="I89"/>
  <c r="I88"/>
  <c r="I87"/>
  <c r="I86"/>
  <c r="I85"/>
  <c r="I84"/>
  <c r="I83"/>
  <c r="I82"/>
  <c r="I81"/>
  <c r="I80"/>
  <c r="I92" s="1"/>
  <c r="I79"/>
  <c r="I78"/>
  <c r="I72"/>
  <c r="I71"/>
  <c r="I70"/>
  <c r="I69"/>
  <c r="I68"/>
  <c r="I67"/>
  <c r="I66"/>
  <c r="I65"/>
  <c r="I64"/>
  <c r="I63"/>
  <c r="I62"/>
  <c r="I61"/>
  <c r="I60"/>
  <c r="I59"/>
  <c r="I73" s="1"/>
  <c r="I54"/>
  <c r="I53"/>
  <c r="I52"/>
  <c r="I51"/>
  <c r="I50"/>
  <c r="I49"/>
  <c r="I48"/>
  <c r="I47"/>
  <c r="I46"/>
  <c r="I45"/>
  <c r="I44"/>
  <c r="I43"/>
  <c r="I42"/>
  <c r="I41"/>
  <c r="I36"/>
  <c r="I35"/>
  <c r="I34"/>
  <c r="I33"/>
  <c r="I32"/>
  <c r="I31"/>
  <c r="I30"/>
  <c r="I29"/>
  <c r="I28"/>
  <c r="I27"/>
  <c r="I26"/>
  <c r="I25"/>
  <c r="I24"/>
  <c r="I23"/>
  <c r="I37" s="1"/>
  <c r="I18"/>
  <c r="I17"/>
  <c r="I16"/>
  <c r="I15"/>
  <c r="I14"/>
  <c r="I13"/>
  <c r="I12"/>
  <c r="I11"/>
  <c r="I10"/>
  <c r="I9"/>
  <c r="I8"/>
  <c r="I7"/>
  <c r="I19" s="1"/>
  <c r="I6"/>
  <c r="I5"/>
  <c r="I55" l="1"/>
  <c r="I129"/>
  <c r="E40" i="59" l="1"/>
  <c r="E39"/>
  <c r="E38"/>
  <c r="E37"/>
  <c r="E36"/>
  <c r="E35"/>
  <c r="E34"/>
  <c r="E33"/>
  <c r="E32"/>
  <c r="E31"/>
  <c r="E30"/>
  <c r="E29"/>
  <c r="E28"/>
  <c r="E27"/>
  <c r="E26"/>
  <c r="E25"/>
  <c r="E24"/>
  <c r="E23"/>
  <c r="E22"/>
  <c r="E21"/>
  <c r="E20"/>
  <c r="E19"/>
  <c r="E18"/>
  <c r="E17"/>
  <c r="E16"/>
  <c r="E14"/>
  <c r="E13"/>
  <c r="E12"/>
  <c r="E11"/>
  <c r="E10"/>
  <c r="E9"/>
  <c r="E8"/>
  <c r="E7"/>
  <c r="E5"/>
  <c r="E40" i="56"/>
  <c r="E39"/>
  <c r="E38"/>
  <c r="E37"/>
  <c r="E36"/>
  <c r="E35"/>
  <c r="E34"/>
  <c r="E33"/>
  <c r="E32"/>
  <c r="E31"/>
  <c r="E30"/>
  <c r="E29"/>
  <c r="E28"/>
  <c r="E27"/>
  <c r="E26"/>
  <c r="E25"/>
  <c r="E24"/>
  <c r="E23"/>
  <c r="E22"/>
  <c r="E21"/>
  <c r="E20"/>
  <c r="E19"/>
  <c r="E18"/>
  <c r="E17"/>
  <c r="E16"/>
  <c r="E14"/>
  <c r="E13"/>
  <c r="E12"/>
  <c r="E11"/>
  <c r="E10"/>
  <c r="E9"/>
  <c r="E8"/>
  <c r="E7"/>
  <c r="E5"/>
  <c r="E21" i="55"/>
  <c r="E15"/>
  <c r="E16"/>
  <c r="E17"/>
  <c r="E18"/>
  <c r="E19"/>
  <c r="E20"/>
  <c r="E23"/>
  <c r="E24"/>
  <c r="E26"/>
  <c r="E27"/>
  <c r="E28"/>
  <c r="E29"/>
  <c r="E30"/>
  <c r="E31"/>
  <c r="E32"/>
  <c r="E33"/>
  <c r="E34"/>
  <c r="E35"/>
  <c r="E36"/>
  <c r="E38"/>
  <c r="E39"/>
  <c r="E40"/>
  <c r="E41"/>
  <c r="E42"/>
  <c r="E43"/>
  <c r="E44"/>
  <c r="E45"/>
  <c r="E46"/>
  <c r="E47"/>
  <c r="E48"/>
  <c r="E49"/>
  <c r="E50"/>
  <c r="E51"/>
  <c r="E52"/>
  <c r="E53"/>
  <c r="E55"/>
  <c r="E56"/>
  <c r="E57"/>
  <c r="E58"/>
  <c r="E59"/>
  <c r="E60"/>
  <c r="E61"/>
  <c r="E63"/>
  <c r="E64"/>
  <c r="E65"/>
  <c r="E66"/>
  <c r="E67"/>
  <c r="E68"/>
  <c r="E69"/>
  <c r="E70"/>
  <c r="E14"/>
  <c r="C3" i="35" l="1"/>
  <c r="C2"/>
  <c r="A23" i="70"/>
  <c r="C5" i="65" l="1"/>
  <c r="G3"/>
  <c r="C5" i="64"/>
  <c r="G3"/>
  <c r="G3" i="63"/>
  <c r="C5"/>
  <c r="C5" i="62"/>
  <c r="G3"/>
  <c r="E3" i="53" l="1"/>
  <c r="C3"/>
  <c r="B3"/>
  <c r="E2"/>
  <c r="C2"/>
  <c r="B2"/>
  <c r="A3" i="85" l="1"/>
  <c r="C3" i="63"/>
  <c r="C3" i="64"/>
  <c r="C3" i="62"/>
  <c r="C3" i="65"/>
  <c r="E12" l="1"/>
  <c r="E16"/>
  <c r="E16" i="64"/>
  <c r="E12"/>
  <c r="E10" i="65"/>
  <c r="E14" i="64"/>
  <c r="E14" i="65"/>
  <c r="E10" i="64" l="1"/>
  <c r="D69" i="65" l="1"/>
  <c r="F69" s="1"/>
  <c r="D69" i="64"/>
  <c r="F69" s="1"/>
  <c r="H15" i="35" l="1"/>
  <c r="H14"/>
  <c r="H13"/>
  <c r="H12"/>
  <c r="H11"/>
  <c r="H10"/>
  <c r="D15"/>
  <c r="D14"/>
  <c r="D13"/>
  <c r="D12"/>
  <c r="D11"/>
  <c r="D10"/>
  <c r="D15" i="64" l="1"/>
  <c r="E15" s="1"/>
  <c r="F15" s="1"/>
  <c r="D15" i="65"/>
  <c r="E15" s="1"/>
  <c r="F15" s="1"/>
  <c r="D9" i="64"/>
  <c r="E9" s="1"/>
  <c r="F9" s="1"/>
  <c r="D11"/>
  <c r="E11" s="1"/>
  <c r="F11" s="1"/>
  <c r="D11" i="65"/>
  <c r="E11" s="1"/>
  <c r="F11" s="1"/>
  <c r="I9" i="35"/>
  <c r="E20" i="64" l="1"/>
  <c r="D13" i="65"/>
  <c r="E13" s="1"/>
  <c r="F13" s="1"/>
  <c r="D13" i="64"/>
  <c r="E13" s="1"/>
  <c r="F13" s="1"/>
  <c r="D49"/>
  <c r="F49" s="1"/>
  <c r="D9" i="65"/>
  <c r="E9" s="1"/>
  <c r="F9" s="1"/>
  <c r="E18" i="64"/>
  <c r="E20" i="65"/>
  <c r="E18"/>
  <c r="E22"/>
  <c r="D17" l="1"/>
  <c r="E17" s="1"/>
  <c r="F17" s="1"/>
  <c r="D49"/>
  <c r="F49" s="1"/>
  <c r="D19" i="64"/>
  <c r="E19" s="1"/>
  <c r="F19" s="1"/>
  <c r="E22"/>
  <c r="E38"/>
  <c r="E40"/>
  <c r="E42"/>
  <c r="E40" i="65"/>
  <c r="E42"/>
  <c r="E38"/>
  <c r="D39" i="64" l="1"/>
  <c r="E39" s="1"/>
  <c r="F39" s="1"/>
  <c r="D41" i="65"/>
  <c r="E41" s="1"/>
  <c r="F41" s="1"/>
  <c r="D39"/>
  <c r="E39" s="1"/>
  <c r="F39" s="1"/>
  <c r="D17" i="64"/>
  <c r="E17" s="1"/>
  <c r="F17" s="1"/>
  <c r="D41"/>
  <c r="E41" s="1"/>
  <c r="F41" s="1"/>
  <c r="D19" i="65"/>
  <c r="E19" s="1"/>
  <c r="F19" s="1"/>
  <c r="E28" i="64"/>
  <c r="E30" i="65"/>
  <c r="E30" i="64"/>
  <c r="E26"/>
  <c r="D21"/>
  <c r="E21" s="1"/>
  <c r="F21" s="1"/>
  <c r="E26" i="65"/>
  <c r="E28"/>
  <c r="D21"/>
  <c r="E21" s="1"/>
  <c r="F21" s="1"/>
  <c r="D37" l="1"/>
  <c r="E37" s="1"/>
  <c r="F37" s="1"/>
  <c r="D37" i="64"/>
  <c r="E37" s="1"/>
  <c r="F37" s="1"/>
  <c r="D29" i="65"/>
  <c r="E29" s="1"/>
  <c r="F29" s="1"/>
  <c r="D25"/>
  <c r="E25" s="1"/>
  <c r="F25" s="1"/>
  <c r="D27"/>
  <c r="E27" s="1"/>
  <c r="F27" s="1"/>
  <c r="D27" i="64"/>
  <c r="E27" s="1"/>
  <c r="F27" s="1"/>
  <c r="D29"/>
  <c r="E29" s="1"/>
  <c r="F29" s="1"/>
  <c r="D25" l="1"/>
  <c r="E25" s="1"/>
  <c r="F25" s="1"/>
  <c r="E44" i="65" l="1"/>
  <c r="E48"/>
  <c r="E48" i="64"/>
  <c r="E46" i="65"/>
  <c r="E46" i="64"/>
  <c r="E44"/>
  <c r="D47" i="65" l="1"/>
  <c r="E47" s="1"/>
  <c r="F47" s="1"/>
  <c r="E24"/>
  <c r="E36" l="1"/>
  <c r="E32"/>
  <c r="E36" i="64"/>
  <c r="E34" i="65"/>
  <c r="E34" i="64"/>
  <c r="E32"/>
  <c r="D43"/>
  <c r="E43" s="1"/>
  <c r="F43" s="1"/>
  <c r="D45" i="65"/>
  <c r="E45" s="1"/>
  <c r="F45" s="1"/>
  <c r="D43"/>
  <c r="E43" s="1"/>
  <c r="F43" s="1"/>
  <c r="E24" i="64"/>
  <c r="D45"/>
  <c r="E45" s="1"/>
  <c r="F45" s="1"/>
  <c r="D47" l="1"/>
  <c r="E47" s="1"/>
  <c r="F47" s="1"/>
  <c r="D33"/>
  <c r="E33" s="1"/>
  <c r="F33" s="1"/>
  <c r="D33" i="65"/>
  <c r="E33" s="1"/>
  <c r="F33" s="1"/>
  <c r="D31"/>
  <c r="E31" s="1"/>
  <c r="F31" s="1"/>
  <c r="D35"/>
  <c r="E35" s="1"/>
  <c r="F35" s="1"/>
  <c r="D35" i="64"/>
  <c r="E35" s="1"/>
  <c r="F35" s="1"/>
  <c r="D31"/>
  <c r="E31" s="1"/>
  <c r="F31" s="1"/>
  <c r="D23"/>
  <c r="E23" s="1"/>
  <c r="F23" s="1"/>
  <c r="D23" i="65"/>
  <c r="E23" s="1"/>
  <c r="F23" s="1"/>
  <c r="D3" i="53"/>
  <c r="D2"/>
  <c r="F2" s="1"/>
  <c r="F20" i="35" l="1"/>
  <c r="G20" s="1"/>
  <c r="H20" s="1"/>
  <c r="E12" i="62"/>
  <c r="J9" i="35"/>
  <c r="E14" i="63"/>
  <c r="E16"/>
  <c r="E14" i="62" l="1"/>
  <c r="E16"/>
  <c r="F18" i="35"/>
  <c r="G18" s="1"/>
  <c r="E20" i="63" l="1"/>
  <c r="D67" i="65"/>
  <c r="F67" s="1"/>
  <c r="D13" i="63"/>
  <c r="E13" s="1"/>
  <c r="F13" s="1"/>
  <c r="D67" i="64"/>
  <c r="F67" s="1"/>
  <c r="D15" i="63"/>
  <c r="E15" s="1"/>
  <c r="F15" s="1"/>
  <c r="D51" i="62"/>
  <c r="D71"/>
  <c r="E20"/>
  <c r="D11"/>
  <c r="E11" s="1"/>
  <c r="F11" s="1"/>
  <c r="E40" i="63"/>
  <c r="D57" i="65"/>
  <c r="F57" s="1"/>
  <c r="E18" i="63"/>
  <c r="E10"/>
  <c r="E40" i="62"/>
  <c r="E10"/>
  <c r="E22"/>
  <c r="E12" i="63"/>
  <c r="D67"/>
  <c r="E42"/>
  <c r="E44"/>
  <c r="D21" i="62"/>
  <c r="E18" l="1"/>
  <c r="D9" i="63"/>
  <c r="E9" s="1"/>
  <c r="F9" s="1"/>
  <c r="D39"/>
  <c r="E39" s="1"/>
  <c r="F39" s="1"/>
  <c r="D41"/>
  <c r="D11"/>
  <c r="E11" s="1"/>
  <c r="F11" s="1"/>
  <c r="D57" i="64"/>
  <c r="F57" s="1"/>
  <c r="D15" i="62"/>
  <c r="E15" s="1"/>
  <c r="F15" s="1"/>
  <c r="D65" i="65"/>
  <c r="F65" s="1"/>
  <c r="D65" i="64"/>
  <c r="F65" s="1"/>
  <c r="D17" i="63"/>
  <c r="E17" s="1"/>
  <c r="F17" s="1"/>
  <c r="E21" i="62"/>
  <c r="F21" s="1"/>
  <c r="G11"/>
  <c r="D39"/>
  <c r="E39" s="1"/>
  <c r="F39" s="1"/>
  <c r="E28" i="63"/>
  <c r="E48" i="62"/>
  <c r="D51" i="64"/>
  <c r="F51" s="1"/>
  <c r="D51" i="65"/>
  <c r="F51" s="1"/>
  <c r="E46" i="62"/>
  <c r="G13"/>
  <c r="D13"/>
  <c r="E13" s="1"/>
  <c r="F13" s="1"/>
  <c r="E38" i="63"/>
  <c r="D19"/>
  <c r="E19" s="1"/>
  <c r="F19" s="1"/>
  <c r="F71" i="62"/>
  <c r="E48" i="63"/>
  <c r="F51" i="62"/>
  <c r="D57" i="63"/>
  <c r="D65"/>
  <c r="F67"/>
  <c r="E32" i="62"/>
  <c r="E44"/>
  <c r="E30" i="63"/>
  <c r="G21" i="62"/>
  <c r="D9"/>
  <c r="E9" s="1"/>
  <c r="F9" s="1"/>
  <c r="D67" l="1"/>
  <c r="F67" s="1"/>
  <c r="D27" i="63"/>
  <c r="E27" s="1"/>
  <c r="F27" s="1"/>
  <c r="D49"/>
  <c r="F49" s="1"/>
  <c r="D61"/>
  <c r="G15" i="62"/>
  <c r="D51" i="63"/>
  <c r="F51" s="1"/>
  <c r="D61" i="65"/>
  <c r="D61" i="64"/>
  <c r="F61" s="1"/>
  <c r="D57" i="62"/>
  <c r="F57" s="1"/>
  <c r="G46" i="24"/>
  <c r="E42" i="62"/>
  <c r="E28"/>
  <c r="E36" i="63"/>
  <c r="G47" i="24"/>
  <c r="E26" i="62"/>
  <c r="E38"/>
  <c r="E34"/>
  <c r="E60"/>
  <c r="G17"/>
  <c r="D17"/>
  <c r="E17" s="1"/>
  <c r="F17" s="1"/>
  <c r="E26" i="63"/>
  <c r="E32"/>
  <c r="E46"/>
  <c r="E34"/>
  <c r="E22"/>
  <c r="E60"/>
  <c r="E41"/>
  <c r="F41" s="1"/>
  <c r="F65"/>
  <c r="F57"/>
  <c r="G9" i="62"/>
  <c r="G42" i="24"/>
  <c r="E24" i="63"/>
  <c r="D65" i="62" l="1"/>
  <c r="F65" s="1"/>
  <c r="D69" i="63"/>
  <c r="F69" s="1"/>
  <c r="D49" i="62"/>
  <c r="F49" s="1"/>
  <c r="D37"/>
  <c r="E37" s="1"/>
  <c r="F37" s="1"/>
  <c r="G45" i="24"/>
  <c r="D23" i="62"/>
  <c r="D45" i="63"/>
  <c r="E45" s="1"/>
  <c r="F45" s="1"/>
  <c r="D61" i="62"/>
  <c r="D31" i="63"/>
  <c r="E31" s="1"/>
  <c r="F31" s="1"/>
  <c r="D29"/>
  <c r="E29" s="1"/>
  <c r="F29" s="1"/>
  <c r="D25"/>
  <c r="E25" s="1"/>
  <c r="F25" s="1"/>
  <c r="D33" i="62"/>
  <c r="E33" s="1"/>
  <c r="F33" s="1"/>
  <c r="D45"/>
  <c r="E45" s="1"/>
  <c r="F45" s="1"/>
  <c r="D25"/>
  <c r="E25" s="1"/>
  <c r="F25" s="1"/>
  <c r="D23" i="63"/>
  <c r="E23" s="1"/>
  <c r="F23" s="1"/>
  <c r="D27" i="62"/>
  <c r="E27" s="1"/>
  <c r="F27" s="1"/>
  <c r="D41"/>
  <c r="E41" s="1"/>
  <c r="F41" s="1"/>
  <c r="D47"/>
  <c r="E47" s="1"/>
  <c r="F47" s="1"/>
  <c r="D43"/>
  <c r="E43" s="1"/>
  <c r="F43" s="1"/>
  <c r="E60" i="65"/>
  <c r="G39" i="62"/>
  <c r="G36" i="24"/>
  <c r="G34"/>
  <c r="E30" i="62"/>
  <c r="E36"/>
  <c r="D59"/>
  <c r="E59" s="1"/>
  <c r="F59" s="1"/>
  <c r="E60" i="64"/>
  <c r="D21" i="63"/>
  <c r="E21" s="1"/>
  <c r="F21" s="1"/>
  <c r="D31" i="62"/>
  <c r="E31" s="1"/>
  <c r="F31" s="1"/>
  <c r="D59" i="63"/>
  <c r="F61"/>
  <c r="F61" i="62"/>
  <c r="G37"/>
  <c r="G44" i="24"/>
  <c r="E24" i="62" l="1"/>
  <c r="E23" s="1"/>
  <c r="F23" s="1"/>
  <c r="D37" i="63"/>
  <c r="E37" s="1"/>
  <c r="F37" s="1"/>
  <c r="G49" i="62"/>
  <c r="D43" i="63"/>
  <c r="E43" s="1"/>
  <c r="F43" s="1"/>
  <c r="G30" i="24"/>
  <c r="G33" i="62"/>
  <c r="G28" i="24"/>
  <c r="D33" i="63"/>
  <c r="E33" s="1"/>
  <c r="F33" s="1"/>
  <c r="D47"/>
  <c r="E47" s="1"/>
  <c r="F47" s="1"/>
  <c r="D63"/>
  <c r="D63" i="64"/>
  <c r="F63" s="1"/>
  <c r="G45" i="62"/>
  <c r="D35"/>
  <c r="E35" s="1"/>
  <c r="F35" s="1"/>
  <c r="D35" i="63"/>
  <c r="E35" s="1"/>
  <c r="F35" s="1"/>
  <c r="D29" i="62"/>
  <c r="E29" s="1"/>
  <c r="F29" s="1"/>
  <c r="D63" i="65"/>
  <c r="F63" s="1"/>
  <c r="D59"/>
  <c r="E59" s="1"/>
  <c r="F59" s="1"/>
  <c r="F61"/>
  <c r="D59" i="64"/>
  <c r="E59" s="1"/>
  <c r="F59" s="1"/>
  <c r="G31" i="62"/>
  <c r="G41" i="24"/>
  <c r="E59" i="63"/>
  <c r="F59" s="1"/>
  <c r="G40" i="24"/>
  <c r="G27" l="1"/>
  <c r="G43"/>
  <c r="G41" i="62"/>
  <c r="G27"/>
  <c r="G47"/>
  <c r="G35" i="24"/>
  <c r="G23" i="62"/>
  <c r="D53"/>
  <c r="F53" s="1"/>
  <c r="G38" i="24"/>
  <c r="G29" i="62"/>
  <c r="G32" i="24"/>
  <c r="D53" i="65"/>
  <c r="F53" s="1"/>
  <c r="D63" i="62"/>
  <c r="F63" s="1"/>
  <c r="G35"/>
  <c r="D53" i="64"/>
  <c r="F53" s="1"/>
  <c r="D55" i="62"/>
  <c r="F55" s="1"/>
  <c r="D55" i="63"/>
  <c r="D55" i="64"/>
  <c r="F55" s="1"/>
  <c r="G37" i="24"/>
  <c r="G43" i="62"/>
  <c r="G39" i="24"/>
  <c r="G25" i="62"/>
  <c r="F63" i="63"/>
  <c r="G29" i="24" l="1"/>
  <c r="F75" i="64"/>
  <c r="G33" i="24"/>
  <c r="D55" i="65"/>
  <c r="F55" i="63"/>
  <c r="F55" i="65" l="1"/>
  <c r="F75" s="1"/>
  <c r="D78"/>
  <c r="F3" i="53" l="1"/>
  <c r="F4" s="1"/>
  <c r="D69" i="62" l="1"/>
  <c r="F69" s="1"/>
  <c r="F5" i="53"/>
  <c r="D53" i="63" l="1"/>
  <c r="F53" s="1"/>
  <c r="F75" s="1"/>
  <c r="D19" i="62" l="1"/>
  <c r="E19" s="1"/>
  <c r="F19" s="1"/>
  <c r="G19" l="1"/>
  <c r="G31" i="24"/>
  <c r="D73" i="62" l="1"/>
  <c r="F73" s="1"/>
  <c r="F75" l="1"/>
  <c r="F6" i="53" l="1"/>
  <c r="F76" i="64" l="1"/>
  <c r="F76" i="63"/>
  <c r="F76" i="62"/>
  <c r="F76" i="65"/>
  <c r="F79" i="62" l="1"/>
</calcChain>
</file>

<file path=xl/comments1.xml><?xml version="1.0" encoding="utf-8"?>
<comments xmlns="http://schemas.openxmlformats.org/spreadsheetml/2006/main">
  <authors>
    <author>henrique.alves</author>
  </authors>
  <commentList>
    <comment ref="A129" authorId="0">
      <text>
        <r>
          <rPr>
            <b/>
            <sz val="9"/>
            <color indexed="81"/>
            <rFont val="Tahoma"/>
            <family val="2"/>
          </rPr>
          <t xml:space="preserve">henrique.alves:o codigo virou 101021 na data base sinapi de dezembro 2020
</t>
        </r>
      </text>
    </comment>
    <comment ref="A131" authorId="0">
      <text>
        <r>
          <rPr>
            <b/>
            <sz val="9"/>
            <color indexed="81"/>
            <rFont val="Tahoma"/>
            <family val="2"/>
          </rPr>
          <t>henrique.alves:</t>
        </r>
        <r>
          <rPr>
            <sz val="9"/>
            <color indexed="81"/>
            <rFont val="Tahoma"/>
            <family val="2"/>
          </rPr>
          <t xml:space="preserve">
o codigo virou 95875 na data base de dezembro de 2020 .</t>
        </r>
      </text>
    </comment>
    <comment ref="A138" authorId="0">
      <text>
        <r>
          <rPr>
            <b/>
            <sz val="9"/>
            <color indexed="81"/>
            <rFont val="Tahoma"/>
            <family val="2"/>
          </rPr>
          <t>henrique.alves:</t>
        </r>
        <r>
          <rPr>
            <sz val="9"/>
            <color indexed="81"/>
            <rFont val="Tahoma"/>
            <family val="2"/>
          </rPr>
          <t xml:space="preserve">
CODIGO VIROU 97106 NA DATA BASE SINAPI DEZEMBRO 2020</t>
        </r>
      </text>
    </comment>
    <comment ref="A139" authorId="0">
      <text>
        <r>
          <rPr>
            <b/>
            <sz val="9"/>
            <color indexed="81"/>
            <rFont val="Tahoma"/>
            <family val="2"/>
          </rPr>
          <t>henrique.alves:</t>
        </r>
        <r>
          <rPr>
            <sz val="9"/>
            <color indexed="81"/>
            <rFont val="Tahoma"/>
            <family val="2"/>
          </rPr>
          <t xml:space="preserve">
esse codigo e 1.8.6-C2949M/SEINFRA
</t>
        </r>
      </text>
    </comment>
    <comment ref="A140" authorId="0">
      <text>
        <r>
          <rPr>
            <b/>
            <sz val="9"/>
            <color indexed="81"/>
            <rFont val="Tahoma"/>
            <family val="2"/>
          </rPr>
          <t>henrique.alves:</t>
        </r>
        <r>
          <rPr>
            <sz val="9"/>
            <color indexed="81"/>
            <rFont val="Tahoma"/>
            <family val="2"/>
          </rPr>
          <t xml:space="preserve">
complementou o codigo 29.4.4 
</t>
        </r>
      </text>
    </comment>
    <comment ref="A146" authorId="0">
      <text>
        <r>
          <rPr>
            <b/>
            <sz val="9"/>
            <color indexed="81"/>
            <rFont val="Tahoma"/>
            <family val="2"/>
          </rPr>
          <t>henrique.alves:</t>
        </r>
        <r>
          <rPr>
            <sz val="9"/>
            <color indexed="81"/>
            <rFont val="Tahoma"/>
            <family val="2"/>
          </rPr>
          <t xml:space="preserve">
o codigo virou 100989 na data base de dezembro de 2020
</t>
        </r>
      </text>
    </comment>
    <comment ref="A151" authorId="0">
      <text>
        <r>
          <rPr>
            <b/>
            <sz val="9"/>
            <color indexed="81"/>
            <rFont val="Tahoma"/>
            <family val="2"/>
          </rPr>
          <t>henrique.alves:</t>
        </r>
        <r>
          <rPr>
            <sz val="9"/>
            <color indexed="81"/>
            <rFont val="Tahoma"/>
            <family val="2"/>
          </rPr>
          <t xml:space="preserve">
o codigo 5213414 virou 5213417 na data base de dezembro 2020
</t>
        </r>
      </text>
    </comment>
    <comment ref="A155" authorId="0">
      <text>
        <r>
          <rPr>
            <b/>
            <sz val="9"/>
            <color indexed="81"/>
            <rFont val="Tahoma"/>
            <family val="2"/>
          </rPr>
          <t>henrique.alves:</t>
        </r>
        <r>
          <rPr>
            <sz val="9"/>
            <color indexed="81"/>
            <rFont val="Tahoma"/>
            <family val="2"/>
          </rPr>
          <t xml:space="preserve">
o codigo virou 90082 na data base de dezembro 2020
</t>
        </r>
      </text>
    </comment>
  </commentList>
</comments>
</file>

<file path=xl/comments2.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3.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4.xml><?xml version="1.0" encoding="utf-8"?>
<comments xmlns="http://schemas.openxmlformats.org/spreadsheetml/2006/main">
  <authors>
    <author>Alexsander Barbosa</author>
  </authors>
  <commentList>
    <comment ref="A7" authorId="0">
      <text>
        <r>
          <rPr>
            <b/>
            <sz val="9"/>
            <color indexed="81"/>
            <rFont val="Segoe UI"/>
            <family val="2"/>
          </rPr>
          <t>Alexsander Barbosa:</t>
        </r>
        <r>
          <rPr>
            <sz val="9"/>
            <color indexed="81"/>
            <rFont val="Segoe UI"/>
            <family val="2"/>
          </rPr>
          <t xml:space="preserve">
SEERVIÇO 72961 DESCONTINUADO NA TAB. SINAPI JAN 2020 - CÓDIGO OPCIONAL 100576 SE SOLO SOLO PREDOMINANTEMENT  ARGILOSO
</t>
        </r>
      </text>
    </comment>
    <comment ref="A8" authorId="0">
      <text>
        <r>
          <rPr>
            <b/>
            <sz val="9"/>
            <color indexed="81"/>
            <rFont val="Segoe UI"/>
            <family val="2"/>
          </rPr>
          <t>Alexsander Barbosa:</t>
        </r>
        <r>
          <rPr>
            <sz val="9"/>
            <color indexed="81"/>
            <rFont val="Segoe UI"/>
            <family val="2"/>
          </rPr>
          <t xml:space="preserve">
SEERVIÇO 72961 DESCONTINUADO NA TAB. SINAPI JAN 2020 - CÓDIGO OPCIONAL 100577 SE SOLO PREDOMINANTEMENTE ARENOSO
</t>
        </r>
      </text>
    </comment>
    <comment ref="A32" authorId="0">
      <text>
        <r>
          <rPr>
            <b/>
            <sz val="9"/>
            <color indexed="81"/>
            <rFont val="Segoe UI"/>
            <family val="2"/>
          </rPr>
          <t>Alexsander Barbosa:</t>
        </r>
        <r>
          <rPr>
            <sz val="9"/>
            <color indexed="81"/>
            <rFont val="Segoe UI"/>
            <family val="2"/>
          </rPr>
          <t xml:space="preserve">
JÁ FEITO ACIMA</t>
        </r>
      </text>
    </comment>
  </commentList>
</comments>
</file>

<file path=xl/sharedStrings.xml><?xml version="1.0" encoding="utf-8"?>
<sst xmlns="http://schemas.openxmlformats.org/spreadsheetml/2006/main" count="43929" uniqueCount="13093">
  <si>
    <t>MANUTENÇÃO CORRETIVA</t>
  </si>
  <si>
    <t>MANUTENÇÃO PREVENTIVA</t>
  </si>
  <si>
    <t>REPARO FUNCIONAL</t>
  </si>
  <si>
    <t>REPARO ESTRUTURAL</t>
  </si>
  <si>
    <t>RECONSTRUÇÃO</t>
  </si>
  <si>
    <t>PREMISSAS:</t>
  </si>
  <si>
    <t>UNIDADE</t>
  </si>
  <si>
    <t>QUANTIDADE</t>
  </si>
  <si>
    <t>CUSTO TOTAL</t>
  </si>
  <si>
    <t>GRUPO 01</t>
  </si>
  <si>
    <t>t</t>
  </si>
  <si>
    <t>GRUPO 02</t>
  </si>
  <si>
    <t>GRUPO 03</t>
  </si>
  <si>
    <t>GRUPO 04</t>
  </si>
  <si>
    <t>4011482M/SICRO</t>
  </si>
  <si>
    <t>RECICLAGEM COM ADIÇÃO DE CIMENTO E INCORPORAÇÃO DO REVESTIMENTO ASFÁLTICO À BASE</t>
  </si>
  <si>
    <t>GRUPO 05</t>
  </si>
  <si>
    <t>TOTAL DO GRUPO</t>
  </si>
  <si>
    <t>m</t>
  </si>
  <si>
    <t>USINAGEM DE CBUQ COM CAP 50/70, PARA CAPA DE ROLAMENTO (EXCLUSIVE CAP 50/70)</t>
  </si>
  <si>
    <t>CIMENTO ASFÁLTICO DE PETRÓLEO - CAP 30/45</t>
  </si>
  <si>
    <t>DMT NOVACAP/OBRA</t>
  </si>
  <si>
    <t>CUSTO UNITÁRIO</t>
  </si>
  <si>
    <t>96401M/SINAPI</t>
  </si>
  <si>
    <t>EXECUÇÃO DE IMPRIMAÇÃO COM ASFALTO DILUÍDO CM-30. AF_09/2017 (EXCLUSIVE ASFALTO DILUÍDO CM-30)</t>
  </si>
  <si>
    <t>km</t>
  </si>
  <si>
    <t>t*km</t>
  </si>
  <si>
    <t>TRANSPORTE DE MATERIAL ASFALTICO, COM CAMINHÃO COM CAPACIDADE DE 20000L EM RODOVIA PAVIMENTADA PARA DISTÂNCIAS MÉDIAS DE TRANSPORTE IGUAL OU INFERIOR A 100 KM. AF_02/2016</t>
  </si>
  <si>
    <t>m3*km</t>
  </si>
  <si>
    <t>TRANSPORTE COM CAMINHÃO BASCULANTE 10 m3 DE MASSA ASFALTICA PARA PAVIMENTAÇÃO URBANA</t>
  </si>
  <si>
    <t>SOLO MELHORADO COM CIMENTO PARA BASE DE REMENDO PROFUNDO</t>
  </si>
  <si>
    <t>4011479M/SICRO</t>
  </si>
  <si>
    <t>FRESAGEM CONTÍNUA DE REVESTIMENTO BETUMINOSO</t>
  </si>
  <si>
    <t>4011463M/SICRO</t>
  </si>
  <si>
    <t>CONCRETO ASFÁLTICO - FAIXA C - AREIA E BRITA COMERCIAIS (EXCLUSIVE CAP 50/70)</t>
  </si>
  <si>
    <t>RECICLAGEM</t>
  </si>
  <si>
    <t>IMPRIMAÇÃO</t>
  </si>
  <si>
    <t>CONSTRUÇÃO DA NOVA CAPA ASFÁLTICA</t>
  </si>
  <si>
    <t>FRESAGEM</t>
  </si>
  <si>
    <t>BOTA FORA DE MATERIAL FRESADO</t>
  </si>
  <si>
    <t>TRANSPORTE COM CAMINHÃO BASCULANTE DE 18 M3, EM VIA URBANA PAVIMENTADA, DMT ATÉ 30 KM (UNIDADE: TXKM). AF_12/2016</t>
  </si>
  <si>
    <t>BOTA FORA DE DEMOLIÇÃO</t>
  </si>
  <si>
    <t>Tapa buraco com pintura de ligação - demolição com serra corta piso</t>
  </si>
  <si>
    <t>CBUQ DE RECOMPOSIÇÃO</t>
  </si>
  <si>
    <t>TAPA BURACO (inclui COLOCAÇÃO E COMPACTAÇÃO DO CBUQ)</t>
  </si>
  <si>
    <t>CARGA, MANOBRAS E DESCARGA DE AREIA, BRITA, PEDRA DE MAO E SOLOS COM CAMINHAO BASCULANTE 6 M3 (DESCARGA LIVRE)</t>
  </si>
  <si>
    <t>DESCRIÇÃO</t>
  </si>
  <si>
    <t>CÓDIGO</t>
  </si>
  <si>
    <t>DENSIDADE CAUQ</t>
  </si>
  <si>
    <t>PEDRA BRITADA GRADUADA, CLASSIFICADA (POSTO PEDREIRA/FORNECEDOR, SEM FRETE)</t>
  </si>
  <si>
    <t>COM DESONERAÇÃO</t>
  </si>
  <si>
    <t>ASFÁLTO DILUIDO DE PETRÓLEO CM-30</t>
  </si>
  <si>
    <t>EMULSÃO ASFÁLTICA CATIÔNICA RR2C</t>
  </si>
  <si>
    <t>96402M</t>
  </si>
  <si>
    <t>EXECUÇÃO DE IMPRIMAÇÃO LIGANTE (PINTURA DE LIGAÇÃO) COM EMULSÃO ASFÁLTICA RR-2C. AF_09/2017 (EXCLUSIVE EMULSÃO ASFÁLTICA RR-2C)</t>
  </si>
  <si>
    <t>m2</t>
  </si>
  <si>
    <t xml:space="preserve"> Confecção de placa em aço nº 16 galvanizado, com película retrorrefletiva tipo I + SI</t>
  </si>
  <si>
    <t xml:space="preserve">Fornecimento e implantação de suporte metálico galvanizado para placa de regulamentação - D = 0,60 m
</t>
  </si>
  <si>
    <t>Unid.</t>
  </si>
  <si>
    <t>#</t>
  </si>
  <si>
    <t>und</t>
  </si>
  <si>
    <t>m3</t>
  </si>
  <si>
    <t>06.21.00M/PMSP</t>
  </si>
  <si>
    <t>LEVANTAMENTO OU REBAIXAMENTO DE TAMPÃO DE POÇO DE VISITA</t>
  </si>
  <si>
    <t>TACHÃO REFLETIVO BIDIRECIONAL - FORNECIMENTO E COLOCAÇÃO</t>
  </si>
  <si>
    <t>ENGENHEIRO CIVIL DE OBRA JUNIOR COM ENCARGOS COMPLEMENTARES</t>
  </si>
  <si>
    <t>MÊS</t>
  </si>
  <si>
    <t>ENCARREGADO GERAL DE OBRAS COM ENCARGOS COMPLEMENTARES</t>
  </si>
  <si>
    <t>DEMOLIÇÃO PARCIAL DE PAVIMENTO ASFÁLTICO, DE FORMA MECANIZADA, SEM REAPROVEITAMENTO. AF_12/2017</t>
  </si>
  <si>
    <t>DEMOLIÇÃO DE PAVIMENTAÇÃO ASFÁLTICA COM UTILIZAÇÃO DE MARTELO PERFURADOR, ESPESSURA ATÉ 15 CM, EXCLUSIVE CARGA E TRANSPORTE</t>
  </si>
  <si>
    <t>SINALIZACAO HORIZONTAL COM TINTA RETRORREFLETIVA A BASE DE RESINA ACRILICA COM MICROESFERAS DE VIDRO</t>
  </si>
  <si>
    <t xml:space="preserve">m2 </t>
  </si>
  <si>
    <t>REGULARIZACAO E COMPACTACAO DE SUBLEITO ATE 20 CM DE ESPESSURA</t>
  </si>
  <si>
    <t>ESCAVACAO MECANICA, A CEU ABERTO, EM MATERIAL DE 1A CATEGORIA, COM ESCAVADEIRA HIDRAULICA, CAPACIDADE DE 0,78 m3</t>
  </si>
  <si>
    <t>ASSENTAMENTO DE GUIA (MEIO-FIO) EM TRECHO RETO, CONFECCIONADA EM CONCRETO PRÉ-FABRICADO, DIMENSÕES 100X15X13X30 CM (COMPRIMENTO X BASE INFERIOR X BASE SUPERIOR X ALTURA), PARA VIAS URBANAS (USO VIÁRIO). AF_06/2016</t>
  </si>
  <si>
    <t xml:space="preserve"> m </t>
  </si>
  <si>
    <t xml:space="preserve"> TRANSPORTE COM CAMINHÃO BASCULANTE DE 10 M3, EM VIA URBANA PAVIMENTADA, DMT ATÉ 30 KM (UNIDADE: TXKM). AF_12/2016</t>
  </si>
  <si>
    <t>EXECUÇÃO E COMPACTAÇÃO DE BASE E OU SUB BASE COM BRITA GRADUADA SIMPLES - EXCLUSIVE CARGA E TRANSPORTE. AF_09/2017</t>
  </si>
  <si>
    <t>BOCA DE LOBO EM ALVENARIA TIJOLO MACICO, REVESTIDA C/ ARGAMASSA DE CIMENTO E AREIA 1:3, SOBRE LASTRO DE CONCRETO 10CM E TAMPA DE CONCRETO ARMADO</t>
  </si>
  <si>
    <t>EXECUÇÃO DE SARJETA DE CONCRETO USINADO, MOLDADA IN LOCO EM TRECHO RETO, 30 CM BASE X 15 CM ALTURA. AF_06/2016</t>
  </si>
  <si>
    <t>VIGIA NOTURNO COM ENCARGOS COMPLEMENTARES</t>
  </si>
  <si>
    <t>h</t>
  </si>
  <si>
    <t xml:space="preserve">ENGENHEIRO CIVIL DE OBRA JUNIOR COM ENCARGOS COMPLEMENTARES </t>
  </si>
  <si>
    <t>CARPINTEIRO DE FORMAS COM ENCARGOS COMPLEMENTARES</t>
  </si>
  <si>
    <t>H</t>
  </si>
  <si>
    <t>PEDREIRO COM ENCARGOS COMPLEMENTARES</t>
  </si>
  <si>
    <t>CHP</t>
  </si>
  <si>
    <t>COMPACTAÇÃO MECÂNICA DE SOLO PARA EXECUÇÃO DE RADIER, COM COMPACTADOR DE SOLOS TIPO PLACA VIBRATÓRIA. AF_09/2017</t>
  </si>
  <si>
    <t>PISO PODOTÁTIL EXTERNO EM CONCRETO, DIRECIONAL E ALERTA, *40 X 40 X 2,5* CM, ASSENTADO COM ARGAMASSA (INCLUSIVE FORNECIMENTO)</t>
  </si>
  <si>
    <t>BOCA DE LOBO DUPLA  EM ALVENARIA TIJOLO MACICO, REVESTIDA C/ ARGAMASSA DE CIMENTO E AREIA 1:3, SOBRE LASTRO DE CONCRETO 10CM E TAMPA DE CONCRETO ARMADO</t>
  </si>
  <si>
    <t>CHI</t>
  </si>
  <si>
    <t>SERVENTE COM ENCARGOS COMPLEMENTARES</t>
  </si>
  <si>
    <t>6496 - ART</t>
  </si>
  <si>
    <t>SINALIZACAO DE TRANSITO - NOTURNA</t>
  </si>
  <si>
    <t>TACHÃO REFLETIVO MONODIRECIONAL - FORNECIMENTO E COLOCAÇÃO</t>
  </si>
  <si>
    <t>NIVELAMENTO DE PV</t>
  </si>
  <si>
    <t>EXECUÇÃO DE BL</t>
  </si>
  <si>
    <t>EXECUÇÃO DE MEIO-FIO</t>
  </si>
  <si>
    <t>COSTRUÇÃO DE QUEBRA MOLAS</t>
  </si>
  <si>
    <t>SERVIÇOS ADICIONAIS</t>
  </si>
  <si>
    <t>PROJETO DE PAVIMENTO</t>
  </si>
  <si>
    <t>ADMINISTRAÇÃO LOCAL</t>
  </si>
  <si>
    <t>EXECUÇÃO DE BOCA DE LOBO SIMPLES</t>
  </si>
  <si>
    <t>Bota fora de material excedente da escavação</t>
  </si>
  <si>
    <t>EXECUÇÃO DE BOCA DE LOBO DUPLA</t>
  </si>
  <si>
    <t>Tipo 1</t>
  </si>
  <si>
    <t>m3/m</t>
  </si>
  <si>
    <t>Imprimação</t>
  </si>
  <si>
    <t>Massa asfáltica</t>
  </si>
  <si>
    <t>Tipo 2</t>
  </si>
  <si>
    <t>SINALIZAÇÃO DE TRÂNSITO NOTURNA</t>
  </si>
  <si>
    <t>DEMOLIÇÃO DE MEIO-FIO</t>
  </si>
  <si>
    <t>ISOLAMENTO DE OBRA COM TELA PLASTICA COM MALHA DE 5MM</t>
  </si>
  <si>
    <t>ISOLAMENTO DE OBRA COM TELA PLASTICA COM MALHA DE 5MM E ESTRUTURA DE MADEIRA PONTALETEADA</t>
  </si>
  <si>
    <t>SINALIZACAO DO CANTEIRO DE OBRAS</t>
  </si>
  <si>
    <t>NÍVEL COM PRECISÃO DE 0,7 MM/KM</t>
  </si>
  <si>
    <t>FURGÃO LONGO, TETO ALTO 50% EM OPERAÇÃO</t>
  </si>
  <si>
    <t>MATERIAIS E EQUIPAMENTOS PARA SONDAGEM</t>
  </si>
  <si>
    <t>VB</t>
  </si>
  <si>
    <t>AUXILIAR DE TOPÓGRAFO COM ENCARGOS COMPLEMENTARES</t>
  </si>
  <si>
    <t>CADASTRISTA DE REDES DE AGUA E ESGOTO COM ENCARGOS COMPLEMENTARES</t>
  </si>
  <si>
    <t>DESENHISTA DETALHISTA COM ENCARGOS COMPLEMENTARES</t>
  </si>
  <si>
    <t>TOPOGRAFO COM ENCARGOS COMPLEMENTARES</t>
  </si>
  <si>
    <t>LOCACAO DE TEODOLITO ELETRONICO, PRECISAO ANGULAR DE 5 A 7 SEGUNDOS, INCLUINDO TRIPE</t>
  </si>
  <si>
    <t>ENGENHEIRO CIVIL DE OBRA PLENO COM ENCARGOS COMPLEMENTARES</t>
  </si>
  <si>
    <t>ENGENHEIRO CIVIL DE OBRA SENIOR COM ENCARGOS COMPLEMENTARES</t>
  </si>
  <si>
    <t>AUXILIAR DE LABORATÓRIO COM ENCARGOS COMPLEMENTARES</t>
  </si>
  <si>
    <t>TÉCNICO DE LABORATÓRIO COM ENCARGOS COMPLEMENTARES</t>
  </si>
  <si>
    <t>4915626M</t>
  </si>
  <si>
    <t>Selagem de trincas mecanizada em pavimento flexível com emulsão - areia comercial</t>
  </si>
  <si>
    <t>SELAGEM DE TRINCAS</t>
  </si>
  <si>
    <t>CARGA E TRANSPORTE DA AREIA</t>
  </si>
  <si>
    <t>CAPA SELANTE</t>
  </si>
  <si>
    <t>Microrrevestimento a frio com emulsão modificada com polímero de 2,0 cm - brita comercial</t>
  </si>
  <si>
    <t>4011412M</t>
  </si>
  <si>
    <t>MICRORREVESTIMENTO</t>
  </si>
  <si>
    <t>CARGA E TRANSPORTE DO FILLER E PÓ DE PEDRA</t>
  </si>
  <si>
    <t>4915637M</t>
  </si>
  <si>
    <t>Capa selante - areia comercial</t>
  </si>
  <si>
    <t>LAMA ASFÁLTICA</t>
  </si>
  <si>
    <t>4011404M</t>
  </si>
  <si>
    <t>Lama asfáltica - faixa II - areia e brita comerciais</t>
  </si>
  <si>
    <t>CARGA E TRANSPORTE DE AREIA, FILLER E PEDRISCO</t>
  </si>
  <si>
    <t>REMENDO PROFUNDO</t>
  </si>
  <si>
    <t>t/m3</t>
  </si>
  <si>
    <t>cm</t>
  </si>
  <si>
    <t>ESPESSURA DE RECICLAGEM</t>
  </si>
  <si>
    <t>ESTIMATIVA DE PREÇOS</t>
  </si>
  <si>
    <t>RECUPERAÇÕES NA CAMADA DE BASE</t>
  </si>
  <si>
    <t>CARGA E TRANSPORTE DO CIMENTO</t>
  </si>
  <si>
    <t>REG. E COMP. DO SUBLEITO</t>
  </si>
  <si>
    <t>EXECUÇÃO DE BASE</t>
  </si>
  <si>
    <t>CAPA DE CBUQ</t>
  </si>
  <si>
    <t>PINTURA DE LIGAÇÃO</t>
  </si>
  <si>
    <t>4915746M2/SICRO</t>
  </si>
  <si>
    <t>2.C</t>
  </si>
  <si>
    <t>2.B</t>
  </si>
  <si>
    <t>2.A</t>
  </si>
  <si>
    <t>3.A</t>
  </si>
  <si>
    <t>FRESAGEM CONTÍNUA COM RECOMPOSIÇÃO DA CAPA</t>
  </si>
  <si>
    <t>3.B</t>
  </si>
  <si>
    <t>4011480M/SICRO</t>
  </si>
  <si>
    <t>FRESAGEM DESCONTÍNUA DE REVESTIMENTO BETUMINOSO</t>
  </si>
  <si>
    <t>4.A-L</t>
  </si>
  <si>
    <t>FRESAGEM CONTÍNUA + RECOMPOSIÇÃO DA CAPA + REMENDO PROFUNDO</t>
  </si>
  <si>
    <t>4.A-M</t>
  </si>
  <si>
    <t>ESPESSURA DO REVESTIMENTO - (LEVE)</t>
  </si>
  <si>
    <t>ESPESSURA DO REVESTIMENTO - (MÉDIO)</t>
  </si>
  <si>
    <t>ESPESSURA DO REVESTIMENTO - (PESADO)</t>
  </si>
  <si>
    <t>DMT OBRA/BOTA-ESPERA</t>
  </si>
  <si>
    <t>4.A-P</t>
  </si>
  <si>
    <t>4011454M/SICRO</t>
  </si>
  <si>
    <t>CONCRETO ASFÁLTICO - FAIXA A - AREIA E BRITA COMERCIAIS</t>
  </si>
  <si>
    <t xml:space="preserve">4011459M/SICRO </t>
  </si>
  <si>
    <t>CONCRETO ASFÁLTICO - FAIXA B - AREIA E BRITA COMERCIAIS</t>
  </si>
  <si>
    <t>4.B-L</t>
  </si>
  <si>
    <t>FRESAGEM DESCONTÍNUA + RECOMPOSIÇÃO DA CAPA + REMENDO PROFUNDO + MICRORREVESTIMENTO</t>
  </si>
  <si>
    <t>4.B-M</t>
  </si>
  <si>
    <t>4.B-P</t>
  </si>
  <si>
    <t>CAMADA DE CAPA - FAIXA A</t>
  </si>
  <si>
    <t>CAMADA DE CAPA - FAIXA B</t>
  </si>
  <si>
    <t>5.A.L</t>
  </si>
  <si>
    <t>5.A.M</t>
  </si>
  <si>
    <t>5.A.P</t>
  </si>
  <si>
    <t>DEMOLIÇÃO DE PAVIMENTO</t>
  </si>
  <si>
    <t>EXECUÇÃO DE SUB-BASE</t>
  </si>
  <si>
    <t>DMT OBRA/CASCALHEIRA</t>
  </si>
  <si>
    <t>RECONSTRUÇÃO DE PAVIMENTO - COM REAPROVEITAMENTO PARCIAL DO SOLO LOCAL</t>
  </si>
  <si>
    <t>RETORNO DO MATERIAL RECICLADO</t>
  </si>
  <si>
    <t>COMPACTAÇÃO DO MATERIAL RECICLADO</t>
  </si>
  <si>
    <t>PAGO NO ITEM 4011482M/SICRO</t>
  </si>
  <si>
    <t>BOTA ESPERA DE MATERIAL RECICLADO</t>
  </si>
  <si>
    <t>1.C</t>
  </si>
  <si>
    <t>1.A</t>
  </si>
  <si>
    <t>1.B</t>
  </si>
  <si>
    <t>FRESAGEM DESCONTÍNUA COM RECOMPOSIÇÃO DA CAPA + MICRORREVESTIMENTO</t>
  </si>
  <si>
    <t>BDI</t>
  </si>
  <si>
    <t>MATERIAIS BETUMINOSOS</t>
  </si>
  <si>
    <t>Capa Selante</t>
  </si>
  <si>
    <t>Lama Asfáltica</t>
  </si>
  <si>
    <t>Microrrevestimento</t>
  </si>
  <si>
    <t>Recap. (10 cm) + remendo prof.</t>
  </si>
  <si>
    <t>Recap. (5 cm) + remendo prof.</t>
  </si>
  <si>
    <t>Recap. (7,5 cm) + remendo prof.</t>
  </si>
  <si>
    <t>Recapeamento (5 cm)</t>
  </si>
  <si>
    <t>Reconstrução (10 cm)</t>
  </si>
  <si>
    <t>Reconstrução (5 cm)</t>
  </si>
  <si>
    <t>Reconstrução (7,5 cm)</t>
  </si>
  <si>
    <t>Remendo</t>
  </si>
  <si>
    <t>Remendo profundo</t>
  </si>
  <si>
    <t>EMULSÃO ASFÁLTICA CATIÔNICA RR1C - E</t>
  </si>
  <si>
    <t>MANUTENÇÃO DE VIAS</t>
  </si>
  <si>
    <t>RECOMPOSIÇÃO DE PAVIMENTO</t>
  </si>
  <si>
    <t>CORTE DO SOLO LOCAL</t>
  </si>
  <si>
    <t>EXECUÇÃO DO PAV DE CONCRETO</t>
  </si>
  <si>
    <t>DEMOLIÇÃO DE PAVIMENTO (20%)</t>
  </si>
  <si>
    <t>R$/m2:</t>
  </si>
  <si>
    <t>ESPESSURA DO REMENDO (SOMENTE CAPA)</t>
  </si>
  <si>
    <t>ESPESSURA DO REMENDO PROFUNDO (CAPA + BASE)</t>
  </si>
  <si>
    <t>RECAPEAMENTO (5 cm)</t>
  </si>
  <si>
    <t>RECAPEAMENTO (10 cm) + REMENDO PROFUNDO</t>
  </si>
  <si>
    <t>RECAPEAMENTO (7,5 cm) + REMENDO PROFUNDO</t>
  </si>
  <si>
    <t>RECAPEAMENTO (5 cm) + REMENDO PROFUNDO</t>
  </si>
  <si>
    <t>RECONSTRUÇÃO (5 cm)</t>
  </si>
  <si>
    <t>5.B.L</t>
  </si>
  <si>
    <t>5.B.P</t>
  </si>
  <si>
    <t>5.B.M</t>
  </si>
  <si>
    <t>ÁREA DE REMENDO PROFUNDO ESTIMADA PARA RECAPEAMENTO</t>
  </si>
  <si>
    <t>PROPORÇÃO DAS FRESAGENS: CONTÍNUA</t>
  </si>
  <si>
    <t>PROPORÇÃO DAS FRESAGENS: DESCONTÍNUA</t>
  </si>
  <si>
    <t>ÁREA DE RECAPEAMENTO NA FRESAGEM DESCONTÍNUA</t>
  </si>
  <si>
    <t>PROPORÇÃO DAS RECONTRUÇÕES: RECICLAGEM</t>
  </si>
  <si>
    <t>PROPORÇÃO DAS RECONTRUÇÕES: REAPROVEITAMENTO</t>
  </si>
  <si>
    <t>RECONSTRUÇÃO (7,5 cm)</t>
  </si>
  <si>
    <t>RECONSTRUÇÃO (10 cm)</t>
  </si>
  <si>
    <t>R$/m:</t>
  </si>
  <si>
    <t>DESCRIÇÃO DA RECUPERAÇÃO</t>
  </si>
  <si>
    <t>CUSTO UNITÁRIO (R$/M2)</t>
  </si>
  <si>
    <t>RECICLAGEM (capa de 10 cm)</t>
  </si>
  <si>
    <t>RECICLAGEM (capa de 5 cm)</t>
  </si>
  <si>
    <t>RECICLAGEM (capa de 7,5 cm)</t>
  </si>
  <si>
    <t>TOTAL:</t>
  </si>
  <si>
    <t>RECUPERAÇÃO DE BAIA DE ÔNIBUS</t>
  </si>
  <si>
    <t>EXECUÇÃO DA BAIA DE ÔNIBUS (80%)</t>
  </si>
  <si>
    <t>REGULARIZAÇÃO E COMPACTAÇÃO DE SUBLEITO DE SOLO PREDOMINANTEMENTE ARGILOSO. AF_11/2019</t>
  </si>
  <si>
    <t>TROCOU PARA 100576</t>
  </si>
  <si>
    <t>BAIA DE ÔNIBUS</t>
  </si>
  <si>
    <t>RECONSTRUÇÃO DE PAVIMENTO (10 cm) - COM REAPROVEITAMENTO PARCIAL DO SOLO LOCAL</t>
  </si>
  <si>
    <t>FRESAGEM CONTÍNUA + RECOMPOSIÇÃO DA CAPA (10 cm)+ REMENDO PROFUNDO</t>
  </si>
  <si>
    <t>RECONSTRUÇÃO DE PAVIMENTO (7,5 cm) - COM REAPROVEITAMENTO PARCIAL DO SOLO LOCAL</t>
  </si>
  <si>
    <t>FRESAGEM CONTÍNUA + RECOMPOSIÇÃO DA CAPA (7,5 cm) + REMENDO PROFUNDO</t>
  </si>
  <si>
    <t>RECONSTRUÇÃO DE PAVIMENTO (5 cm) COM REAPROVEITAMENTO PARCIAL DO SOLO LOCAL</t>
  </si>
  <si>
    <t>FRESAGEM DESCONTÍNUA + RECOMPOSIÇÃO DA CAPA (10 cm) + REMENDO PROFUNDO + MICRORREVESTIMENTO</t>
  </si>
  <si>
    <t>FRESAGEM DESCONTÍNUA + RECOMPOSIÇÃO DA CAPA (7,5 cm)+ REMENDO PROFUNDO + MICRORREVESTIMENTO</t>
  </si>
  <si>
    <t>FRESAGEM CONTÍNUA + RECOMPOSIÇÃO DA CAPA (5 cm) + REMENDO PROFUNDO</t>
  </si>
  <si>
    <t>FRESAGEM DESCONTÍNUA + RECOMPOSIÇÃO DA CAPA (5 cm) + REMENDO PROFUNDO + MICRORREVESTIMENTO</t>
  </si>
  <si>
    <t>FRESAGEM CONTÍNUA COM RECOMPOSIÇÃO DA CAPA (5 cm)</t>
  </si>
  <si>
    <t>FRESAGEM DESCONTÍNUA COM RECOMPOSIÇÃO DA CAPA (5 cm)+ MICRORREVESTIMENTO</t>
  </si>
  <si>
    <t>%</t>
  </si>
  <si>
    <t>GOVERNO DO DISTRITO FEDERAL</t>
  </si>
  <si>
    <t>COMPANHIA URBANIZADORA DA NOVA CAPITAL DO BRASIL - NOVACAP</t>
  </si>
  <si>
    <t>DIRETORIA DE URBANIZAÇÃO</t>
  </si>
  <si>
    <t>DADOS DA OBRA</t>
  </si>
  <si>
    <t>RESPONSÁVEL TECNICO DO ORÇAMENTO:</t>
  </si>
  <si>
    <t>FABIO ROSSIGNOLI MARQUES</t>
  </si>
  <si>
    <t>CREA: 83382/D-MG</t>
  </si>
  <si>
    <t>VALOR DA OBRA:</t>
  </si>
  <si>
    <t>ATUALIZAÇÃO</t>
  </si>
  <si>
    <t>DATA</t>
  </si>
  <si>
    <t>UN</t>
  </si>
  <si>
    <t>ACO CA-50, 10,0 MM, VERGALHAO</t>
  </si>
  <si>
    <t>AREIA GROSSA - POSTO JAZIDA/FORNECEDOR (RETIRADO NA JAZIDA, SEM TRANSPORTE)</t>
  </si>
  <si>
    <t>CAL HIDRATADA CH-I PARA ARGAMASSAS</t>
  </si>
  <si>
    <t>CIMENTO PORTLAND COMPOSTO CP II-32</t>
  </si>
  <si>
    <t>PEDRA BRITADA N. 2 (19 A 38 MM) POSTO PEDREIRA/FORNECEDOR, SEM FRETE</t>
  </si>
  <si>
    <t>PEDRA BRITADA N. 1 (9,5 a 19 MM) POSTO PEDREIRA/FORNECEDOR, SEM FRETE</t>
  </si>
  <si>
    <t>ARMADOR COM ENCARGOS COMPLEMENTARES</t>
  </si>
  <si>
    <t>83659M2</t>
  </si>
  <si>
    <t>BOCA DE LOBO TRIPLA EM ALVENARIA TIJOLO MACICO, REVESTIDA C/ ARGAMASSA DE CIMENTO E AREIA 1:3, SOBRE LASTRO DE CONCRETO 10CM E TAMPA DE CONCRETO ARMADO</t>
  </si>
  <si>
    <t>EXECUÇÃO E COMPACTAÇÃO DE BASE E OU SUB BASE PARA PAVIMENTAÇÃO DE SOLOS DE COMPORTAMENTO LATERÍTICO (ARENOSO) - EXCLUSIVE SOLO, ESCAVAÇÃO, CARGA E TRANSPORTE. AF_11/2019</t>
  </si>
  <si>
    <t>EXECUÇÃO DE PINTURA DE LIGAÇÃO COM EMULSÃO ASFÁLTICA RR-2C. AF_11/2019</t>
  </si>
  <si>
    <t>M2</t>
  </si>
  <si>
    <t>VASSOURA MECÂNICA REBOCÁVEL COM ESCOVA CILÍNDRICA, LARGURA ÚTIL DE VARRIMENTO DE 2,44 M - CHP DIURNO. AF_06/2014</t>
  </si>
  <si>
    <t>VASSOURA MECÂNICA REBOCÁVEL COM ESCOVA CILÍNDRICA, LARGURA ÚTIL DE VARRIMENTO DE 2,44 M - CHI DIURNO. AF_06/2014</t>
  </si>
  <si>
    <t>EMULSAO ASFALTICA CATIONICA RR-2C PARA USO EM PAVIMENTACAO ASFALTICA (COLETADO CAIXA NA ANP ACRESCIDO DE ICMS)</t>
  </si>
  <si>
    <t>KG</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</si>
  <si>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</si>
  <si>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</si>
  <si>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</si>
  <si>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</si>
  <si>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EXECUÇÃO DE IMPRIMAÇÃO COM ASFALTO DILUÍDO CM-30. AF_11/2019</t>
  </si>
  <si>
    <t>ASFALTO DILUIDO DE PETROLEO CM-30 (COLETADO CAIXA NA ANP ACRESCIDO DE ICMS)</t>
  </si>
  <si>
    <t>BOTA FORA DE MATERIAL RETIRADO PARA O REMENDO PROFUNDO</t>
  </si>
  <si>
    <t>PROJETOS</t>
  </si>
  <si>
    <t>Cód.</t>
  </si>
  <si>
    <t>Descrição do serviço</t>
  </si>
  <si>
    <t>Und.</t>
  </si>
  <si>
    <t>R$ unt.</t>
  </si>
  <si>
    <t>Índice</t>
  </si>
  <si>
    <t>R$ Total</t>
  </si>
  <si>
    <t>DAER - RS</t>
  </si>
  <si>
    <t>Viga Benkelman - Levantamento por pista de 20 em 20 m, alterando a faixa</t>
  </si>
  <si>
    <t>km pista</t>
  </si>
  <si>
    <t>Inventário de superfície - DNIT PRO 06/2004</t>
  </si>
  <si>
    <t>Estudo de tráfego - um posto (contagem de tres dias úteis e consecutivos - 24 h e cálculo n° n) - tráfego baixo &lt;= 1500</t>
  </si>
  <si>
    <t>REMENDO PROFUNDO COM IMPRIMAÇÃO COM ASFALTO DILUÍDO -
DEMOLIÇÃO MECÂNICA E SERRA (EXCLUSIVE MATERIAL BETUMINOSO)</t>
  </si>
  <si>
    <t>94298/PMS</t>
  </si>
  <si>
    <t>Motorista de veículo leve - mensalista (COM ENCARGOS COMPLEMENTARES)</t>
  </si>
  <si>
    <t>Técnico de meio ambiente (COM ENCARGOS COMPLEMENTARES)</t>
  </si>
  <si>
    <t>Secretária (COM ENCARGOS COMPLEMENTARES)</t>
  </si>
  <si>
    <t>Auxiliar técnico (COM ENCARGOS COMPLEMENTARES)</t>
  </si>
  <si>
    <t>03.PAVI.PAVC.005/01M-SINAPI</t>
  </si>
  <si>
    <t>SICRO ANEXO 04/2017 - VAN FURGÃO</t>
  </si>
  <si>
    <t>Chefe do setor administrativo  (COM ENCARGOS COMPLEMENTARES)</t>
  </si>
  <si>
    <t>Encarregado administrativo (COM ENCARGOS COMPLEMENTARES)</t>
  </si>
  <si>
    <t>Porteiro (COM ENCARGOS COMPLEMENTARES)</t>
  </si>
  <si>
    <t>Vigia (COM ENCARGOS COMPLEMENTARES)</t>
  </si>
  <si>
    <t>Auxiliar administrativo (COM ENCARGOS COMPLEMENTARES)</t>
  </si>
  <si>
    <t>Faxineiro (COM ENCARGOS COMPLEMENTARES)</t>
  </si>
  <si>
    <t>Encarregado de pavimentação (COM ENCARGOS COMPLEMENTARES)</t>
  </si>
  <si>
    <t>P9804/SICRO</t>
  </si>
  <si>
    <t>EXECUÇÃO DE PAVIMENTO DE CONCRETO SIMPLES (PCS), FCK =40 MPA, CAMADA COM ESPESSURA DE 20,0 CM. AF_11/2017 (COM BARRAS DE TRANSFERÊNCIA E TELA)</t>
  </si>
  <si>
    <t>LEVANTAMENTO PLANIMÉTRICO CADASTRAL</t>
  </si>
  <si>
    <t>AJUDANTE OU AUXILIAR DE TOPOGRAFIA (SGSP)</t>
  </si>
  <si>
    <t>DESENHISTA CADISTA  (SGSP)</t>
  </si>
  <si>
    <t>DESENHISTA DE TOPOGRAFIA - NÍVEL TÉCNICO (SGSP)</t>
  </si>
  <si>
    <t>TOPÓGRAFO (SGSP)</t>
  </si>
  <si>
    <t>TEODOLITO COM PRECISÃO DE 10 SEGUNDOS</t>
  </si>
  <si>
    <t>EXECUÇÃO DE SARJETA</t>
  </si>
  <si>
    <t>DEMOLIÇÃO  E RECOMPOSIÇÃODE CALÇADA</t>
  </si>
  <si>
    <t>(Em 3 anos)</t>
  </si>
  <si>
    <t>A quantidade de profissional é em função da quantidade de serviços a serem executadas, tendo como referência o Manual de Custos de infraestrutura de transportes do DNIT - Anexo 04/2017</t>
  </si>
  <si>
    <t>DEMOLIÇÃO</t>
  </si>
  <si>
    <t>EXECUÇÃO DE CALÇADAS E RAMPAS DE ACESSIBILIDADE EM CONCRETO</t>
  </si>
  <si>
    <t>EXECUÇÃO DE PASSEIO (CALÇADA) OU PISO DE CONCRETO COM CONCRETO MOLDADO IN LOCO, USINADO, ACABAMENTO CONVENCIONAL, NÃO ARMADO. AF_07/2016</t>
  </si>
  <si>
    <t>R$/m2</t>
  </si>
  <si>
    <t>DEMOLIÇÃO  E RECOMPOSIÇÃO DE CALÇADAE RAMPAS DE ACESSIBILIDADE EM CONCRETO</t>
  </si>
  <si>
    <t>DEMOLIÇÃO  E RECOMPOSIÇÃO DE CALÇADA E RAMPAS DE ACESSIBILIDADE EM CONCRETO</t>
  </si>
  <si>
    <t>ADMINISTRAÇÃO LOCAL (3 anos)</t>
  </si>
  <si>
    <t>RESUMO DAS ATIVIDADES</t>
  </si>
  <si>
    <t>CUSTO/ m2 NORMAL</t>
  </si>
  <si>
    <t>NORMAL</t>
  </si>
  <si>
    <t>EXECUÇÃO DE BOCA DE LOBO SIMPLES E DUPLA</t>
  </si>
  <si>
    <t>NORMAL COM BDI</t>
  </si>
  <si>
    <t>CONFERÊNCIA</t>
  </si>
  <si>
    <t>Quantidade</t>
  </si>
  <si>
    <t>10.9 - DAER - RS</t>
  </si>
  <si>
    <t>10.11 - DAER - RS</t>
  </si>
  <si>
    <t>1.3 - DAER - RS</t>
  </si>
  <si>
    <t>Estudo de tráfego - um posto - (contagem de 3 dias úteis e consecutivos - 24h e cálculo nº n) - tráfego alto &gt; 1500</t>
  </si>
  <si>
    <t>PROJETO DE RESTAURAÇÃO DE VIAS</t>
  </si>
  <si>
    <t>10.9 M- DAER - RS</t>
  </si>
  <si>
    <t>10.12 M - DAER - RS</t>
  </si>
  <si>
    <t>1.3 M - DAER - RS</t>
  </si>
  <si>
    <t>1.4 M - DAER - RS</t>
  </si>
  <si>
    <t>1.5 M - DAER - RS</t>
  </si>
  <si>
    <t>10900 M - PMS</t>
  </si>
  <si>
    <t>4.20 M - DAER - RS</t>
  </si>
  <si>
    <t>MICROREVESTIMENTO</t>
  </si>
  <si>
    <t>normal</t>
  </si>
  <si>
    <t>mês</t>
  </si>
  <si>
    <t>SEM DESONERAÇÃO</t>
  </si>
  <si>
    <t>DOMINGO</t>
  </si>
  <si>
    <t>4011454M/SICRO - Domingo</t>
  </si>
  <si>
    <t>4011482M/SICRO - Domingo</t>
  </si>
  <si>
    <t>96396 - Domingo</t>
  </si>
  <si>
    <t>4011463M/SICRO - Domingo</t>
  </si>
  <si>
    <t>4915637M - Domingo</t>
  </si>
  <si>
    <t>4011412M - Domingo</t>
  </si>
  <si>
    <t>4011404M - Domingo</t>
  </si>
  <si>
    <t>96401M/SINAPI - Domingo</t>
  </si>
  <si>
    <t>96402M - Domingo</t>
  </si>
  <si>
    <t>03.PAVI.PAVC.005/01M-SINAPI - Domingo</t>
  </si>
  <si>
    <t>72844 - Domingo</t>
  </si>
  <si>
    <t>72961 - Domingo</t>
  </si>
  <si>
    <t>83338 - Domingo</t>
  </si>
  <si>
    <t>93177 - Domingo</t>
  </si>
  <si>
    <t>95303 - Domingo</t>
  </si>
  <si>
    <t>95878 - Domingo</t>
  </si>
  <si>
    <t>97636 - Domingo</t>
  </si>
  <si>
    <t xml:space="preserve">4011459M/SICRO - Domingo </t>
  </si>
  <si>
    <t>4011479M/SICRO - Domingo</t>
  </si>
  <si>
    <t>4011480M/SICRO - Domingo</t>
  </si>
  <si>
    <t>4915625M/SICRO - Domingo</t>
  </si>
  <si>
    <t>4915626M - Domingo</t>
  </si>
  <si>
    <t>4915746M2/SICRO - Domingo</t>
  </si>
  <si>
    <t>4915757M - Domingo</t>
  </si>
  <si>
    <t>72962m - Domingo</t>
  </si>
  <si>
    <t>100576 - Domingo</t>
  </si>
  <si>
    <t>96388 - Domingo</t>
  </si>
  <si>
    <t>83659 - Domingo</t>
  </si>
  <si>
    <t>85423 - Domingo</t>
  </si>
  <si>
    <t>85424 - Domingo</t>
  </si>
  <si>
    <t>88326 - Domingo</t>
  </si>
  <si>
    <t>92970 - Domingo</t>
  </si>
  <si>
    <t>93572 - Domingo</t>
  </si>
  <si>
    <t>94273 - Domingo</t>
  </si>
  <si>
    <t>94281 - Domingo</t>
  </si>
  <si>
    <t>95880 - Domingo</t>
  </si>
  <si>
    <t>NÃO TEM MÃO DE OBRA</t>
  </si>
  <si>
    <t>06.21.00M/PMSP - Domingo</t>
  </si>
  <si>
    <t>74221/001 - Domingo</t>
  </si>
  <si>
    <t>83659M - Domingo</t>
  </si>
  <si>
    <t>88249 - Domingo</t>
  </si>
  <si>
    <t>88321 - Domingo</t>
  </si>
  <si>
    <t>82030/PMS - Domingo</t>
  </si>
  <si>
    <t>88253 - Domingo</t>
  </si>
  <si>
    <t>88258 - Domingo</t>
  </si>
  <si>
    <t>88597 - Domingo</t>
  </si>
  <si>
    <t>94264/PMS - Domingo</t>
  </si>
  <si>
    <t>7247 - Domingo</t>
  </si>
  <si>
    <t>94298/PMS - Domingo</t>
  </si>
  <si>
    <t>90777 - Domingo</t>
  </si>
  <si>
    <t>93565 - Domingo</t>
  </si>
  <si>
    <t>93567 - Domingo</t>
  </si>
  <si>
    <t>93568 - Domingo</t>
  </si>
  <si>
    <t>P9897/SICRO - Domingo</t>
  </si>
  <si>
    <t>P9903/SICRO - Domingo</t>
  </si>
  <si>
    <t>P9893/SICRO - Domingo</t>
  </si>
  <si>
    <t>97084 - Domingo</t>
  </si>
  <si>
    <t>94991 - Domingo</t>
  </si>
  <si>
    <t>C4624M - Domingo</t>
  </si>
  <si>
    <t>IS - DG N°3 BETUME</t>
  </si>
  <si>
    <t>IS - DG N°3 SOLOS</t>
  </si>
  <si>
    <t>M3</t>
  </si>
  <si>
    <t>MEMÓRIA DE CÁLCULO</t>
  </si>
  <si>
    <t>4915632M/SICRO</t>
  </si>
  <si>
    <t>REPARO LOCALIZADO COM PINTURA DE LIGAÇÃO - DEMOLIÇÃO MECÂNICA E SERRA</t>
  </si>
  <si>
    <t>4915632M/SICRO - Domingo</t>
  </si>
  <si>
    <t>REPARO LOCALIZADO (INCLUÍDO COLOCAÇÃO E COMPACTAÇÃO DO CBUQ)</t>
  </si>
  <si>
    <t>SINALIZAÇÃO VIÁRIA</t>
  </si>
  <si>
    <t xml:space="preserve">5213360M/SICRO </t>
  </si>
  <si>
    <t xml:space="preserve">TACHA REFLETIVA BIDIRECIONAL - FORNECIMENTO E
COLOCAÇÃO </t>
  </si>
  <si>
    <t>5213409M/SICRO</t>
  </si>
  <si>
    <t>PINTURA DE SETAS E ZEBRADOS - TERMOPLÁSTICO POR
EXTRUSÃO - ESPESSURA DE 3,0 MM</t>
  </si>
  <si>
    <t>50% DE TEMPO DE SERVIÇO (OBRA URBANA)</t>
  </si>
  <si>
    <t>Produtividade do técnico de avaliação</t>
  </si>
  <si>
    <t>km/dia</t>
  </si>
  <si>
    <t>dias</t>
  </si>
  <si>
    <t>Dias úteis em um mês</t>
  </si>
  <si>
    <t>Proporção do Engenheiro Civil Pleno</t>
  </si>
  <si>
    <t>AVALIAÇÃO PRELIMINAR</t>
  </si>
  <si>
    <t>Produtividade</t>
  </si>
  <si>
    <t>ANP CM 30 -           MAR 2020</t>
  </si>
  <si>
    <t>ANP -                         RR 2C MAR 2020</t>
  </si>
  <si>
    <t>ANP -                         CAP 30/45 MAR 2020</t>
  </si>
  <si>
    <t>ANP -                         RR 1C MAR 2020</t>
  </si>
  <si>
    <t>TOTAL DO LOTE</t>
  </si>
  <si>
    <t>SINAPI JULHO 2020</t>
  </si>
  <si>
    <t>NOVACAP 02 / 2020</t>
  </si>
  <si>
    <t>Sábado</t>
  </si>
  <si>
    <t>72844 - Sábado</t>
  </si>
  <si>
    <t>83338 - Sábado</t>
  </si>
  <si>
    <t>93177 - Sábado</t>
  </si>
  <si>
    <t>95303 - Sábado</t>
  </si>
  <si>
    <t>95878 - Sábado</t>
  </si>
  <si>
    <t>96396 - Sábado</t>
  </si>
  <si>
    <t>97636 - Sábado</t>
  </si>
  <si>
    <t>4011404M - Sábado</t>
  </si>
  <si>
    <t>4011412M - Sábado</t>
  </si>
  <si>
    <t>4011454M/SICRO - Sábado</t>
  </si>
  <si>
    <t xml:space="preserve">4011459M/SICRO - Sábado </t>
  </si>
  <si>
    <t>4011463M/SICRO - Sábado</t>
  </si>
  <si>
    <t>4011479M/SICRO - Sábado</t>
  </si>
  <si>
    <t>4011480M/SICRO - Sábado</t>
  </si>
  <si>
    <t>4011482M/SICRO - Sábado</t>
  </si>
  <si>
    <t>4915625M/SICRO - Sábado</t>
  </si>
  <si>
    <t>4915626M - Sábado</t>
  </si>
  <si>
    <t>4915637M - Sábado</t>
  </si>
  <si>
    <t>4915746M2/SICRO - Sábado</t>
  </si>
  <si>
    <t>4915757M - Sábado</t>
  </si>
  <si>
    <t>72962m - Sábado</t>
  </si>
  <si>
    <t>96401M/SINAPI - Sábado</t>
  </si>
  <si>
    <t>96402M - Sábado</t>
  </si>
  <si>
    <t>03.PAVI.PAVC.005/01M-SINAPI - Sábado</t>
  </si>
  <si>
    <t>100576 - Sábado</t>
  </si>
  <si>
    <t>96388 - Sábado</t>
  </si>
  <si>
    <t>83659 - Sábado</t>
  </si>
  <si>
    <t>85423 - Sábado</t>
  </si>
  <si>
    <t>85424 - Sábado</t>
  </si>
  <si>
    <t>88326 - Sábado</t>
  </si>
  <si>
    <t>92970 - Sábado</t>
  </si>
  <si>
    <t>93572 - Sábado</t>
  </si>
  <si>
    <t>94273 - Sábado</t>
  </si>
  <si>
    <t>94281 - Sábado</t>
  </si>
  <si>
    <t>95880 - Sábado</t>
  </si>
  <si>
    <t>06.21.00M/PMSP - Sábado</t>
  </si>
  <si>
    <t>74221/001 - Sábado</t>
  </si>
  <si>
    <t>83659M - Sábado</t>
  </si>
  <si>
    <t>88249 - Sábado</t>
  </si>
  <si>
    <t>88321 - Sábado</t>
  </si>
  <si>
    <t>82030/PMS - Sábado</t>
  </si>
  <si>
    <t>88253 - Sábado</t>
  </si>
  <si>
    <t>88258 - Sábado</t>
  </si>
  <si>
    <t>88597 - Sábado</t>
  </si>
  <si>
    <t>94264/PMS - Sábado</t>
  </si>
  <si>
    <t>7247 - Sábado</t>
  </si>
  <si>
    <t>94298/PMS - Sábado</t>
  </si>
  <si>
    <t>90777 - Sábado</t>
  </si>
  <si>
    <t>93565 - Sábado</t>
  </si>
  <si>
    <t>93567 - Sábado</t>
  </si>
  <si>
    <t>93568 - Sábado</t>
  </si>
  <si>
    <t>P9897/SICRO - Sábado</t>
  </si>
  <si>
    <t>P9903/SICRO - Sábado</t>
  </si>
  <si>
    <t>P9893/SICRO - Sábado</t>
  </si>
  <si>
    <t>97084 - Sábado</t>
  </si>
  <si>
    <t>94991 - Sábado</t>
  </si>
  <si>
    <t>C4624M - Sábado</t>
  </si>
  <si>
    <t>4915632M/SICRO - Sábado</t>
  </si>
  <si>
    <t>72844 - Noturno</t>
  </si>
  <si>
    <t>83338 - Noturno</t>
  </si>
  <si>
    <t>93177 - Noturno</t>
  </si>
  <si>
    <t>95303 - Noturno</t>
  </si>
  <si>
    <t>95878 - Noturno</t>
  </si>
  <si>
    <t>96396 - Noturno</t>
  </si>
  <si>
    <t>97636 - Noturno</t>
  </si>
  <si>
    <t>4011404M - Noturno</t>
  </si>
  <si>
    <t>4011412M - Noturno</t>
  </si>
  <si>
    <t>4011454M/SICRO - Noturno</t>
  </si>
  <si>
    <t xml:space="preserve">4011459M/SICRO - Noturno </t>
  </si>
  <si>
    <t>4011463M/SICRO - Noturno</t>
  </si>
  <si>
    <t>4011479M/SICRO - Noturno</t>
  </si>
  <si>
    <t>4011480M/SICRO - Noturno</t>
  </si>
  <si>
    <t>4011482M/SICRO - Noturno</t>
  </si>
  <si>
    <t>4915625M/SICRO - Noturno</t>
  </si>
  <si>
    <t>4915626M - Noturno</t>
  </si>
  <si>
    <t>4915637M - Noturno</t>
  </si>
  <si>
    <t>4915746M2/SICRO - Noturno</t>
  </si>
  <si>
    <t>4915757M - Noturno</t>
  </si>
  <si>
    <t>72962m - Noturno</t>
  </si>
  <si>
    <t>96401M/SINAPI - Noturno</t>
  </si>
  <si>
    <t>96402M - Noturno</t>
  </si>
  <si>
    <t>03.PAVI.PAVC.005/01M-SINAPI - Noturno</t>
  </si>
  <si>
    <t>100576 - Noturno</t>
  </si>
  <si>
    <t>96388 - Noturno</t>
  </si>
  <si>
    <t>83659 - Noturno</t>
  </si>
  <si>
    <t>85423 - Noturno</t>
  </si>
  <si>
    <t>85424 - Noturno</t>
  </si>
  <si>
    <t>88326 - Noturno</t>
  </si>
  <si>
    <t>92970 - Noturno</t>
  </si>
  <si>
    <t>93572 - Noturno</t>
  </si>
  <si>
    <t>94273 - Noturno</t>
  </si>
  <si>
    <t>94281 - Noturno</t>
  </si>
  <si>
    <t>95880 - Noturno</t>
  </si>
  <si>
    <t>06.21.00M/PMSP - Noturno</t>
  </si>
  <si>
    <t>74221/001 - Noturno</t>
  </si>
  <si>
    <t>83659M - Noturno</t>
  </si>
  <si>
    <t>88249 - Noturno</t>
  </si>
  <si>
    <t>88321 - Noturno</t>
  </si>
  <si>
    <t>82030/PMS - Noturno</t>
  </si>
  <si>
    <t>88253 - Noturno</t>
  </si>
  <si>
    <t>88258 - Noturno</t>
  </si>
  <si>
    <t>88597 - Noturno</t>
  </si>
  <si>
    <t>94264/PMS - Noturno</t>
  </si>
  <si>
    <t>7247 - Noturno</t>
  </si>
  <si>
    <t>94298/PMS - Noturno</t>
  </si>
  <si>
    <t>90777 - Noturno</t>
  </si>
  <si>
    <t>93565 - Noturno</t>
  </si>
  <si>
    <t>93567 - Noturno</t>
  </si>
  <si>
    <t>93568 - Noturno</t>
  </si>
  <si>
    <t>P9897/SICRO - Noturno</t>
  </si>
  <si>
    <t>P9903/SICRO - Noturno</t>
  </si>
  <si>
    <t>P9893/SICRO - Noturno</t>
  </si>
  <si>
    <t>97084 - Noturno</t>
  </si>
  <si>
    <t>94991 - Noturno</t>
  </si>
  <si>
    <t>C4624M - Noturno</t>
  </si>
  <si>
    <t>4915632M/SICRO - Noturno</t>
  </si>
  <si>
    <t>SINAPI JANEIRO 2020</t>
  </si>
  <si>
    <t>NOVACAP 01 / 2020</t>
  </si>
  <si>
    <t>ADICIONAL</t>
  </si>
  <si>
    <t>H. EXTRA SÁBADO</t>
  </si>
  <si>
    <t>ADICIONAL NOTURNO</t>
  </si>
  <si>
    <r>
      <t xml:space="preserve">CUSTO UNITÁRIO </t>
    </r>
    <r>
      <rPr>
        <b/>
        <sz val="10"/>
        <rFont val="Arial"/>
        <family val="2"/>
      </rPr>
      <t>COM DESONERAÇÃO</t>
    </r>
    <r>
      <rPr>
        <sz val="10"/>
        <rFont val="Arial"/>
        <family val="2"/>
      </rPr>
      <t xml:space="preserve"> REF SINAPI</t>
    </r>
  </si>
  <si>
    <r>
      <t xml:space="preserve">CUSTO UNITÁRIO </t>
    </r>
    <r>
      <rPr>
        <b/>
        <sz val="10"/>
        <rFont val="Arial"/>
        <family val="2"/>
      </rPr>
      <t>SEM DESONERAÇÃO</t>
    </r>
    <r>
      <rPr>
        <sz val="10"/>
        <rFont val="Arial"/>
        <family val="2"/>
      </rPr>
      <t xml:space="preserve"> REF SINAPI</t>
    </r>
  </si>
  <si>
    <r>
      <t xml:space="preserve">CUSTO UNITÁRIO </t>
    </r>
    <r>
      <rPr>
        <b/>
        <sz val="10"/>
        <rFont val="Arial"/>
        <family val="2"/>
      </rPr>
      <t>COM DESONERAÇÃO</t>
    </r>
    <r>
      <rPr>
        <sz val="10"/>
        <rFont val="Arial"/>
        <family val="2"/>
      </rPr>
      <t xml:space="preserve"> ACRESC. ADICIONAL</t>
    </r>
  </si>
  <si>
    <r>
      <t xml:space="preserve">CUSTO UNITÁRIO </t>
    </r>
    <r>
      <rPr>
        <b/>
        <sz val="10"/>
        <rFont val="Arial"/>
        <family val="2"/>
      </rPr>
      <t>SEM DESONERAÇÃO</t>
    </r>
    <r>
      <rPr>
        <sz val="10"/>
        <rFont val="Arial"/>
        <family val="2"/>
      </rPr>
      <t xml:space="preserve"> ACRESC. ADICIONAL</t>
    </r>
  </si>
  <si>
    <t>H. EXTRA DOMINGO</t>
  </si>
  <si>
    <t>T</t>
  </si>
  <si>
    <t>AUXILIAR DE TOPÓGRAFO COM ENCARGOS COMPLEMENTARES - MENSALISTA</t>
  </si>
  <si>
    <t>MES</t>
  </si>
  <si>
    <t>SERVENTE COM ENCARGOS COMPLEMENTARES - MENSALISTA</t>
  </si>
  <si>
    <t>VIGIA DIURNO COM ENCARGOS COMPLEMENTARES - MENSALISTA</t>
  </si>
  <si>
    <t>ENCARREGADO DE PAVIMENTAÇÃO COM ENCARGOS COMPLEMENTARES - MENSALISTA</t>
  </si>
  <si>
    <t>TÉCNICO DE MEIO AMBIENTE COM ENCARGOS COMPLEMENTARES - MENSALISTA</t>
  </si>
  <si>
    <t>AUXILIAR TÉCNICO COM ENCARGOS COMPLEMENTARES - MENSALISTA</t>
  </si>
  <si>
    <t>M</t>
  </si>
  <si>
    <t>BOCA DE LOBO DUPLA  (INCLUSIVE GRELHA BI-ARTICULADA DE F.F)</t>
  </si>
  <si>
    <t>?????????</t>
  </si>
  <si>
    <t>REGULARIZAÇÃO E COMPACTAÇÃO DE SUBLEITO DE SOLO  PREDOMINANTEMENTE ARGILOSO. AF_11/2019</t>
  </si>
  <si>
    <t>REGULARIZAÇÃO E COMPACTAÇÃO DE SUBLEITO DE SOLO PREDOMINANTEMENTE ARENOSO. AF_11/2019</t>
  </si>
  <si>
    <t>ESCAVACAO MECANICA, A CEU ABERTO, EM MATERIAL DE 1A CATEGORIA, COM ESCAVADEIRA HIDRAULICA, CAPACIDADE DE 0,78 M3</t>
  </si>
  <si>
    <t>TRANSPORTE DE MATERIAL ASFALTICO, COM CAMINHÃO COM CAPACIDADE DE 20000 L EM RODOVIA PAVIMENTADA PARA DISTÂNCIAS MÉDIAS DE TRANSPORTE IGUAL OU INFERIOR A 100 KM. AF_02/2016</t>
  </si>
  <si>
    <t>TXKM</t>
  </si>
  <si>
    <t>TRANSPORTE COM CAMINHÃO BASCULANTE 10 M3 DE MASSA ASFALTICA PARA PAVIMENTAÇÃO URBANA</t>
  </si>
  <si>
    <t>M3XKM</t>
  </si>
  <si>
    <t>TRANSPORTE COM CAMINHÃO BASCULANTE DE 10 M3, EM VIA URBANA PAVIMENTADA, DMT ATÉ 30 KM (UNIDADE: TXKM). AF_12/2016</t>
  </si>
  <si>
    <t>EXECUÇÃO E COMPACTAÇÃO DE BASE E OU SUB BASE PARA PAVIMENTAÇÃO DE BRITA GRADUADA SIMPLES - EXCLUSIVE CARGA E TRANSPORTE. AF_11/2019</t>
  </si>
  <si>
    <t>LAMA ASFÁLTICA - FAIXA II - AREIA E BRITA COMERCIAIS (EXCLUSIVE PRODUTO BETUMINOSO)</t>
  </si>
  <si>
    <t>MICRO REVESTIMENTO A FRIO COM EMULSÃO MODIFICADA COM POLÍMERO DE 2,0 CM - BRITA COMERCIAL (EXCLUSIVE PRODUTO BETUMINOSO)</t>
  </si>
  <si>
    <t>CONCRETO ASFÁLTICO - FAIXA A - AREIA E BRITA COMERCIAIS (EXCLUSIVE PRODUTO BETUMINOSO)</t>
  </si>
  <si>
    <t>CONCRETO ASFÁLTICO - FAIXA B - AREIA E BRITA COMERCIAIS (EXCLUSIVE PRODUTO BETUMINOSO)</t>
  </si>
  <si>
    <t>CONCRETO ASFÁLTICO - FAIXA C - AREIA E BRITA COMERCIAIS (EXCLUSIVE MATERIAL BETUMINOSO)</t>
  </si>
  <si>
    <t>SELAGEM DE TRINCAS MECANIZADA EM PAVIMENTO FLEXÍVEL COM EMULSÃO - AREIA COMERCIAL  (EXCLUSIVE PRODUTO BETUMINOSO)</t>
  </si>
  <si>
    <t>CAPA SELANTE - AREIA COMERCIAL (EXCLUSIVE PRODUTO BETUMINOSO)</t>
  </si>
  <si>
    <t>REMENDO PROFUNDO COM IMPRIMAÇÃO COM ASFALTO DILUÍDO - DEMOLIÇÃO MECÂNICA E SERRA (EXCLUSIVE MATERIAL BETUMINOSO)</t>
  </si>
  <si>
    <t>TAPA BURACO COM PINTURA DE LIGAÇÃO - DEMOLIÇÃO COM SERRA CORTA PISO (EXCLUSIVE PRODUTO BETUMINOSO)</t>
  </si>
  <si>
    <t>USINAGEM DE CBUQ COM CAP 50/70, PARA CAPA DE ROLAMENTO (EXCLUSIVE PRODUTO BETUMINOSO)</t>
  </si>
  <si>
    <t>EXECUÇÃO DE IMPRIMAÇÃO COM ASFALTO DILUÍDO CM-30. AF_09/2017 (EXCLUSIVE PRODUTO BETUMINOSO)</t>
  </si>
  <si>
    <t>EXECUÇÃO DE PINTURA DE LIGAÇÃO COM EMULSÃO ASFÁLTICA RR-2C. AF_11/2019 (EXCLUSIVE PRODUTO BETUMINOSO)</t>
  </si>
  <si>
    <t>EXECUÇÃO DE PAVIMENTO DE CONCRETO SIMPLES (PCS), FCK = 40 MPA, CAMADA COM ESPESSURA DE 20,0 CM. AF_11/2017</t>
  </si>
  <si>
    <t>BOCA DE LOBO EM ALVENARIA TIJOLO MACICO, REVESTIDA C/ ARGAMASSA DE CIMENTO E AREIA 1:3, SOBRE LASTRO DE CONCRETO 10CM E TAMPA DE CONCRETO ARMADO INCLUSIVE GRELHA PADRAO NOVACAP</t>
  </si>
  <si>
    <t>UNID.</t>
  </si>
  <si>
    <t>APONTADOR OU APROPRIADOR COM ENCARGOS COMPLEMENTARES</t>
  </si>
  <si>
    <t>EXECUÇÃO DE SARJETA DE CONCRETO USINADO, MOLDADA  IN LOCO  EM TRECHO RETO, 30 CM BASE X 15 CM ALTURA. AF_06/2016</t>
  </si>
  <si>
    <t xml:space="preserve">LOCACAO DE TEODOLITO ELETRONICO, PRECISAO ANGULAR DE 5 A 7 SEGUNDOS, INCLUINDO TRIPE                                                                                                                                                                                                                                                                                                                                                                                                                      </t>
  </si>
  <si>
    <t xml:space="preserve">H     </t>
  </si>
  <si>
    <t>100577 - Sábado</t>
  </si>
  <si>
    <t>94296 - Sábado</t>
  </si>
  <si>
    <t>93564 - Sábado</t>
  </si>
  <si>
    <t>88253M/SINAPI - Sábado</t>
  </si>
  <si>
    <t>88316M/SINAPI - Sábado</t>
  </si>
  <si>
    <t>100289M/SINAPI - Sábado</t>
  </si>
  <si>
    <t>62204M/PMSP - Sábado</t>
  </si>
  <si>
    <t>CUSTO UNITÁRIO COM DESONERAÇÃO REF SINAPI</t>
  </si>
  <si>
    <t>CUSTO UNITÁRIO SEM DESONERAÇÃO REF SINAPI</t>
  </si>
  <si>
    <t>CUSTO UNITÁRIO COM DESONERAÇÃO ACRESC. ADICIONAL</t>
  </si>
  <si>
    <t>CUSTO UNITÁRIO SEM DESONERAÇÃO ACRESC. ADICIONAL</t>
  </si>
  <si>
    <t>100577 - Noturno</t>
  </si>
  <si>
    <t>94296 - Noturno</t>
  </si>
  <si>
    <t>93564 - Noturno</t>
  </si>
  <si>
    <t>88253M/SINAPI - Noturno</t>
  </si>
  <si>
    <t>88316M/SINAPI - Noturno</t>
  </si>
  <si>
    <t>100289M/SINAPI - Noturno</t>
  </si>
  <si>
    <t>62204M/PMSP - Noturno</t>
  </si>
  <si>
    <t>SÁBADO</t>
  </si>
  <si>
    <t>NOTURNO</t>
  </si>
  <si>
    <t>SERVIÇOS REALIZADOS NO SÁBADO</t>
  </si>
  <si>
    <t>72947 - Noturno</t>
  </si>
  <si>
    <t>5213409M/SICRO - Noturno</t>
  </si>
  <si>
    <t>72947 - Domingo</t>
  </si>
  <si>
    <t>5213361M - Domingo</t>
  </si>
  <si>
    <t>5213362M - Domingo</t>
  </si>
  <si>
    <t>5213360M/SICRO  - Domingo</t>
  </si>
  <si>
    <t>5213851M  - Domingo</t>
  </si>
  <si>
    <t>5213414M - Domingo</t>
  </si>
  <si>
    <t>5213409M/SICRO - Domingo</t>
  </si>
  <si>
    <t>72947 - Sábado</t>
  </si>
  <si>
    <t>5213409M/SICRO - Sábado</t>
  </si>
  <si>
    <t>DOMINGO COM BDI</t>
  </si>
  <si>
    <t>SÁBADO COM BDI</t>
  </si>
  <si>
    <t>NOTURNO COM BDI</t>
  </si>
  <si>
    <t>SOMA DOS SERVIÇOS NOTURNOS</t>
  </si>
  <si>
    <t>% COM RELAÇÃO AO TOTAL DO LOTE</t>
  </si>
  <si>
    <t>SOMA DOS SERVIÇOS NO SÁBADO</t>
  </si>
  <si>
    <t>SOMA DOS SERVIÇOS NO DOMINGO</t>
  </si>
  <si>
    <t>VALOR TOTAL DO LOTE</t>
  </si>
  <si>
    <t>Estimado, conforme trabalhos da NOVACAP (Com o apoio da DIATEC)</t>
  </si>
  <si>
    <t>100577 - Domingo</t>
  </si>
  <si>
    <t>94296 - Domingo</t>
  </si>
  <si>
    <t>93564 - Domingo</t>
  </si>
  <si>
    <t>88253M/SINAPI - Domingo</t>
  </si>
  <si>
    <t>88316M/SINAPI - Domingo</t>
  </si>
  <si>
    <t>100289M/SINAPI - Domingo</t>
  </si>
  <si>
    <t>62204M/PMSP - Domingo</t>
  </si>
  <si>
    <t>MICROREVESTIMENTO A FRIO COM EMULSÃO MODIFICADA COM POLÍMERO DE 2,0 CM - BRITA COMERCIAL (EXCLUSIVE PRODUTO BETUMINOSO)</t>
  </si>
  <si>
    <t>92970M</t>
  </si>
  <si>
    <t>85423M</t>
  </si>
  <si>
    <t>85424M</t>
  </si>
  <si>
    <t>74209/1M</t>
  </si>
  <si>
    <t>Tabela A - ART de Obra ou Serviço (Para contratos acima de R$15.000,00</t>
  </si>
  <si>
    <t>Laboratório de Betume (JULHO 2020)</t>
  </si>
  <si>
    <t>Laboratório de Solos (JULHO 2020)</t>
  </si>
  <si>
    <t>VAN - 120 A 140 CV (JULHO 2020)</t>
  </si>
  <si>
    <t>PINTURA DE SETAS E ZEBRADOS - TERMOPLÁSTICO POR EXTRUSÃO - ESPESSURA DE 3,0 MM</t>
  </si>
  <si>
    <t>AUXILIAR DE ESCRITORIO COM ENCARGOS COMPLEMENTARES</t>
  </si>
  <si>
    <t>TÉCNICO EM SEGURANÇA DO TRABALHO COM ENCARGOS COMPLEMENTARES</t>
  </si>
  <si>
    <t>88253M</t>
  </si>
  <si>
    <t xml:space="preserve"> TRANSPORTE COM CAMINHÃO BASCULANTE DE 10 m3, EM VIA URBANA PAVIMENTADA, DMT ATÉ 30 KM (UNIDADE: TXKM). AF_12/2016</t>
  </si>
  <si>
    <t>m pista</t>
  </si>
  <si>
    <t>REMENDO PROFUNDO - DEMOLIÇÃO MECÂNICA APÓS REMOÇÃO DE CAPA (EXCLUSIVE MATERIAL BETUMINOSO)</t>
  </si>
  <si>
    <t>5213361M/SICRO</t>
  </si>
  <si>
    <t>5213362M/SICRO</t>
  </si>
  <si>
    <t>5213851M/SICRO</t>
  </si>
  <si>
    <t>5213414M/SICRO</t>
  </si>
  <si>
    <t>C4624M/SEINFRA</t>
  </si>
  <si>
    <t>96402M/SINAPI</t>
  </si>
  <si>
    <t>72962M/SINAPI</t>
  </si>
  <si>
    <t>USINAGEM DE CONCRETO ASFÁLTICO COM CAP 50/70, PARA CAMADA DE ROLAMENTO, PADRÃO DNIT FAIXA C, EM USINA DE ASFALTO CONTÍNUA DE 140 TON/H. AF_03/2020_P (EXCLUSIVE PRODUTO BETUMINOSO)</t>
  </si>
  <si>
    <t>AD 24.05.0500M (/)             AD 25.05.0500M (/)                      SCO-RIO - Domingo</t>
  </si>
  <si>
    <t>PROTEÇÃO DE CANTEIRO DE OBRA EM ÁREAS PÚBLICAS, COMPREENDENDO TELA PLÁSTICA, ESTRUTURA DE MADEIRA A CADA 3M DE DISTÂNCIA COM BASE DE CONCRETO, UTILIZAÇÃO 2 VEZES.</t>
  </si>
  <si>
    <t>15M/ORSE - Domingo</t>
  </si>
  <si>
    <t>DEMOLIÇÃO DE PAVIMENTAÇÃO (CAPA) ASFÁLTICA</t>
  </si>
  <si>
    <t>101023M/SINAPI - Domingo</t>
  </si>
  <si>
    <t>EXECUÇÃO DE IMPRIMAÇÃO COM ASFALTO DILUÍDO CM-30. AF_11/2019 (EXCLUSIVE PRODUTO BETUMINOSO)</t>
  </si>
  <si>
    <t>FORNECIMENTO E IMPLANTAÇÃO DE SUPORTE METÁLICO GALVANIZADO PARA PLACA DE REGULAMENTAÇÃO - D = 0,60 M</t>
  </si>
  <si>
    <t>CONFECÇÃO DE PLACA EM AÇO Nº 16 GALVANIZADO, COM PELÍCULA RETRORREFLETIVA TIPO I + SI</t>
  </si>
  <si>
    <t>4011459M/SICRO  - Sábado</t>
  </si>
  <si>
    <t>101023M/SINAPI - Sábado</t>
  </si>
  <si>
    <t>96402M/SINAPI - Sábado</t>
  </si>
  <si>
    <t>AD 24.05.0500M (/)             AD 25.05.0500M (/)                      SCO-RIO - Sábado</t>
  </si>
  <si>
    <t>5213361M/SICRO - Sábado</t>
  </si>
  <si>
    <t>5213362M/SICRO - Sábado</t>
  </si>
  <si>
    <t>5213360M/SICRO - Sábado</t>
  </si>
  <si>
    <t>5213851M/SICRO - Sábado</t>
  </si>
  <si>
    <t>5213414M/SICRO - Sábado</t>
  </si>
  <si>
    <t>C4624M/SEINFRA - Sábado</t>
  </si>
  <si>
    <t>C2949M/SEINFRA - Sábado</t>
  </si>
  <si>
    <t>92970M - Sábado</t>
  </si>
  <si>
    <t>C2949M/SEINFRA</t>
  </si>
  <si>
    <t>4011404M/SICRO - Noturno</t>
  </si>
  <si>
    <t>4011412M/SICRO - Noturno</t>
  </si>
  <si>
    <t>4011459M/SICRO  - Noturno</t>
  </si>
  <si>
    <t>4915626M/SICRO - Noturno</t>
  </si>
  <si>
    <t>4915637M/SICRO - Noturno</t>
  </si>
  <si>
    <t>96402M/SINAPI - Noturno</t>
  </si>
  <si>
    <t>03.PAVI.PAVC.005/01 - Noturno</t>
  </si>
  <si>
    <t>AD 24.05.0500M (/)             AD 25.05.0500M (/)                      SCO-RIO - Noturno</t>
  </si>
  <si>
    <t>15M/ORSE - Noturno</t>
  </si>
  <si>
    <t>5213361M/SICRO - Noturno</t>
  </si>
  <si>
    <t>5213362M/SICRO - Noturno</t>
  </si>
  <si>
    <t>5213360M/SICRO - Noturno</t>
  </si>
  <si>
    <t>5213851M/SICRO - Noturno</t>
  </si>
  <si>
    <t>5213414M/SICRO - Noturno</t>
  </si>
  <si>
    <t>C4624M/SEINFRA - Noturno</t>
  </si>
  <si>
    <t>C2949M/SEINFRA - Noturno</t>
  </si>
  <si>
    <t>C2949M/SEINFRA - Domingo</t>
  </si>
  <si>
    <t>06-22-03M/PMSP</t>
  </si>
  <si>
    <t>BOCA DE LOBO SIMPLES COM MEIO-FIO VAZADO/CHAPÉU</t>
  </si>
  <si>
    <t>06-22-04M/PMSP</t>
  </si>
  <si>
    <t>06-22-04M/PMSP - Domingo</t>
  </si>
  <si>
    <t>BOCA DE LOBO DUPLA COM MEIO-FIO VAZADO/CHAPÉU</t>
  </si>
  <si>
    <t>06-22-04M/PMSP - Noturno</t>
  </si>
  <si>
    <t>06-22-03M/PMSP - Noturno</t>
  </si>
  <si>
    <t>06-22-03M/PMSP - Sábado</t>
  </si>
  <si>
    <t>06-22-04M/PMSP - Sábado</t>
  </si>
  <si>
    <t>06-22-03M/PMSP - Domingo</t>
  </si>
  <si>
    <t>93596 - Noturno</t>
  </si>
  <si>
    <t>93596 - Sábado</t>
  </si>
  <si>
    <t>93596 - Domingo</t>
  </si>
  <si>
    <t>ENCARREGADO DE PAVIMENTAÇÃO</t>
  </si>
  <si>
    <t>MEMÓRIA DE CÁLCULO E APONTAMENTOS</t>
  </si>
  <si>
    <t>ESTIMATIVA DE ÁREA POR LOTE</t>
  </si>
  <si>
    <t>QUANTIDADE PARA UM ANO</t>
  </si>
  <si>
    <t>LOTE 1 - Asa Norte</t>
  </si>
  <si>
    <t>Atividade de M&amp;R</t>
  </si>
  <si>
    <t>Área SGPU (m²)</t>
  </si>
  <si>
    <t>Custo estimado</t>
  </si>
  <si>
    <t>Área Projetos (m²)</t>
  </si>
  <si>
    <t>ÁREA TOTAL</t>
  </si>
  <si>
    <t>ÁREA TOTAL PARA UM ANO</t>
  </si>
  <si>
    <t>/m2</t>
  </si>
  <si>
    <t>Selagem de Trincas</t>
  </si>
  <si>
    <t>/ml</t>
  </si>
  <si>
    <t>Baia de ônibus</t>
  </si>
  <si>
    <t>LOTE 2 - Asa Sul</t>
  </si>
  <si>
    <t>LOTE 3 - Taguatinga, Águas Claras, Arniqueira, SCIA, Vicente Pires</t>
  </si>
  <si>
    <t>ÁREA TOTAL (m²)</t>
  </si>
  <si>
    <t>LOTE 4 - Brazlândia, Ceilândia, Sol Nascente</t>
  </si>
  <si>
    <t>LOTE 5 - Guará, Cruzeiro, Sudoeste/Octogonal, SIA</t>
  </si>
  <si>
    <t>LOTE 6 - Gama, Santa Maria</t>
  </si>
  <si>
    <t>LOTE 7 - Sobradinho I e II, Fercal, Lago Norte, Varjão, Itapoã</t>
  </si>
  <si>
    <t>LOTE 8 - Planaltina, Paranoá, São Sebastião, Jardim Botânico</t>
  </si>
  <si>
    <t>LOTE 9 - Núcleo Bandeirante, Lago Sul, Riacho Fundo I e II, Candangolândia, Park Way</t>
  </si>
  <si>
    <t>LOTE 10 - Samambaia, Recanto das Emas</t>
  </si>
  <si>
    <t>?</t>
  </si>
  <si>
    <t>SUBSTITUIR POR 98504 e INCLUIR 98520 e 98521</t>
  </si>
  <si>
    <t>74005/001</t>
  </si>
  <si>
    <t>97084, trocou de m3, para m2</t>
  </si>
  <si>
    <t>74221/001</t>
  </si>
  <si>
    <t>74221/1M</t>
  </si>
  <si>
    <t>P9897/SICRO</t>
  </si>
  <si>
    <t>P9903/SICRO</t>
  </si>
  <si>
    <t>P9840/SICRO</t>
  </si>
  <si>
    <t>P9893/SICRO</t>
  </si>
  <si>
    <t>P9827/SICRO</t>
  </si>
  <si>
    <t>P9949/SICRO</t>
  </si>
  <si>
    <t>P9950/SICRO</t>
  </si>
  <si>
    <t>85180M</t>
  </si>
  <si>
    <t>SUBSTITUIR POR 98504M e INCLUIR 98520 e 98521</t>
  </si>
  <si>
    <t>88249M</t>
  </si>
  <si>
    <t>74209/001</t>
  </si>
  <si>
    <t>5213361M</t>
  </si>
  <si>
    <t>5213362M</t>
  </si>
  <si>
    <t>5213414M</t>
  </si>
  <si>
    <t xml:space="preserve">5213851M </t>
  </si>
  <si>
    <t>72962m</t>
  </si>
  <si>
    <t>C4624M</t>
  </si>
  <si>
    <t>P9949/SICRO - Domingo</t>
  </si>
  <si>
    <t>5.9 - DAER</t>
  </si>
  <si>
    <t>Sonda Hidraulica mod.Mach 850 c/coroa diam.AWG, calibr.simples diam.AWG e mola AWG</t>
  </si>
  <si>
    <t>5.10 - DAER</t>
  </si>
  <si>
    <t>Coroa + Calibrador (NWG) D=3" - cravada</t>
  </si>
  <si>
    <t>6.4 - DAER</t>
  </si>
  <si>
    <t>Utilitário tipo Dobló 1.4 ou similar</t>
  </si>
  <si>
    <t>6.5 - DAER</t>
  </si>
  <si>
    <t>7.1 DAER</t>
  </si>
  <si>
    <t xml:space="preserve">EXTRAÇÃO DE CORPO DE PROVA DE CONCRETO ASFÁLTICO   </t>
  </si>
  <si>
    <t>7.5 - DAER</t>
  </si>
  <si>
    <t>7.2 - DAER</t>
  </si>
  <si>
    <t>7.3 - DAER</t>
  </si>
  <si>
    <t>7.4 - DAER</t>
  </si>
  <si>
    <t>A4  -  Encadernação  com   Capa  Espiral   para  Minuta (capa e contracapa)</t>
  </si>
  <si>
    <t>2003323M/DNIT</t>
  </si>
  <si>
    <t>SARJETA TRIANGULAR DE CONCRETO STC 03 - DNIT</t>
  </si>
  <si>
    <t>2003449M/DNIT</t>
  </si>
  <si>
    <t>DISSIPADOR DE ENERGIA DEB 01 - DNIT</t>
  </si>
  <si>
    <t>98504M</t>
  </si>
  <si>
    <t>92397M</t>
  </si>
  <si>
    <t>EXECUÇÃO DE PÁTIO/ESTACIONAMENTO EM PISO INTERTRAVADO, COM BLOCO RETANGULAR COR NATURAL DE 20 X 10 CM, ESPESSURA 6 CM. (COM O REAPROVEITAMENTO DOS BLOCOS)</t>
  </si>
  <si>
    <t>92398M</t>
  </si>
  <si>
    <t>EXECUÇÃO DE PÁTIO/ESTACIONAMENTO EM PISO INTERTRAVADO, COM BLOCO RETANGULAR COR NATURAL DE 20 X 10 CM, ESPESSURA 8 CM. (COM O REAPROVEITAMENTO DOS BLOCOS)</t>
  </si>
  <si>
    <t>92400M</t>
  </si>
  <si>
    <t>EXECUÇÃO DE PÁTIO/ESTACIONAMENTO EM PISO INTERTRAVADO, COM BLOCO RETANGULAR DE 20 X 10 CM, ESPESSURA 10 CM.(COM O REAPROVEITAMENTO DOS BLOCOS)</t>
  </si>
  <si>
    <t>BLCD/NOVACAP</t>
  </si>
  <si>
    <t>BLCS/NOVACAP</t>
  </si>
  <si>
    <t>t x km</t>
  </si>
  <si>
    <t>83659M/SINAPI - Sábado</t>
  </si>
  <si>
    <t>83659DM - Sábado</t>
  </si>
  <si>
    <t>BLGP/NOVACAP</t>
  </si>
  <si>
    <t>BOCA DE LOBO GRELHA PESADA - padrão NOVACAP</t>
  </si>
  <si>
    <t>BLGS/NOVACAP</t>
  </si>
  <si>
    <t>BOCA DE LOBO SIMPLES - COM GRELHA -  padrão NOVACAP</t>
  </si>
  <si>
    <t>PV 600 / NOVACAP</t>
  </si>
  <si>
    <t>PV DE 600mm - padrão NOVACAP</t>
  </si>
  <si>
    <t>SC 3410 0500 M</t>
  </si>
  <si>
    <t>Limpeza e desobstrucao mecanica de galerias de aguas pluviais com diametro de 300 mm a 500 mm</t>
  </si>
  <si>
    <t>SC 3410 0509 M</t>
  </si>
  <si>
    <t>Limpeza e desobstrucao mecanica de galerias de aguas pluviais com diametro de 600 mm a 1000 mm</t>
  </si>
  <si>
    <t>245M</t>
  </si>
  <si>
    <t>AUXILIAR DE LABORATORISTA DE SOLOS E DE CONCRETO</t>
  </si>
  <si>
    <t>95318M</t>
  </si>
  <si>
    <t>CURSO DE CAPACITAÇÃO PARA AUXILIAR DE LABORATÓRIO (ENCARGOS COMPLEMENTARES) - HORISTA</t>
  </si>
  <si>
    <t>94298/PMSP</t>
  </si>
  <si>
    <t>GRAMA BATATAIS EM PLACAS, SEM PLANTIO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</si>
  <si>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</si>
  <si>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</si>
  <si>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</si>
  <si>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ALVENARIA DE VEDAÇÃO DE BLOCOS VAZADOS DE CONCRETO DE 19X19X39CM (ESPESSURA 19CM) DE PAREDES COM ÁREA LÍQUIDA MENOR QUE 6M² SEM VÃOS E ARGAMASSA DE ASSENTAMENTO COM PREPARO EM BETONEIRA. AF_06/2014</t>
  </si>
  <si>
    <t>FABRICAÇÃO, MONTAGEM E DESMONTAGEM DE FÔRMA PARA BLOCO DE COROAMENTO, EM MADEIRA SERRADA, E=25 MM, 2 UTILIZAÇÕES. AF_06/2017</t>
  </si>
  <si>
    <t>CORTE E DOBRA DE AÇO CA-50, DIÂMETRO DE 6,3 MM, UTILIZADO EM ESTRUTURAS DIVERSAS, EXCETO LAJES. AF_12/2015</t>
  </si>
  <si>
    <t>ARMAÇÃO DE BLOCO, VIGA BALDRAME OU SAPATA UTILIZANDO AÇO CA-50 DE 8 MM - MONTAGEM. AF_06/2017</t>
  </si>
  <si>
    <t>REATERRO MANUAL DE VALAS COM COMPACTAÇÃO MECANIZADA. AF_04/2016</t>
  </si>
  <si>
    <t>VIBRADOR DE IMERSÃO, DIÂMETRO DE PONTEIRA 45MM, MOTOR ELÉTRICO TRIFÁSICO POTÊNCIA DE 2 CV - CHP DIURNO. AF_06/2015</t>
  </si>
  <si>
    <t>VIBRADOR DE IMERSÃO, DIÂMETRO DE PONTEIRA 45MM, MOTOR ELÉTRICO TRIFÁSICO POTÊNCIA DE 2 CV - CHI DIURNO. AF_06/2015</t>
  </si>
  <si>
    <t>CONCRETO FCK = 25MPA, TRAÇO 1:2,3:2,7 (CIMENTO/ AREIA MÉDIA/ BRITA 1)  - PREPARO MECÂNICO COM BETONEIRA 400 L. AF_07/2016</t>
  </si>
  <si>
    <t>LASTRO DE CONCRETO MAGRO, APLICADO EM PISOS OU RADIERS, ESPESSURA DE 5 CM. AF_07/2016</t>
  </si>
  <si>
    <t>GRAUTEAMENTO VERTICAL EM ALVENARIA ESTRUTURAL. AF_01/2015</t>
  </si>
  <si>
    <t>ARMAÇÃO DE BLOCO, VIGA BALDRAME OU SAPATA UTILIZANDO AÇO CA-50 DE 6,3 MM - MONTAGEM. AF_06/2017</t>
  </si>
  <si>
    <t>CORTE E DOBRA DE AÇO CA-50, DIÂMETRO DE 8,0 MM, UTILIZADO EM ESTRUTURAS DIVERSAS, EXCETO LAJES. AF_12/2015</t>
  </si>
  <si>
    <t>TELA DE ACO SOLDADA GALVANIZADA/ZINCADA PARA ALVENARIA, FIO  D = *1,20 A 1,70* MM, MALHA 15 X 15 MM, (C X L) *50 X 12* CM</t>
  </si>
  <si>
    <t>BLOCO ESTRUTURAL CERAMICO 19 X 19 X 39 CM, 6,0 MPA (NBR 15270)</t>
  </si>
  <si>
    <t>CANALETA ESTRUTURAL CERAMICA, 14 X 19 X 39 CM, 6,0 MPA (NBR 15270)</t>
  </si>
  <si>
    <t>MEIO BLOCO ESTRUTURAL CERAMICO 14 X 19 X 19 CM, 6,0 MPA (NBR 15270)</t>
  </si>
  <si>
    <t>BLOCO ESTRUTURAL CERAMICO 14 X 19 X 34 CM, 6,0 MPA (NBR 15270)</t>
  </si>
  <si>
    <t>ARGAMASSA TRAÇO 1:1:6 (EM VOLUME DE CIMENTO, CAL E AREIA MÉDIA ÚMIDA) PARA EMBOÇO/MASSA ÚNICA/ASSENTAMENTO DE ALVENARIA DE VEDAÇÃO, PREPARO MECÂNICO COM BETONEIRA 400 L. AF_08/2019</t>
  </si>
  <si>
    <t>PEDRA DE MAO OU PEDRA RACHAO PARA ARRIMO/FUNDACAO (POSTO PEDREIRA/FORNECEDOR, SEM FRETE)</t>
  </si>
  <si>
    <t>JARDINEIRO COM ENCARGOS COMPLEMENTARES</t>
  </si>
  <si>
    <t>AJUDANTE DE CARPINTEIRO COM ENCARGOS COMPLEMENTARES</t>
  </si>
  <si>
    <t>ELETRICISTA COM ENCARGOS COMPLEMENTARES</t>
  </si>
  <si>
    <t>TECNICO DE EDIFICACOES COM ENCARGOS COMPLEMENTARES</t>
  </si>
  <si>
    <t>MOTORISTA DE CAMINHAO COM ENCARGOS COMPLEMENTARES</t>
  </si>
  <si>
    <t>AUXILIAR DE ALMOXARIFE COM ENCARGOS COMPLEMENTARES</t>
  </si>
  <si>
    <t>ALIMENTACAO - MENSALISTA (COLETADO CAIXA)</t>
  </si>
  <si>
    <t>TRANSPORTE - MENSALISTA (COLETADO CAIXA)</t>
  </si>
  <si>
    <t>EXAMES - MENSALISTA (COLETADO CAIXA)</t>
  </si>
  <si>
    <t>SEGURO - MENSALISTA (COLETADO CAIXA)</t>
  </si>
  <si>
    <t>FERRAMENTAS - FAMILIA ALMOXARIFE - MENSALISTA (ENCARGOS COMPLEMENTARES - COLETADO CAIXA)</t>
  </si>
  <si>
    <t>EPI - FAMILIA ALMOXARIFE - HORISTA (ENCARGOS COMPLEMENTARES - COLETADO CAIXA)</t>
  </si>
  <si>
    <t>PLACA DE OBRA (PARA CONSTRUCAO CIVIL) EM CHAPA GALVANIZADA *N. 22*, ADESIVADA, DE *2,0 X 1,125* M</t>
  </si>
  <si>
    <t>PREGO DE ACO POLIDO COM CABECA 18 X 30 (2 3/4 X 10)</t>
  </si>
  <si>
    <t>CONCRETO MAGRO PARA LASTRO, TRAÇO 1:4,5:4,5 (CIMENTO/ AREIA MÉDIA/ BRITA 1)  - PREPARO MECÂNICO COM BETONEIRA 400 L. AF_07/2016</t>
  </si>
  <si>
    <t>ENERGIA ELETRICA ATE 2000 KWH INDUSTRIAL, SEM DEMANDA</t>
  </si>
  <si>
    <t>LAMPADA FLUORESCENTE TUBULAR T10, DE 20 OU 40 W, BIVOLT</t>
  </si>
  <si>
    <t>BALDE VERMELHO PARA SINALIZACAO DE VIAS</t>
  </si>
  <si>
    <t>SOQUETE DE PORCELANA BASE E27, PARA USO AO TEMPO, PARA LAMPADAS</t>
  </si>
  <si>
    <t>ARAME GALVANIZADO 18 BWG, D = 1,24MM (0,009 KG/M)</t>
  </si>
  <si>
    <t>TELA FACHADEIRA EM POLIETILENO, ROLO DE 3 X 100 M (L X C), COR BRANCA, SEM LOGOMARCA - PARA PROTECAO DE OBRAS</t>
  </si>
  <si>
    <t>PREGO DE ACO POLIDO COM CABECA 18 X 27 (2 1/2 X 10)</t>
  </si>
  <si>
    <t>COMPRESSOR DE AR REBOCAVEL, VAZÃO 250 PCM, PRESSAO DE TRABALHO 102 PSI, MOTOR A DIESEL POTÊNCIA 81 CV - CHP DIURNO. AF_06/2015</t>
  </si>
  <si>
    <t>MARTELO PERFURADOR PNEUMÁTICO MANUAL, HASTE 25 X 75 MM, 21 KG - CHP DIURNO. AF_12/2015</t>
  </si>
  <si>
    <t>PLANTIO DE GRAMA EM PLACAS. AF_05/2018</t>
  </si>
  <si>
    <t>APLICAÇÃO DE ADUBO EM SOLO. AF_05/2018</t>
  </si>
  <si>
    <t>APLICAÇÃO DE CALCÁRIO PARA CORREÇÃO DO PH DO SOLO. AF_05/2018</t>
  </si>
  <si>
    <t>85184M</t>
  </si>
  <si>
    <t>RETIRADA DE GRAMA EM PLACAS</t>
  </si>
  <si>
    <t>JUNTA ARGAMASSADA ENTRE TUBO DN 400 MM E O POÇO DE VISITA/ CAIXA DE CONCRETO OU ALVENARIA EM REDES DE ESGOTO. AF_06/2015</t>
  </si>
  <si>
    <t>JUNTA ARGAMASSADA ENTRE TUBO DN 600 MM E O POÇO DE VISITA/ CAIXA DE CONCRETO OU ALVENARIA EM REDES DE ESGOTO. AF_06/2015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</si>
  <si>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</si>
  <si>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</si>
  <si>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</si>
  <si>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</si>
  <si>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TUBO DE CONCRETO (SIMPLES) PARA REDES COLETORAS DE ÁGUAS PLUVIAIS, DIÂMETRO DE 400 MM, JUNTA RÍGIDA, INSTALADO EM LOCAL COM ALTO NÍVEL DE INTERFERÊNCIAS - FORNECIMENTO E ASSENTAMENTO. AF_12/2015</t>
  </si>
  <si>
    <t>DEMOLIÇÃO DE PAVIMENTO INTERTRAVADO, DE FORMA MANUAL, COM REAPROVEITAMENTO. AF_12/2017</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</si>
  <si>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</si>
  <si>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</si>
  <si>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</si>
  <si>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</si>
  <si>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</si>
  <si>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</si>
  <si>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</si>
  <si>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</si>
  <si>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</si>
  <si>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</si>
  <si>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</si>
  <si>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</si>
  <si>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</si>
  <si>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</si>
  <si>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</si>
  <si>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</si>
  <si>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</si>
  <si>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</si>
  <si>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</si>
  <si>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</si>
  <si>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</si>
  <si>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</si>
  <si>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</si>
  <si>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</si>
  <si>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</si>
  <si>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</si>
  <si>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</si>
  <si>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</si>
  <si>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</si>
  <si>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</si>
  <si>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</si>
  <si>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</si>
  <si>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</si>
  <si>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</si>
  <si>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</si>
  <si>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</si>
  <si>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</si>
  <si>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</si>
  <si>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</si>
  <si>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</si>
  <si>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</si>
  <si>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</si>
  <si>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</si>
  <si>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</si>
  <si>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</si>
  <si>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</si>
  <si>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</si>
  <si>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</si>
  <si>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</si>
  <si>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</si>
  <si>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</si>
  <si>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</si>
  <si>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INSTALADO EM LOCAL COM NÍVEL BAIXO DE INTERFERÊNCIAS - FORNECIMENTO E ASSENTAMENTO. AF_06/2015</t>
  </si>
  <si>
    <t>TUBO DE PVC PARA REDE COLETORA DE ESGOTO DE PAREDE MACIÇA, DN 150 MM, JUNTA ELÁSTICA, INSTALADO EM LOCAL COM NÍVEL BAIXO DE INTERFERÊNCIAS - FORNECIMENTO E ASSENTAMENTO. AF_06/2015</t>
  </si>
  <si>
    <t>TUBO DE PVC PARA REDE COLETORA DE ESGOTO DE PAREDE MACIÇA, DN 200 MM, JUNTA ELÁSTICA, INSTALADO EM LOCAL COM NÍVEL BAIXO DE INTERFERÊNCIAS - FORNECIMENTO E ASSENTAMENTO. AF_06/2015</t>
  </si>
  <si>
    <t>TUBO DE PVC PARA REDE COLETORA DE ESGOTO DE PAREDE MACIÇA, DN 250 MM, JUNTA ELÁSTICA, INSTALADO EM LOCAL COM NÍVEL BAIXO DE INTERFERÊNCIAS - FORNECIMENTO E ASSENTAMENTO. AF_06/2015</t>
  </si>
  <si>
    <t>TUBO DE PVC PARA REDE COLETORA DE ESGOTO DE PAREDE MACIÇA, DN 300 MM, JUNTA ELÁSTICA, INSTALADO EM LOCAL COM NÍVEL BAIXO DE INTERFERÊNCIAS - FORNECIMENTO E ASSENTAMENTO. AF_06/2015</t>
  </si>
  <si>
    <t>TUBO DE PVC PARA REDE COLETORA DE ESGOTO DE PAREDE MACIÇA, DN 350 MM, JUNTA ELÁSTICA, INSTALADO EM LOCAL COM NÍVEL BAIXO DE INTERFERÊNCIAS - FORNECIMENTO E ASSENTAMENTO. AF_06/2015</t>
  </si>
  <si>
    <t>TUBO DE PVC PARA REDE COLETORA DE ESGOTO DE PAREDE MACIÇA, DN 400 MM, JUNTA ELÁSTICA, INSTALADO EM LOCAL COM NÍVEL BAIXO DE INTERFERÊNCIAS - FORNECIMENTO E ASSENTAMENTO. AF_06/2015</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</si>
  <si>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</si>
  <si>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</si>
  <si>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TUBO DE PVC CORRUGADO DE DUPLA PAREDE PARA REDE COLETORA DE ESGOTO, DN 250 MM, JUNTA ELÁSTICA, INSTALADO EM LOCAL COM NÍVEL BAIXO DE INTERFERÊNCIAS - FORNECIMENTO E ASSENTAMENTO. AF_06/2015</t>
  </si>
  <si>
    <t>TUBO DE PVC CORRUGADO DE DUPLA PAREDE PARA REDE COLETORA DE ESGOTO, DN 300 MM, JUNTA ELÁSTICA, INSTALADO EM LOCAL COM NÍVEL BAIXO DE INTERFERÊNCIAS - FORNECIMENTO E ASSENTAMENTO. AF_06/2015</t>
  </si>
  <si>
    <t>TUBO DE PVC CORRUGADO DE DUPLA PAREDE PARA REDE COLETORA DE ESGOTO, DN 350 MM, JUNTA ELÁSTICA, INSTALADO EM LOCAL COM NÍVEL BAIXO DE INTERFERÊNCIAS - FORNECIMENTO E ASSENTAMENTO. AF_06/2015</t>
  </si>
  <si>
    <t>TUBO DE PVC CORRUGADO DE DUPLA PAREDE PARA REDE COLETORA DE ESGOTO, DN 400 MM, JUNTA ELÁSTICA, INSTALADO EM LOCAL COM NÍVEL BAIXO DE INTERFERÊNCIAS - FORNECIMENTO E ASSENTAMENTO. AF_06/2015</t>
  </si>
  <si>
    <t>TUBO DE PEAD CORRUGADO DE DUPLA PAREDE PARA REDE COLETORA DE ESGOTO, DN 600 MM, JUNTA ELÁSTICA INTEGRADA, INSTALADO EM LOCAL COM NÍVEL BAIXO DE INTERFERÊNCIAS - FORNECIMENTO E ASSENTAMENTO. AF_06/2015</t>
  </si>
  <si>
    <t>TUBO DE PVC PARA REDE COLETORA DE ESGOTO DE PAREDE MACIÇA, DN 100 MM, JUNTA ELÁSTICA, INSTALADO EM LOCAL COM NÍVEL ALTO DE INTERFERÊNCIAS - FORNECIMENTO E ASSENTAMENTO. AF_06/2015</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</si>
  <si>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</si>
  <si>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</si>
  <si>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</si>
  <si>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TUBO DE PVC PARA REDE COLETORA DE ESGOTO DE PAREDE MACIÇA, DN 300 MM, JUNTA ELÁSTICA, INSTALADO EM LOCAL COM NÍVEL ALTO DE INTERFERÊNCIAS - FORNECIMENTO E ASSENTAMENTO. AF_06/2015</t>
  </si>
  <si>
    <t>TUBO DE PVC PARA REDE COLETORA DE ESGOTO DE PAREDE MACIÇA, DN 350 MM, JUNTA ELÁSTICA, INSTALADO EM LOCAL COM NÍVEL ALTO DE INTERFERÊNCIAS - FORNECIMENTO E ASSENTAMENTO. AF_06/2015</t>
  </si>
  <si>
    <t>TUBO DE PVC PARA REDE COLETORA DE ESGOTO DE PAREDE MACIÇA, DN 400 MM, JUNTA ELÁSTICA, INSTALADO EM LOCAL COM NÍVEL ALTO DE INTERFERÊNCIAS - FORNECIMENTO E ASSENTAMENTO. AF_06/2015</t>
  </si>
  <si>
    <t>TUBO DE PVC CORRUGADO DE DUPLA PAREDE PARA REDE COLETORA DE ESGOTO, DN 150 MM, JUNTA ELÁSTICA, INSTALADO EM LOCAL COM NÍVEL ALTO DE INTERFERÊNCIAS - FORNECIMENTO E ASSENTAMENTO. AF_06/2015</t>
  </si>
  <si>
    <t>TUBO DE PVC CORRUGADO DE DUPLA PAREDE PARA REDE COLETORA DE ESGOTO, DN 200 MM, JUNTA ELÁSTICA, INSTALADO EM LOCAL COM NÍVEL ALTO DE INTERFERÊNCIAS - FORNECIMENTO E ASSENTAMENTO. AF_06/2015</t>
  </si>
  <si>
    <t>TUBO DE PVC CORRUGADO DE DUPLA PAREDE PARA REDE COLETORA DE ESGOTO, DN 250 MM, JUNTA ELÁSTICA, INSTALADO EM LOCAL COM NÍVEL ALTO DE INTERFERÊNCIAS - FORNECIMENTO E ASSENTAMENTO. AF_06/2015</t>
  </si>
  <si>
    <t>TUBO DE PVC CORRUGADO DE DUPLA PAREDE PARA REDE COLETORA DE ESGOTO, DN 300 MM, JUNTA ELÁSTICA, INSTALADO EM LOCAL COM NÍVEL ALTO DE INTERFERÊNCIAS - FORNECIMENTO E ASSENTAMENTO. AF_06/2015</t>
  </si>
  <si>
    <t>TUBO DE PVC CORRUGADO DE DUPLA PAREDE PARA REDE COLETORA DE ESGOTO, DN 350 MM, JUNTA ELÁSTICA, INSTALADO EM LOCAL COM NÍVEL ALTO DE INTERFERÊNCIAS - FORNECIMENTO E ASSENTAMENTO. AF_06/2015</t>
  </si>
  <si>
    <t>TUBO DE PVC CORRUGADO DE DUPLA PAREDE PARA REDE COLETORA DE ESGOTO, DN 400 MM, EM JUNTA ELÁSTICA, INSTALADO EM LOCAL COM NÍVEL ALTO DE INTERFERÊNCIAS - FORNECIMENTO E ASSENTAMENTO. AF_06/2015</t>
  </si>
  <si>
    <t>TUBO DE PEAD CORRUGADO DE DUPLA PAREDE PARA REDE COLETORA DE ESGOTO, DN 600 MM, JUNTA ELÁSTICA INTEGRADA, INSTALADO EM LOCAL COM NÍVEL ALTO DE INTERFERÊNCIAS - FORNECIMENTO E ASSENTAMENTO. AF_06/2015</t>
  </si>
  <si>
    <t>JUNTA ARGAMASSADA ENTRE TUBO DN 100 MM E O POÇO DE VISITA/ CAIXA DE CONCRETO OU ALVENARIA EM REDES DE ESGOTO. AF_06/2015</t>
  </si>
  <si>
    <t>JUNTA ARGAMASSADA ENTRE TUBO DN 150 MM E O POÇO DE VISITA/ CAIXA DE CONCRETO OU ALVENARIA EM REDES DE ESGOTO. AF_06/2015</t>
  </si>
  <si>
    <t>JUNTA ARGAMASSADA ENTRE TUBO DN 200 MM E O POÇO/ CAIXA DE CONCRETO OU ALVENARIA EM REDES DE ESGOTO. AF_06/2015</t>
  </si>
  <si>
    <t>JUNTA ARGAMASSADA ENTRE TUBO DN 250 MM E O POÇO DE VISITA/ CAIXA DE CONCRETO OU ALVENARIA EM REDES DE ESGOTO. AF_06/2015</t>
  </si>
  <si>
    <t>JUNTA ARGAMASSADA ENTRE TUBO DN 300 MM E O POÇO DE VISITA/ CAIXA DE CONCRETO OU ALVENARIA EM REDES DE ESGOTO. AF_06/2015</t>
  </si>
  <si>
    <t>JUNTA ARGAMASSADA ENTRE TUBO DN 350 MM E O POÇO DE VISITA/ CAIXA DE CONCRETO OU ALVENARIA EM REDES DE ESGOTO. AF_06/2015</t>
  </si>
  <si>
    <t>JUNTA ARGAMASSADA ENTRE TUBO DN 450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</si>
  <si>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</si>
  <si>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</si>
  <si>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</si>
  <si>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</si>
  <si>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</si>
  <si>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</si>
  <si>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</si>
  <si>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</si>
  <si>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</si>
  <si>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</si>
  <si>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</si>
  <si>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</si>
  <si>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</si>
  <si>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</si>
  <si>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</si>
  <si>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ASSENTAMENTO DE TUBO DE PVC PARA REDE COLETORA DE ESGOTO DE PAREDE MACIÇA, DN 100 MM, JUNTA ELÁSTICA, INSTALADO EM LOCAL COM NÍVEL ALTO DE INTERFERÊNCIAS (NÃO INCLUI FORNECIMENTO). AF_06/2015</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</si>
  <si>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</si>
  <si>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</si>
  <si>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</si>
  <si>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</si>
  <si>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ASSENTAMENTO DE TUBO DE PVC PARA REDE COLETORA DE ESGOTO DE PAREDE MACIÇA, DN 350 MM, JUNTA ELÁSTICA, INSTALADO EM LOCAL COM NÍVEL ALTO DE INTERFERÊNCIAS (NÃO INCLUI FORNECIMENTO). AF_06/2015</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</si>
  <si>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</si>
  <si>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</si>
  <si>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</si>
  <si>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</si>
  <si>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</si>
  <si>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</si>
  <si>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</si>
  <si>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ASSENTAMENTO DE TUBO DE PEAD CORRUGADO DE DUPLA PAREDE PARA REDE COLETORA DE ESGOTO, DN 450 MM, JUNTA ELÁSTICA INTEGRADA, INSTALADO EM LOCAL COM NÍVEL ALTO DE INTERFERÊNCIAS (NÃO INCLUI FORNECIMENTO). AF_06/2015</t>
  </si>
  <si>
    <t>ASSENTAMENTO DE TUBO DE PEAD CORRUGADO DE DUPLA PAREDE PARA REDE COLETORA DE ESGOTO, DN 600 MM, JUNTA ELÁSTICA INTEGRADA, INSTALADO EM LOCAL COM NÍVEL ALTO DE INTERFERÊNCIAS (NÃO INCLUI FORNECIMENTO). AF_06/2015</t>
  </si>
  <si>
    <t>TUBO DE PEAD CORRUGADO DE DUPLA PAREDE PARA REDE COLETORA DE ESGOTO, DN 250 MM, JUNTA ELÁSTICA INTEGRADA, INSTALADO EM LOCAL COM NÍVEL BAIXO DE INTERFERÊNCIAS - FORNECIMENTO E ASSENTAMENTO. AF_06/2016</t>
  </si>
  <si>
    <t>ASSENTAMENTO DE TUBO DE PEAD CORRUGADO DE DUPLA PAREDE PARA REDE COLETORA DE ESGOTO, DN 250 MM, JUNTA ELÁSTICA INTEGRADA, INSTALADO EM LOCAL COM NÍVEL BAIXO DE INTERFERÊNCIAS (NÃO INCLUI FORNECIMENTO). AF_06/2016</t>
  </si>
  <si>
    <t>TUBO DE PEAD CORRUGADO DE DUPLA PAREDE PARA REDE COLETORA DE ESGOTO, DN 300 MM, JUNTA ELÁSTICA INTEGRADA, INSTALADO EM LOCAL COM NÍVEL BAIXO DE INTERFERÊNCIAS - FORNECIMENTO E ASSENTAMENTO. AF_06/2016</t>
  </si>
  <si>
    <t>ASSENTAMENTO DE TUBO DE PEAD CORRUGADO DE DUPLA PAREDE PARA REDE COLETORA DE ESGOTO, DN 300 MM, JUNTA ELÁSTICA INTEGRADA, INSTALADO EM LOCAL COM NÍVEL BAIXO DE INTERFERÊNCIAS (NÃO INCLUI FORNECIMENTO). AF_06/2016</t>
  </si>
  <si>
    <t>TUBO DE PEAD CORRUGADO DE DUPLA PAREDE PARA REDE COLETORA DE ESGOTO, DN 750 MM, JUNTA ELÁSTICA INTEGRADA, INSTALADO EM LOCAL COM NÍVEL BAIXO DE INTERFERÊNCIAS - FORNECIMENTO E ASSENTAMENTO. AF_06/2016</t>
  </si>
  <si>
    <t>ASSENTAMENTO DE TUBO DE PEAD CORRUGADO DE DUPLA PAREDE PARA REDE COLETORA DE ESGOTO, DN 750 MM, JUNTA ELÁSTICA INTEGRADA, INSTALADO EM LOCAL COM NÍVEL BAIXO DE INTERFERÊNCIAS (NÃO INCLUI FORNECIMENTO). AF_06/2016</t>
  </si>
  <si>
    <t>ASSENTAMENTO DE TUBO DE PEAD CORRUGADO DE DUPLA PAREDE PARA REDE COLETORA DE ESGOTO, DN 900 MM, JUNTA ELÁSTICA INTEGRADA, INSTALADO EM LOCAL COM NÍVEL BAIXO DE INTERFERÊNCIAS (NÃO INCLUI FORNECIMENTO). AF_06/2016</t>
  </si>
  <si>
    <t>TUBO DE PEAD CORRUGADO DE DUPLA PAREDE PARA REDE COLETORA DE ESGOTO, DN 1000 MM, JUNTA ELÁSTICA INTEGRADA, INSTALADO EM LOCAL COM NÍVEL BAIXO DE INTERFERÊNCIAS - FORNECIMENTO E ASSENTAMENTO. AF_06/2016</t>
  </si>
  <si>
    <t>ASSENTAMENTO DE TUBO DE PEAD CORRUGADO DE DUPLA PAREDE PARA REDE COLETORA DE ESGOTO, DN 1000 MM, JUNTA ELÁSTICA INTEGRADA, INSTALADO EM LOCAL COM NÍVEL BAIXO DE INTERFERÊNCIAS (NÃO INCLUI FORNECIMENTO). AF_06/2016</t>
  </si>
  <si>
    <t>TUBO DE PEAD CORRUGADO DE DUPLA PAREDE PARA REDE COLETORA DE ESGOTO, DN 1200 MM, JUNTA ELÁSTICA INTEGRADA, INSTALADO EM LOCAL COM NÍVEL BAIXO DE INTERFERÊNCIAS - FORNECIMENTO E ASSENTAMENTO.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</si>
  <si>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</si>
  <si>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</si>
  <si>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TUBO DE PEAD CORRUGADO DE DUPLA PAREDE PARA REDE COLETORA DE ESGOTO, DN 250 MM, JUNTA ELÁSTICA INTEGRADA, INSTALADO EM LOCAL COM NÍVEL ALTO DE INTERFERÊNCIAS - FORNECIMENTO E ASSENTAMENTO. AF_06/2016</t>
  </si>
  <si>
    <t>ASSENTAMENTO DE TUBO DE PEAD CORRUGADO DE DUPLA PAREDE PARA REDE COLETORA DE ESGOTO, DN 250 MM, JUNTA ELÁSTICA INTEGRADA, INSTALADO EM LOCAL COM NÍVEL ALTO DE INTERFERÊNCIAS (NÃO INCLUI FORNECIMENTO). AF_06/2016</t>
  </si>
  <si>
    <t>TUBO DE PEAD CORRUGADO DE DUPLA PAREDE PARA REDE COLETORA DE ESGOTO, DN 300 MM, JUNTA ELÁSTICA INTEGRADA, INSTALADO EM LOCAL COM NÍVEL ALTO DE INTERFERÊNCIAS - FORNECIMENTO E ASSENTAMENTO. AF_06/2016</t>
  </si>
  <si>
    <t>ASSENTAMENTO DE TUBO DE PEAD CORRUGADO DE DUPLA PAREDE PARA REDE COLETORA DE ESGOTO, DN 300 MM, JUNTA ELÁSTICA INTEGRADA, INSTALADO EM LOCAL COM NÍVEL ALTO DE INTERFERÊNCIAS (NÃO INCLUI FORNECIMENTO). AF_06/2016</t>
  </si>
  <si>
    <t>TUBO DE PEAD CORRUGADO DE DUPLA PAREDE PARA REDE COLETORA DE ESGOTO, DN 750 MM, JUNTA ELÁSTICA INTEGRADA, INSTALADO EM LOCAL COM NÍVEL ALTO DE INTERFERÊNCIAS - FORNECIMENTO E ASSENTAMENTO. AF_06/2016</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</si>
  <si>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</si>
  <si>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</si>
  <si>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TUBO DE PEAD CORRUGADO DE DUPLA PAREDE PARA REDE COLETORA DE ESGOTO, DN 1000 MM, JUNTA ELÁSTICA INTEGRADA, INSTALADO EM LOCAL COM NÍVEL ALTO DE INTERFERÊNCIAS - FORNECIMENTO E ASSENTAMENTO. AF_06/2016</t>
  </si>
  <si>
    <t>ASSENTAMENTO DE TUBO DE PEAD CORRUGADO DE DUPLA PAREDE PARA REDE COLETORA DE ESGOTO, DN 1000 MM, JUNTA ELÁSTICA INTEGRADA, INSTALADO EM LOCAL COM NÍVEL ALTO DE INTERFERÊNCIAS (NÃO INCLUI FORNECIMENTO). AF_06/2016</t>
  </si>
  <si>
    <t>TUBO DE PEAD CORRUGADO DE DUPLA PAREDE PARA REDE COLETORA DE ESGOTO, DN 1200 MM, JUNTA ELÁSTICA INTEGRADA, INSTALADO EM LOCAL COM NÍVEL ALTO DE INTERFERÊNCIAS - FORNECIMENTO E ASSENTAMENTO. AF_06/2016</t>
  </si>
  <si>
    <t>ASSENTAMENTO DE TUBO DE PEAD CORRUGADO DE DUPLA PAREDE PARA REDE COLETORA DE ESGOTO, DN 1200 MM, JUNTA ELÁSTICA INTEGRADA, INSTALADO EM LOCAL COM NÍVEL ALTO DE INTERFERÊNCIAS (NÃO INCLUI FORNECIMENTO). AF_06/2016</t>
  </si>
  <si>
    <t>ASSENTAMENTO DE TUBO DE PEAD CORRUGADO DE DUPLA PAREDE PARA REDE COLETORA DE ESGOTO, DN 1500 MM, JUNTA ELÁSTICA INTEGRADA, INSTALADO EM LOCAL COM NÍVEL ALTO DE INTERFERÊNCIAS (NÃO INCLUI FORNECIMENTO). AF_06/2016</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</si>
  <si>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</si>
  <si>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</si>
  <si>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</si>
  <si>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</si>
  <si>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</si>
  <si>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</si>
  <si>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</si>
  <si>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</si>
  <si>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</si>
  <si>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</si>
  <si>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</si>
  <si>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</si>
  <si>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</si>
  <si>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</si>
  <si>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</si>
  <si>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</si>
  <si>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</si>
  <si>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</si>
  <si>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</si>
  <si>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</si>
  <si>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</si>
  <si>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</si>
  <si>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</si>
  <si>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</si>
  <si>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</si>
  <si>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</si>
  <si>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</si>
  <si>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</si>
  <si>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</si>
  <si>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</si>
  <si>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</si>
  <si>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</si>
  <si>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</si>
  <si>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</si>
  <si>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</si>
  <si>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</si>
  <si>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</si>
  <si>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</si>
  <si>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</si>
  <si>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</si>
  <si>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</si>
  <si>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</si>
  <si>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</si>
  <si>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</si>
  <si>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</si>
  <si>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</si>
  <si>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</si>
  <si>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</si>
  <si>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</si>
  <si>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</si>
  <si>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</si>
  <si>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</si>
  <si>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</si>
  <si>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</si>
  <si>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</si>
  <si>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</si>
  <si>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</si>
  <si>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</si>
  <si>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</si>
  <si>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</si>
  <si>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</si>
  <si>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</si>
  <si>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</si>
  <si>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</si>
  <si>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</si>
  <si>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</si>
  <si>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</si>
  <si>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</si>
  <si>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</si>
  <si>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</si>
  <si>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</si>
  <si>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</si>
  <si>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</si>
  <si>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</si>
  <si>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</si>
  <si>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</si>
  <si>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</si>
  <si>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</si>
  <si>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</si>
  <si>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</si>
  <si>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</si>
  <si>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</si>
  <si>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</si>
  <si>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</si>
  <si>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</si>
  <si>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</si>
  <si>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</si>
  <si>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</si>
  <si>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</si>
  <si>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</si>
  <si>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</si>
  <si>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</si>
  <si>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</si>
  <si>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</si>
  <si>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</si>
  <si>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</si>
  <si>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</si>
  <si>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</si>
  <si>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</si>
  <si>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</si>
  <si>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</si>
  <si>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</si>
  <si>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</si>
  <si>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</si>
  <si>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</si>
  <si>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</si>
  <si>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</si>
  <si>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</si>
  <si>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</si>
  <si>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</si>
  <si>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</si>
  <si>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</si>
  <si>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</si>
  <si>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</si>
  <si>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</si>
  <si>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</si>
  <si>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</si>
  <si>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</si>
  <si>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</si>
  <si>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</si>
  <si>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</si>
  <si>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</si>
  <si>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</si>
  <si>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</si>
  <si>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</si>
  <si>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</si>
  <si>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</si>
  <si>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</si>
  <si>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</si>
  <si>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TRATOR DE PNEUS, POTÊNCIA 122 CV, TRAÇÃO 4X4, PESO COM LASTRO DE 4.510 KG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</si>
  <si>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</si>
  <si>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</si>
  <si>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</si>
  <si>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</si>
  <si>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</si>
  <si>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</si>
  <si>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</si>
  <si>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</si>
  <si>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</si>
  <si>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</si>
  <si>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COMPRESSOR DE AR REBOCÁVEL, VAZÃO 189 PCM, PRESSÃO EFETIVA DE TRABALHO 102 PSI, MOTOR DIESEL, POTÊNCIA 63 CV - CHP DIURNO. AF_06/2015</t>
  </si>
  <si>
    <t>ROLO COMPACTADOR DE PNEUS ESTÁTICO, PRESSÃO VARIÁVEL, POTÊNCIA 111 HP, PESO SEM/COM LASTRO 9,5 / 26 T, LARGURA DE TRABALHO 1,90 M - CHP DIURNO. AF_07/2014</t>
  </si>
  <si>
    <t>TANQUE DE ASFALTO ESTACIONÁRIO COM SERPENTINA, CAPACIDADE 30.000 L - CHP DIURNO. AF_06/2014</t>
  </si>
  <si>
    <t>ROLO COMPACTADOR PE DE CARNEIRO VIBRATORIO, POTENCIA 125 HP, PESO OPERACIONAL SEM/COM LASTRO 11,95 / 13,30 T, IMPACTO DINAMICO 38,5 / 22,5 T, LARGURA DE TRABALHO 2,15 M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</si>
  <si>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</si>
  <si>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</si>
  <si>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</si>
  <si>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</si>
  <si>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</si>
  <si>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</si>
  <si>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</si>
  <si>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</si>
  <si>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BETONEIRA CAPACIDADE NOMINAL DE 400 L, CAPACIDADE DE MISTURA 280 L, MOTOR ELÉTRICO TRIFÁSICO POTÊNCIA DE 2 CV, SEM CARREGADOR - CHP DIURNO. AF_10/2014</t>
  </si>
  <si>
    <t>TANQUE DE ASFALTO ESTACIONÁRIO COM MAÇARICO, CAPACIDADE 20.000 L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</si>
  <si>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</si>
  <si>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</si>
  <si>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</si>
  <si>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</si>
  <si>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</si>
  <si>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</si>
  <si>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</si>
  <si>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</si>
  <si>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</si>
  <si>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</si>
  <si>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</si>
  <si>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</si>
  <si>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</si>
  <si>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</si>
  <si>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</si>
  <si>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</si>
  <si>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</si>
  <si>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</si>
  <si>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</si>
  <si>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</si>
  <si>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</si>
  <si>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</si>
  <si>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</si>
  <si>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</si>
  <si>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</si>
  <si>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</si>
  <si>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</si>
  <si>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</si>
  <si>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</si>
  <si>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</si>
  <si>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</si>
  <si>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</si>
  <si>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</si>
  <si>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</si>
  <si>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</si>
  <si>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</si>
  <si>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</si>
  <si>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</si>
  <si>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</si>
  <si>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</si>
  <si>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</si>
  <si>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</si>
  <si>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</si>
  <si>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</si>
  <si>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</si>
  <si>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</si>
  <si>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</si>
  <si>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</si>
  <si>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</si>
  <si>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</si>
  <si>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</si>
  <si>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</si>
  <si>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</si>
  <si>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</si>
  <si>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</si>
  <si>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</si>
  <si>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</si>
  <si>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</si>
  <si>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</si>
  <si>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</si>
  <si>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</si>
  <si>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</si>
  <si>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</si>
  <si>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</si>
  <si>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</si>
  <si>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</si>
  <si>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</si>
  <si>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</si>
  <si>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</si>
  <si>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</si>
  <si>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</si>
  <si>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COMPRESSOR DE AR, VAZAO DE 10 PCM, RESERVATORIO 100 L, PRESSAO DE TRABALHO ENTRE 6,9 E 9,7 BAR, POTENCIA 2 HP, TENSAO 110/220 V - CHP DIURNO. AF_05/2017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</si>
  <si>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</si>
  <si>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</si>
  <si>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</si>
  <si>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</si>
  <si>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</si>
  <si>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</si>
  <si>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</si>
  <si>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</si>
  <si>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</si>
  <si>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TRATOR DE PNEUS, POTÊNCIA 122 CV, TRAÇÃO 4X4, PESO COM LASTRO DE 4.510 KG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</si>
  <si>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</si>
  <si>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</si>
  <si>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</si>
  <si>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</si>
  <si>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</si>
  <si>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</si>
  <si>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</si>
  <si>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</si>
  <si>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</si>
  <si>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</si>
  <si>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MARTELETE OU ROMPEDOR PNEUMÁTICO MANUAL, 28 KG, COM SILENCIADOR - CHI DIURNO. AF_07/2016</t>
  </si>
  <si>
    <t>COMPRESSOR DE AR REBOCÁVEL, VAZÃO 189 PCM, PRESSÃO EFETIVA DE TRABALHO 102 PSI, MOTOR DIESEL, POTÊNCIA 63 CV - CHI DIURNO. AF_06/2015</t>
  </si>
  <si>
    <t>ROLO COMPACTADOR DE PNEUS ESTÁTICO, PRESSÃO VARIÁVEL, POTÊNCIA 111 HP, PESO SEM/COM LASTRO 9,5 / 26 T, LARGURA DE TRABALHO 1,90 M - CHI DIURNO. AF_07/2014</t>
  </si>
  <si>
    <t>TANQUE DE ASFALTO ESTACIONÁRIO COM SERPENTINA, CAPACIDADE 30.000 L - CHI DIURNO. AF_06/2014</t>
  </si>
  <si>
    <t>ROLO COMPACTADOR PE DE CARNEIRO VIBRATORIO, POTENCIA 125 HP, PESO OPERACIONAL SEM/COM LASTRO 11,95 / 13,30 T, IMPACTO DINAMICO 38,5 / 22,5 T, LARGURA DE TRABALHO 2,15 M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</si>
  <si>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</si>
  <si>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</si>
  <si>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</si>
  <si>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</si>
  <si>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</si>
  <si>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</si>
  <si>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BETONEIRA CAPACIDADE NOMINAL DE 400 L, CAPACIDADE DE MISTURA 280 L, MOTOR ELÉTRICO TRIFÁSICO POTÊNCIA DE 2 CV, SEM CARREGADOR - CHI DIURNO. AF_10/2014</t>
  </si>
  <si>
    <t>TANQUE DE ASFALTO ESTACIONÁRIO COM MAÇARICO, CAPACIDADE 20.000 L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</si>
  <si>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</si>
  <si>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</si>
  <si>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</si>
  <si>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</si>
  <si>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</si>
  <si>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</si>
  <si>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</si>
  <si>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</si>
  <si>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</si>
  <si>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</si>
  <si>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</si>
  <si>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</si>
  <si>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</si>
  <si>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</si>
  <si>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</si>
  <si>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</si>
  <si>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</si>
  <si>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</si>
  <si>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</si>
  <si>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</si>
  <si>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</si>
  <si>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</si>
  <si>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</si>
  <si>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</si>
  <si>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</si>
  <si>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</si>
  <si>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</si>
  <si>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</si>
  <si>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</si>
  <si>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</si>
  <si>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</si>
  <si>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</si>
  <si>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</si>
  <si>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</si>
  <si>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</si>
  <si>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</si>
  <si>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</si>
  <si>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</si>
  <si>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</si>
  <si>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</si>
  <si>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</si>
  <si>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</si>
  <si>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</si>
  <si>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</si>
  <si>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</si>
  <si>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</si>
  <si>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</si>
  <si>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</si>
  <si>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</si>
  <si>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</si>
  <si>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</si>
  <si>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</si>
  <si>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</si>
  <si>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</si>
  <si>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</si>
  <si>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</si>
  <si>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</si>
  <si>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</si>
  <si>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</si>
  <si>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</si>
  <si>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</si>
  <si>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</si>
  <si>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</si>
  <si>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</si>
  <si>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</si>
  <si>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</si>
  <si>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</si>
  <si>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</si>
  <si>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</si>
  <si>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</si>
  <si>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</si>
  <si>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</si>
  <si>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</si>
  <si>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</si>
  <si>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</si>
  <si>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COMPRESSOR DE AR, VAZAO DE 10 PCM, RESERVATORIO 100 L, PRESSAO DE TRABALHO ENTRE 6,9 E 9,7 BAR  POTENCIA 2 HP, TENSAO 110/220 V  CHI DIURNO. AF_05/2017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</si>
  <si>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</si>
  <si>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</si>
  <si>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</si>
  <si>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</si>
  <si>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</si>
  <si>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</si>
  <si>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GRADE DE DISCO CONTROLE REMOTO REBOCÁVEL, COM 24 DISCOS 24 X 6 MM COM PNEUS PARA TRANSPORTE - MANUTENÇÃO. AF_06/2014</t>
  </si>
  <si>
    <t>ROLO COMPACTADOR VIBRATÓRIO DE UM CILINDRO AÇO LISO, POTÊNCIA 80 HP, PESO OPERACIONAL MÁXIMO 8,1 T, IMPACTO DINÂMICO 16,15 / 9,5 T, LARGURA DE TRABALHO 1,68 M - MANUTENÇÃO. AF_06/2014</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</si>
  <si>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</si>
  <si>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</si>
  <si>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</si>
  <si>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</si>
  <si>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</si>
  <si>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</si>
  <si>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</si>
  <si>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</si>
  <si>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</si>
  <si>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</si>
  <si>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</si>
  <si>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</si>
  <si>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</si>
  <si>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</si>
  <si>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</si>
  <si>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</si>
  <si>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</si>
  <si>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COMPRESSOR DE AR REBOCÁVEL, VAZÃO 189 PCM, PRESSÃO EFETIVA DE TRABALHO 102 PSI, MOTOR DIESEL, POTÊNCIA 63 CV - MANUTENÇÃO. AF_06/2015</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</si>
  <si>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</si>
  <si>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</si>
  <si>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</si>
  <si>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</si>
  <si>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</si>
  <si>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</si>
  <si>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</si>
  <si>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</si>
  <si>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</si>
  <si>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</si>
  <si>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</si>
  <si>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</si>
  <si>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</si>
  <si>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</si>
  <si>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</si>
  <si>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ROLO COMPACTADOR VIBRATÓRIO DE UM CILINDRO AÇO LISO, POTÊNCIA 80 HP, PESO OPERACIONAL MÁXIMO 8,1 T, IMPACTO DINÂMICO 16,15 / 9,5 T, LARGURA DE TRABALHO 1,68 M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</si>
  <si>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</si>
  <si>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</si>
  <si>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</si>
  <si>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</si>
  <si>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</si>
  <si>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</si>
  <si>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</si>
  <si>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</si>
  <si>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</si>
  <si>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MARTELETE OU ROMPEDOR PNEUMÁTICO MANUAL, 28 KG, COM SILENCIADOR - MANUTENÇÃO. AF_07/2016</t>
  </si>
  <si>
    <t>COMPRESSOR DE AR REBOCÁVEL, VAZÃO 189 PCM, PRESSÃO EFETIVA DE TRABALHO 102 PSI, MOTOR DIESEL, POTÊNCIA 63 CV - MATERIAIS NA OPERAÇÃO. AF_06/2015</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</si>
  <si>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</si>
  <si>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</si>
  <si>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</si>
  <si>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</si>
  <si>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</si>
  <si>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</si>
  <si>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</si>
  <si>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</si>
  <si>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</si>
  <si>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</si>
  <si>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</si>
  <si>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</si>
  <si>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</si>
  <si>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</si>
  <si>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</si>
  <si>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</si>
  <si>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</si>
  <si>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</si>
  <si>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</si>
  <si>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</si>
  <si>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</si>
  <si>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</si>
  <si>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</si>
  <si>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</si>
  <si>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</si>
  <si>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</si>
  <si>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</si>
  <si>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</si>
  <si>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</si>
  <si>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</si>
  <si>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</si>
  <si>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</si>
  <si>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</si>
  <si>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</si>
  <si>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</si>
  <si>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</si>
  <si>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GRADE DE DISCO CONTROLE REMOTO REBOCÁVEL, COM 24 DISCOS 24 X 6 MM COM PNEUS PARA TRANSPORTE - DEPRECIAÇÃO. AF_06/2014</t>
  </si>
  <si>
    <t>GRADE DE DISCO CONTROLE REMOTO REBOCÁVEL, COM 24 DISCOS 24 X 6 MM COM PNEUS PARA TRANSPORTE - JUROS. AF_06/2014</t>
  </si>
  <si>
    <t>VASSOURA MECÂNICA REBOCÁVEL COM ESCOVA CILÍNDRICA, LARGURA ÚTIL DE VARRIMENTO DE 2,44 M - DEPRECIAÇÃO. AF_06/2014</t>
  </si>
  <si>
    <t>VASSOURA MECÂNICA REBOCÁVEL COM ESCOVA CILÍNDRICA, LARGURA ÚTIL DE VARRIMENTO DE 2,44 M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</si>
  <si>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</si>
  <si>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</si>
  <si>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</si>
  <si>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</si>
  <si>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PNEUS, POTÊNCIA 85 CV, TRAÇÃO 4X4, PESO COM LASTRO DE 4.675 KG - DEPRECIAÇÃO. AF_06/2014</t>
  </si>
  <si>
    <t>TRATOR DE PNEUS, POTÊNCIA 85 CV, TRAÇÃO 4X4, PESO COM LASTRO DE 4.675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</si>
  <si>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</si>
  <si>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</si>
  <si>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</si>
  <si>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</si>
  <si>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</si>
  <si>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</si>
  <si>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</si>
  <si>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</si>
  <si>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</si>
  <si>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</si>
  <si>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</si>
  <si>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</si>
  <si>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</si>
  <si>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</si>
  <si>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</si>
  <si>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</si>
  <si>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</si>
  <si>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</si>
  <si>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</si>
  <si>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</si>
  <si>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</si>
  <si>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</si>
  <si>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</si>
  <si>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</si>
  <si>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</si>
  <si>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</si>
  <si>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</si>
  <si>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</si>
  <si>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</si>
  <si>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</si>
  <si>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</si>
  <si>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</si>
  <si>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</si>
  <si>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</si>
  <si>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</si>
  <si>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</si>
  <si>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</si>
  <si>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</si>
  <si>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</si>
  <si>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</si>
  <si>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</si>
  <si>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</si>
  <si>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</si>
  <si>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</si>
  <si>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</si>
  <si>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</si>
  <si>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</si>
  <si>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</si>
  <si>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</si>
  <si>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</si>
  <si>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</si>
  <si>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</si>
  <si>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</si>
  <si>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</si>
  <si>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</si>
  <si>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</si>
  <si>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</si>
  <si>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</si>
  <si>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</si>
  <si>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</si>
  <si>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</si>
  <si>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</si>
  <si>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</si>
  <si>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</si>
  <si>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</si>
  <si>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</si>
  <si>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</si>
  <si>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</si>
  <si>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</si>
  <si>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</si>
  <si>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</si>
  <si>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</si>
  <si>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</si>
  <si>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</si>
  <si>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</si>
  <si>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</si>
  <si>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</si>
  <si>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</si>
  <si>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</si>
  <si>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</si>
  <si>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</si>
  <si>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</si>
  <si>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</si>
  <si>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</si>
  <si>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</si>
  <si>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</si>
  <si>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</si>
  <si>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</si>
  <si>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</si>
  <si>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</si>
  <si>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</si>
  <si>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</si>
  <si>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</si>
  <si>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</si>
  <si>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</si>
  <si>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</si>
  <si>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</si>
  <si>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</si>
  <si>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</si>
  <si>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</si>
  <si>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</si>
  <si>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</si>
  <si>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</si>
  <si>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</si>
  <si>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</si>
  <si>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</si>
  <si>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</si>
  <si>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</si>
  <si>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</si>
  <si>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</si>
  <si>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</si>
  <si>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</si>
  <si>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</si>
  <si>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</si>
  <si>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</si>
  <si>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</si>
  <si>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</si>
  <si>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</si>
  <si>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</si>
  <si>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</si>
  <si>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</si>
  <si>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</si>
  <si>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</si>
  <si>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</si>
  <si>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</si>
  <si>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</si>
  <si>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</si>
  <si>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</si>
  <si>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</si>
  <si>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</si>
  <si>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</si>
  <si>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</si>
  <si>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</si>
  <si>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</si>
  <si>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</si>
  <si>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</si>
  <si>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</si>
  <si>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</si>
  <si>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</si>
  <si>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</si>
  <si>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</si>
  <si>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</si>
  <si>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</si>
  <si>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</si>
  <si>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</si>
  <si>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</si>
  <si>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</si>
  <si>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</si>
  <si>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</si>
  <si>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</si>
  <si>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</si>
  <si>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</si>
  <si>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</si>
  <si>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</si>
  <si>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</si>
  <si>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</si>
  <si>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</si>
  <si>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</si>
  <si>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</si>
  <si>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</si>
  <si>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</si>
  <si>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</si>
  <si>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</si>
  <si>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</si>
  <si>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</si>
  <si>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</si>
  <si>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</si>
  <si>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</si>
  <si>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</si>
  <si>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</si>
  <si>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</si>
  <si>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</si>
  <si>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</si>
  <si>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</si>
  <si>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</si>
  <si>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</si>
  <si>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</si>
  <si>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</si>
  <si>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</si>
  <si>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</si>
  <si>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</si>
  <si>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</si>
  <si>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</si>
  <si>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</si>
  <si>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</si>
  <si>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</si>
  <si>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</si>
  <si>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</si>
  <si>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</si>
  <si>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</si>
  <si>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</si>
  <si>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</si>
  <si>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</si>
  <si>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</si>
  <si>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</si>
  <si>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</si>
  <si>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</si>
  <si>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</si>
  <si>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</si>
  <si>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</si>
  <si>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</si>
  <si>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</si>
  <si>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</si>
  <si>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</si>
  <si>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</si>
  <si>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</si>
  <si>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</si>
  <si>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</si>
  <si>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</si>
  <si>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</si>
  <si>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</si>
  <si>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</si>
  <si>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</si>
  <si>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</si>
  <si>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</si>
  <si>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</si>
  <si>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</si>
  <si>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</si>
  <si>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</si>
  <si>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</si>
  <si>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</si>
  <si>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</si>
  <si>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</si>
  <si>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</si>
  <si>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</si>
  <si>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</si>
  <si>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</si>
  <si>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</si>
  <si>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</si>
  <si>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</si>
  <si>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</si>
  <si>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</si>
  <si>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</si>
  <si>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</si>
  <si>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</si>
  <si>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</si>
  <si>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</si>
  <si>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</si>
  <si>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</si>
  <si>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</si>
  <si>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</si>
  <si>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</si>
  <si>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</si>
  <si>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</si>
  <si>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</si>
  <si>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</si>
  <si>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</si>
  <si>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</si>
  <si>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</si>
  <si>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</si>
  <si>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</si>
  <si>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</si>
  <si>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</si>
  <si>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</si>
  <si>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</si>
  <si>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</si>
  <si>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</si>
  <si>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</si>
  <si>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</si>
  <si>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</si>
  <si>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</si>
  <si>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</si>
  <si>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</si>
  <si>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</si>
  <si>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</si>
  <si>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</si>
  <si>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</si>
  <si>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</si>
  <si>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</si>
  <si>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</si>
  <si>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</si>
  <si>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</si>
  <si>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</si>
  <si>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</si>
  <si>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</si>
  <si>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</si>
  <si>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</si>
  <si>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</si>
  <si>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</si>
  <si>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</si>
  <si>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</si>
  <si>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</si>
  <si>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</si>
  <si>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</si>
  <si>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</si>
  <si>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</si>
  <si>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</si>
  <si>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</si>
  <si>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</si>
  <si>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</si>
  <si>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</si>
  <si>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</si>
  <si>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</si>
  <si>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</si>
  <si>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</si>
  <si>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</si>
  <si>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</si>
  <si>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</si>
  <si>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</si>
  <si>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</si>
  <si>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</si>
  <si>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</si>
  <si>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</si>
  <si>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</si>
  <si>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</si>
  <si>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</si>
  <si>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</si>
  <si>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</si>
  <si>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</si>
  <si>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</si>
  <si>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</si>
  <si>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</si>
  <si>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</si>
  <si>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</si>
  <si>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</si>
  <si>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</si>
  <si>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</si>
  <si>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</si>
  <si>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</si>
  <si>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</si>
  <si>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</si>
  <si>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</si>
  <si>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</si>
  <si>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</si>
  <si>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</si>
  <si>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</si>
  <si>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</si>
  <si>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</si>
  <si>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</si>
  <si>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</si>
  <si>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</si>
  <si>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</si>
  <si>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</si>
  <si>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</si>
  <si>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</si>
  <si>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</si>
  <si>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</si>
  <si>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</si>
  <si>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</si>
  <si>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</si>
  <si>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</si>
  <si>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</si>
  <si>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</si>
  <si>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</si>
  <si>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</si>
  <si>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</si>
  <si>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</si>
  <si>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</si>
  <si>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</si>
  <si>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</si>
  <si>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</si>
  <si>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</si>
  <si>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</si>
  <si>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</si>
  <si>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</si>
  <si>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</si>
  <si>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</si>
  <si>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</si>
  <si>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</si>
  <si>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</si>
  <si>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IMUNIZACAO DE MADEIRAMENTO PARA COBERTURA UTILIZANDO CUPINICIDA INCOLOR</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</si>
  <si>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</si>
  <si>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</si>
  <si>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</si>
  <si>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</si>
  <si>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</si>
  <si>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</si>
  <si>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</si>
  <si>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</si>
  <si>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</si>
  <si>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</si>
  <si>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</si>
  <si>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</si>
  <si>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</si>
  <si>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</si>
  <si>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</si>
  <si>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</si>
  <si>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</si>
  <si>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</si>
  <si>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</si>
  <si>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</si>
  <si>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</si>
  <si>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</si>
  <si>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</si>
  <si>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</si>
  <si>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</si>
  <si>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</si>
  <si>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</si>
  <si>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</si>
  <si>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</si>
  <si>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</si>
  <si>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</si>
  <si>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</si>
  <si>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</si>
  <si>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</si>
  <si>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</si>
  <si>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</si>
  <si>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</si>
  <si>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</si>
  <si>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</si>
  <si>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</si>
  <si>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</si>
  <si>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</si>
  <si>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</si>
  <si>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</si>
  <si>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</si>
  <si>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</si>
  <si>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</si>
  <si>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</si>
  <si>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</si>
  <si>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</si>
  <si>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</si>
  <si>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</si>
  <si>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</si>
  <si>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</si>
  <si>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</si>
  <si>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</si>
  <si>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</si>
  <si>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</si>
  <si>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</si>
  <si>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</si>
  <si>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</si>
  <si>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</si>
  <si>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</si>
  <si>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</si>
  <si>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</si>
  <si>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</si>
  <si>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</si>
  <si>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</si>
  <si>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</si>
  <si>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6 MM,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</si>
  <si>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</si>
  <si>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</si>
  <si>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</si>
  <si>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</si>
  <si>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</si>
  <si>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</si>
  <si>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</si>
  <si>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</si>
  <si>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</si>
  <si>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</si>
  <si>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</si>
  <si>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</si>
  <si>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</si>
  <si>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</si>
  <si>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</si>
  <si>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</si>
  <si>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</si>
  <si>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</si>
  <si>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</si>
  <si>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</si>
  <si>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</si>
  <si>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</si>
  <si>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</si>
  <si>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</si>
  <si>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</si>
  <si>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</si>
  <si>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</si>
  <si>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</si>
  <si>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</si>
  <si>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</si>
  <si>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</si>
  <si>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</si>
  <si>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</si>
  <si>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</si>
  <si>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</si>
  <si>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</si>
  <si>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</si>
  <si>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</si>
  <si>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</si>
  <si>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</si>
  <si>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</si>
  <si>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</si>
  <si>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</si>
  <si>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</si>
  <si>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</si>
  <si>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</si>
  <si>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</si>
  <si>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</si>
  <si>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</si>
  <si>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</si>
  <si>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</si>
  <si>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</si>
  <si>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</si>
  <si>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</si>
  <si>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</si>
  <si>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</si>
  <si>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</si>
  <si>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</si>
  <si>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</si>
  <si>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</si>
  <si>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</si>
  <si>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</si>
  <si>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</si>
  <si>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</si>
  <si>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</si>
  <si>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</si>
  <si>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</si>
  <si>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</si>
  <si>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</si>
  <si>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</si>
  <si>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</si>
  <si>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</si>
  <si>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</si>
  <si>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</si>
  <si>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</si>
  <si>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</si>
  <si>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</si>
  <si>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</si>
  <si>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</si>
  <si>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</si>
  <si>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</si>
  <si>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</si>
  <si>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</si>
  <si>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</si>
  <si>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73881/1</t>
  </si>
  <si>
    <t>73883/2</t>
  </si>
  <si>
    <t>EXECUCAO DE DRENO FRANCES COM BRITA NUM 2</t>
  </si>
  <si>
    <t>TUBO PVC DN 75 MM PARA DRENAGEM - FORNECIMENTO E INSTALACAO</t>
  </si>
  <si>
    <t>TUBO PVC DN 100 MM PARA DRENAGEM - FORNECIMENTO E INSTALACAO</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</si>
  <si>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</si>
  <si>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</si>
  <si>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</si>
  <si>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</si>
  <si>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</si>
  <si>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</si>
  <si>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</si>
  <si>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</si>
  <si>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</si>
  <si>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</si>
  <si>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</si>
  <si>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</si>
  <si>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</si>
  <si>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</si>
  <si>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</si>
  <si>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</si>
  <si>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</si>
  <si>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</si>
  <si>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</si>
  <si>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</si>
  <si>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</si>
  <si>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</si>
  <si>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</si>
  <si>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</si>
  <si>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</si>
  <si>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</si>
  <si>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</si>
  <si>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</si>
  <si>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</si>
  <si>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</si>
  <si>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</si>
  <si>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</si>
  <si>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</si>
  <si>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</si>
  <si>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</si>
  <si>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</si>
  <si>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</si>
  <si>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</si>
  <si>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</si>
  <si>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</si>
  <si>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</si>
  <si>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</si>
  <si>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</si>
  <si>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</si>
  <si>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</si>
  <si>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</si>
  <si>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</si>
  <si>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</si>
  <si>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</si>
  <si>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</si>
  <si>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</si>
  <si>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</si>
  <si>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</si>
  <si>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</si>
  <si>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</si>
  <si>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</si>
  <si>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</si>
  <si>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</si>
  <si>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</si>
  <si>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</si>
  <si>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</si>
  <si>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</si>
  <si>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</si>
  <si>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</si>
  <si>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</si>
  <si>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</si>
  <si>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</si>
  <si>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</si>
  <si>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</si>
  <si>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</si>
  <si>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</si>
  <si>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</si>
  <si>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</si>
  <si>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</si>
  <si>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</si>
  <si>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</si>
  <si>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</si>
  <si>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</si>
  <si>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</si>
  <si>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</si>
  <si>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</si>
  <si>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</si>
  <si>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</si>
  <si>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</si>
  <si>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</si>
  <si>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</si>
  <si>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</si>
  <si>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</si>
  <si>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</si>
  <si>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</si>
  <si>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GRELHA FF 30X90CM, 135KG, P/ CX RALO COM ASSENTAMENTO DE ARGAMASSA CIMENTO/AREIA 1:4 - FORNECIMENTO E INSTALAÇÃO</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</si>
  <si>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</si>
  <si>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</si>
  <si>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</si>
  <si>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</si>
  <si>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</si>
  <si>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</si>
  <si>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</si>
  <si>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</si>
  <si>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</si>
  <si>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</si>
  <si>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</si>
  <si>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</si>
  <si>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</si>
  <si>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</si>
  <si>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</si>
  <si>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</si>
  <si>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</si>
  <si>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</si>
  <si>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</si>
  <si>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</si>
  <si>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</si>
  <si>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</si>
  <si>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</si>
  <si>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</si>
  <si>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</si>
  <si>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</si>
  <si>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</si>
  <si>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</si>
  <si>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</si>
  <si>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</si>
  <si>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</si>
  <si>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</si>
  <si>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</si>
  <si>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CURVO, 30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</si>
  <si>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</si>
  <si>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</si>
  <si>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</si>
  <si>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</si>
  <si>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</si>
  <si>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</si>
  <si>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</si>
  <si>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</si>
  <si>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</si>
  <si>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</si>
  <si>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</si>
  <si>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</si>
  <si>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</si>
  <si>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</si>
  <si>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</si>
  <si>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</si>
  <si>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</si>
  <si>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</si>
  <si>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</si>
  <si>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</si>
  <si>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</si>
  <si>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</si>
  <si>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</si>
  <si>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</si>
  <si>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</si>
  <si>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</si>
  <si>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</si>
  <si>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</si>
  <si>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</si>
  <si>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</si>
  <si>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</si>
  <si>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</si>
  <si>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</si>
  <si>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</si>
  <si>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</si>
  <si>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</si>
  <si>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</si>
  <si>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</si>
  <si>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</si>
  <si>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</si>
  <si>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</si>
  <si>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</si>
  <si>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</si>
  <si>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</si>
  <si>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</si>
  <si>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</si>
  <si>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</si>
  <si>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</si>
  <si>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</si>
  <si>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</si>
  <si>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</si>
  <si>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</si>
  <si>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</si>
  <si>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</si>
  <si>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</si>
  <si>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</si>
  <si>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</si>
  <si>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</si>
  <si>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</si>
  <si>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</si>
  <si>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</si>
  <si>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</si>
  <si>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</si>
  <si>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</si>
  <si>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</si>
  <si>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</si>
  <si>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</si>
  <si>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</si>
  <si>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</si>
  <si>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</si>
  <si>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</si>
  <si>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</si>
  <si>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</si>
  <si>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</si>
  <si>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</si>
  <si>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</si>
  <si>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</si>
  <si>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</si>
  <si>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</si>
  <si>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</si>
  <si>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</si>
  <si>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</si>
  <si>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</si>
  <si>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</si>
  <si>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</si>
  <si>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</si>
  <si>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</si>
  <si>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</si>
  <si>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</si>
  <si>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</si>
  <si>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</si>
  <si>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</si>
  <si>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</si>
  <si>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</si>
  <si>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</si>
  <si>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</si>
  <si>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</si>
  <si>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</si>
  <si>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</si>
  <si>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</si>
  <si>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</si>
  <si>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</si>
  <si>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</si>
  <si>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</si>
  <si>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</si>
  <si>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</si>
  <si>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</si>
  <si>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</si>
  <si>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</si>
  <si>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</si>
  <si>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</si>
  <si>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2 FOLHAS PARA VIDRO, COM VIDROS, BATENTE, FERRAGENS E PINTURAS ANTICORROSIVA E DE ACABAMENTO. EXCLUSIVE ALIZAR E CONTRAMARCO. FORNECIMENTO E INSTALAÇÃO. AF_12/2019</t>
  </si>
  <si>
    <t>JANELA DE AÇO DE CORRER COM 4 FOLHAS PARA VIDRO, COM BATENTE, FERRAGENS E PINTURA ANTICORROSIVA. EXCLUSIVE VIDROS, ALIZAR E CONTRAMARCO. FORNECIMENTO E INSTALAÇÃO. AF_12/2019</t>
  </si>
  <si>
    <t>JANELA DE AÇO DE CORRER COM 6 FOLHAS (4 VENEZIANAS E 2 PARA VIDRO), COM VIDROS, BATENTE, FERRAGENS E PINTURAS ANTICORROSIVA E DE ACABAMENTO. EXCLUSIVE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</si>
  <si>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</si>
  <si>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</si>
  <si>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</si>
  <si>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</si>
  <si>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</si>
  <si>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</si>
  <si>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</si>
  <si>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</si>
  <si>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</si>
  <si>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</si>
  <si>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</si>
  <si>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</si>
  <si>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</si>
  <si>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</si>
  <si>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</si>
  <si>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</si>
  <si>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JOGO DE FERRAGENS CROMADAS PARA PORTA DE VIDRO TEMPERADO, UMA FOLHA COMPOSTO DE DOBRADICAS SUPERIOR E INFERIOR, TRINCO, FECHADURA, CONTRA FECHADURA COM CAPUCHINHO SEM MOLA E PUXADOR</t>
  </si>
  <si>
    <t>MOLA HIDRAULICA DE PISO PARA PORTA DE VIDRO TEMPERADO</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</si>
  <si>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</si>
  <si>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</si>
  <si>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</si>
  <si>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</si>
  <si>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</si>
  <si>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</si>
  <si>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</si>
  <si>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</si>
  <si>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 LISO COMUM TRANSPARENTE, ESPESSURA 3MM</t>
  </si>
  <si>
    <t>VIDRO LISO COMUM TRANSPARENTE, ESPESSURA 4MM</t>
  </si>
  <si>
    <t>VIDRO TEMPERADO INCOLOR, ESPESSURA 6MM, FORNECIMENTO E INSTALACAO, INCLUSIVE MASSA PARA VEDACAO</t>
  </si>
  <si>
    <t>VIDRO TEMPERADO INCOLOR, ESPESSURA 8MM, FORNECIMENTO E INSTALACAO, INCLUSIVE MASSA PARA VEDACAO</t>
  </si>
  <si>
    <t>VIDRO TEMPERADO INCOLOR, ESPESSURA 10MM, FORNECIMENTO E INSTALACAO, INCLUSIVE MASSA PARA VEDACAO</t>
  </si>
  <si>
    <t>VIDRO FANTASIA TIPO CANELADO, ESPESSURA 4MM</t>
  </si>
  <si>
    <t>VIDRO ARAMADO, ESPESSURA 7MM</t>
  </si>
  <si>
    <t>73838/1</t>
  </si>
  <si>
    <t>PORTA DE VIDRO TEMPERADO, 0,9X2,10M, ESPESSURA 10MM, INCLUSIVE ACESSORIOS</t>
  </si>
  <si>
    <t>74125/1</t>
  </si>
  <si>
    <t>ESPELHO CRISTAL ESPESSURA 4MM, COM MOLDURA DE MADEIRA</t>
  </si>
  <si>
    <t>74125/2</t>
  </si>
  <si>
    <t>ESPELHO CRISTAL ESPESSURA 4MM, COM MOLDURA EM ALUMINIO E COMPENSADO 6MM PLASTIFICADO COLADO</t>
  </si>
  <si>
    <t>VIDRO LISO COMUM TRANSPARENTE, ESPESSURA 5MM</t>
  </si>
  <si>
    <t>VIDRO LISO COMUM TRANSPARENTE, ESPESSURA 6MM</t>
  </si>
  <si>
    <t>VIDRO LISO FUME, ESPESSURA 4MM</t>
  </si>
  <si>
    <t>VIDRO LISO FUME, ESPESSURA 6MM</t>
  </si>
  <si>
    <t>VIDRO FANTASIA MARTELADO 4MM</t>
  </si>
  <si>
    <t>ESPELHO CRISTAL, ESPESSURA 4MM, COM PARAFUSOS DE FIXACAO, SEM MOLDURA</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</si>
  <si>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</si>
  <si>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</si>
  <si>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</si>
  <si>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</si>
  <si>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</si>
  <si>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</si>
  <si>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</si>
  <si>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</si>
  <si>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</si>
  <si>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</si>
  <si>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</si>
  <si>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</si>
  <si>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</si>
  <si>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</si>
  <si>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</si>
  <si>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</si>
  <si>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</si>
  <si>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</si>
  <si>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</si>
  <si>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</si>
  <si>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</si>
  <si>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</si>
  <si>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</si>
  <si>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</si>
  <si>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</si>
  <si>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</si>
  <si>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</si>
  <si>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</si>
  <si>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</si>
  <si>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ARRASAMENTO DE ESTACA METÁLICA, PERFIL LAMINADO TIPO I FAMÍLIA 250. AF_11/2016</t>
  </si>
  <si>
    <t>ARRASAMENTO DE ESTACA METÁLICA, PERFIL LAMINADO TIPO H FAMÍLIA 250. AF_11/2016</t>
  </si>
  <si>
    <t>ARRASAMENTO DE ESTACA METÁLICA, PERFIL LAMINADO TIPO H FAMÍLIA 310. AF_11/2016</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</si>
  <si>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</si>
  <si>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</si>
  <si>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</si>
  <si>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</si>
  <si>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</si>
  <si>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</si>
  <si>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</si>
  <si>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</si>
  <si>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</si>
  <si>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</si>
  <si>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</si>
  <si>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</si>
  <si>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</si>
  <si>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RAÍZ, DIÂMETRO DE 20CM, SEM PRESENÇA DE ROCHA (EXCLUSIVE MOBILIZAÇÃO E DESMOBILIZAÇÃO). AF_03/2020</t>
  </si>
  <si>
    <t>ESTACA RAÍZ, DIÂMETRO DE 31CM, SEM PRESENÇA DE ROCHA (EXCLUSIVE MOBILIZAÇÃO E DESMOBILIZAÇÃO). AF_03/2020</t>
  </si>
  <si>
    <t>ESTACA RAÍZ, DIÂMETRO DE 40CM, SEM PRESENÇA DE ROCHA (EXCLUSIVE MOBILIZAÇÃO E DESMOBILIZAÇÃO). AF_03/2020</t>
  </si>
  <si>
    <t>ESTACA RAÍZ, DIÂMETRO DE 45CM, SEM PRESENÇA DE ROCHA (EXCLUSIVE MOBILIZAÇÃO E DESMOBILIZAÇÃO). AF_03/2020</t>
  </si>
  <si>
    <t>ESTACA RAÍZ, DIÂMETRO DE 20CM, PERFURADA EM ROCHA (EXCLUSIVE MOBILIZAÇÃO E DESMOBILIZAÇÃO). AF_03/2020</t>
  </si>
  <si>
    <t>ESTACA RAÍZ, DIÂMETRO DE 31CM, PERFURADA EM ROCHA (EXCLUSIVE MOBILIZAÇÃO E DESMOBILIZAÇÃO). AF_03/2020</t>
  </si>
  <si>
    <t>ESTACA RAÍZ, DIÂMETRO DE 40CM, PERFURADA EM ROCHA (EXCLUSIVE MOBILIZAÇÃO E DESMOBILIZAÇÃO). AF_03/2020</t>
  </si>
  <si>
    <t>ESTACA RAÍZ, DIÂMETRO DE 45CM, PERFURADA EM ROCHA (EXCLUSIVE MOBILIZAÇÃO E DESMOBILIZAÇÃO). AF_03/2020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</si>
  <si>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</si>
  <si>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</si>
  <si>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</si>
  <si>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</si>
  <si>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LASTRO DE CONCRETO MAGRO, APLICADO EM PISOS OU RADIERS, ESPESSURA DE 3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</si>
  <si>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</si>
  <si>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</si>
  <si>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</si>
  <si>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OU RADIERS. AF_08/2017</t>
  </si>
  <si>
    <t>LASTRO COM MATERIAL GRANULAR, APLICAÇÃO EM BLOCOS DE COROAMENTO, ESPESSURA DE *5 CM*. AF_08/2017</t>
  </si>
  <si>
    <t>LASTRO COM MATERIAL GRANULAR, APLICAÇÃO EM PISOS OU RADIERS, ESPESSURA DE *5 CM*. AF_08/2017</t>
  </si>
  <si>
    <t>LASTRO COM MATERIAL GRANULAR, APLICADO EM BLOCOS DE COROAMENTO, ESPESSURA DE *10 CM*. AF_08/2017</t>
  </si>
  <si>
    <t>LASTRO COM MATERIAL GRANULAR (PEDRA BRITADA N.2), APLICADO EM PISOS OU RADIERS, ESPESSURA DE *10 CM*. AF_08/2017</t>
  </si>
  <si>
    <t>ESCAVAÇÃO MANUAL DE VIGA DE BORDA PARA RADIER. AF_09/2017</t>
  </si>
  <si>
    <t>COMPACTAÇÃO MECÂNICA DE SOLO PARA EXECUÇÃO DE RADIER, COM COMPACTADOR DE SOLOS A PERCUSSÃO.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</si>
  <si>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</si>
  <si>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</si>
  <si>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</si>
  <si>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</si>
  <si>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ACABAMENTO POLIDO PARA PISO DE CONCRETO ARMADO DE ALTA RESISTÊNCIA. AF_09/2017</t>
  </si>
  <si>
    <t>LASTRO COM MATERIAL GRANULAR (PEDRA BRITADA N.3), APLICADO EM PISOS OU RADIERS, ESPESSURA DE *10 CM*. AF_07/2019</t>
  </si>
  <si>
    <t>LASTRO COM MATERIAL GRANULAR (AREIA MÉDIA), APLICADO EM PISOS OU RADIERS, ESPESSURA DE *10 CM*. AF_07/2019</t>
  </si>
  <si>
    <t>LASTRO COM MATERIAL GRANULAR (PEDRA BRITADA N.1 E PEDRA BRITADA N.2), APLICADO EM PISOS OU RADIERS, ESPESSURA DE *10 CM*. AF_07/2019</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</si>
  <si>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</si>
  <si>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</si>
  <si>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</si>
  <si>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</si>
  <si>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</si>
  <si>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</si>
  <si>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</si>
  <si>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</si>
  <si>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</si>
  <si>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</si>
  <si>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</si>
  <si>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MONTAGEM E DESMONTAGEM DE FÔRMA DE VIGA, ESCORAMENTO METÁLICO, PÉ-DIREITO DUPLO, EM CHAPA DE MADEIRA RESINADA, 6 UTILIZAÇÕES. AF_12/2015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</si>
  <si>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</si>
  <si>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</si>
  <si>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</si>
  <si>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</si>
  <si>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</si>
  <si>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</si>
  <si>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</si>
  <si>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</si>
  <si>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</si>
  <si>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</si>
  <si>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</si>
  <si>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</si>
  <si>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</si>
  <si>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</si>
  <si>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</si>
  <si>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</si>
  <si>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</si>
  <si>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</si>
  <si>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</si>
  <si>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</si>
  <si>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</si>
  <si>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</si>
  <si>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</si>
  <si>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</si>
  <si>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</si>
  <si>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</si>
  <si>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</si>
  <si>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</si>
  <si>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</si>
  <si>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</si>
  <si>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</si>
  <si>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</si>
  <si>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</si>
  <si>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</si>
  <si>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</si>
  <si>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</si>
  <si>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</si>
  <si>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</si>
  <si>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</si>
  <si>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</si>
  <si>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</si>
  <si>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</si>
  <si>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</si>
  <si>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</si>
  <si>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</si>
  <si>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</si>
  <si>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</si>
  <si>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</si>
  <si>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</si>
  <si>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</si>
  <si>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</si>
  <si>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</si>
  <si>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</si>
  <si>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</si>
  <si>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</si>
  <si>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</si>
  <si>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</si>
  <si>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</si>
  <si>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</si>
  <si>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</si>
  <si>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</si>
  <si>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</si>
  <si>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</si>
  <si>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</si>
  <si>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</si>
  <si>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</si>
  <si>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</si>
  <si>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</si>
  <si>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</si>
  <si>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</si>
  <si>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</si>
  <si>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</si>
  <si>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</si>
  <si>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</si>
  <si>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</si>
  <si>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</si>
  <si>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</si>
  <si>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</si>
  <si>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</si>
  <si>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</si>
  <si>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</si>
  <si>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</si>
  <si>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</si>
  <si>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</si>
  <si>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</si>
  <si>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</si>
  <si>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</si>
  <si>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</si>
  <si>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</si>
  <si>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</si>
  <si>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</si>
  <si>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</si>
  <si>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</si>
  <si>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</si>
  <si>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</si>
  <si>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</si>
  <si>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</si>
  <si>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</si>
  <si>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</si>
  <si>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</si>
  <si>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</si>
  <si>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</si>
  <si>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</si>
  <si>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AF_10/2016</t>
  </si>
  <si>
    <t>CORTE E DOBRA DE AÇO CA-50, DIÂMETRO DE 6,3 MM, UTILIZADO EM ESTRIBO CONTÍNUO HELICOIDAL. AF_10/2016</t>
  </si>
  <si>
    <t>CORTE E DOBRA DE AÇO CA-50, DIÂMERO DE 32 MM, UTILIZADO EM ESTRUTURAS DIVERSAS, EXCETO LAJE. AF_10/2016</t>
  </si>
  <si>
    <t>MONTAGEM DE ARMADURA LONGITUDINAL/TRANSVERSAL DE ESTACAS DE SEÇÃO CIRCULAR, DIÂMETRO = 8,0 MM. AF_11/2016</t>
  </si>
  <si>
    <t>MONTAGEM DE ARMADURA LONGITUDINAL DE ESTACAS DE SEÇÃO CIRCULAR, DIÂMETRO = 10,0 MM. AF_11/2016</t>
  </si>
  <si>
    <t>MONTAGEM DE ARMADURA LONGITUDINAL/TRANSVERSAL DE ESTACAS DE SEÇÃO CIRCULAR, DIÂMETRO = 12,5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</si>
  <si>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</si>
  <si>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</si>
  <si>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</si>
  <si>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LONGITUDINAL DE ESTACAS DE SEÇÃO CIRCULAR, DIÂMETRO = 32,0 MM. AF_11/2016</t>
  </si>
  <si>
    <t>MONTAGEM DE ARMADURA TRANSVERSAL DE ESTACAS DE SEÇÃO CIRCULAR, DIÂMETRO = 5,0 MM. AF_11/2016</t>
  </si>
  <si>
    <t>MONTAGEM DE ARMADURA TRANSVERSAL DE ESTACAS DE SEÇÃO CIRCULAR, DIÂMETRO = 6,3 MM. AF_11/2016</t>
  </si>
  <si>
    <t>MONTAGEM DE ARMADURA LONGITUDINAL/TRANSVERSAL DE ESTACAS DE SEÇÃO RETANGULAR (BARRETE), DIÂMETRO = 8,0 MM. AF_11/2016</t>
  </si>
  <si>
    <t>MONTAGEM DE ARMADURA LONGITUDINAL DE ESTACAS DE SEÇÃO RETANGULAR (BARRETE), DIÂMETRO = 10,0 MM. AF_11/2016</t>
  </si>
  <si>
    <t>MONTAGEM DE ARMADURA LONGITUDINAL/TRANSVERSAL DE ESTACAS DE SEÇÃO RETANGULAR (BARRETE), DIÂMETRO = 12,5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</si>
  <si>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</si>
  <si>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</si>
  <si>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</si>
  <si>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LONGITUDINAL DE ESTACAS DE SEÇÃO RETANGULAR (BARRETE), DIÂMETRO = 32,0 MM. AF_11/2016</t>
  </si>
  <si>
    <t>MONTAGEM DE ARMADURA TRANSVERSAL DE ESTACAS DE SEÇÃO RETANGULAR (BARRETE), DIÂMETRO = 5,0 MM. AF_11/2016</t>
  </si>
  <si>
    <t>MONTAGEM DE ARMADURA TRANSVERSAL DE ESTACAS DE SEÇÃO RETANGULAR (BARRETE), DIÂMETRO = 6,3 MM. AF_11/2016</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</si>
  <si>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</si>
  <si>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</si>
  <si>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</si>
  <si>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</si>
  <si>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</si>
  <si>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</si>
  <si>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</si>
  <si>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</si>
  <si>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</si>
  <si>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</si>
  <si>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</si>
  <si>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</si>
  <si>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</si>
  <si>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</si>
  <si>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</si>
  <si>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</si>
  <si>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</si>
  <si>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</si>
  <si>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</si>
  <si>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</si>
  <si>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</si>
  <si>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</si>
  <si>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</si>
  <si>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</si>
  <si>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</si>
  <si>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</si>
  <si>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</si>
  <si>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</si>
  <si>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</si>
  <si>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</si>
  <si>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</si>
  <si>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</si>
  <si>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</si>
  <si>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</si>
  <si>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</si>
  <si>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</si>
  <si>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</si>
  <si>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</si>
  <si>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</si>
  <si>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</si>
  <si>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</si>
  <si>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</si>
  <si>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</si>
  <si>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</si>
  <si>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</si>
  <si>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</si>
  <si>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</si>
  <si>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</si>
  <si>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</si>
  <si>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</si>
  <si>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</si>
  <si>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</si>
  <si>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</si>
  <si>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CONCRETO FCK = 15MPA, TRAÇO 1:3,4:3,5 (CIMENTO/ AREIA MÉDIA/ BRITA 1)  - PREPARO MECÂNICO COM BETONEIRA 400 L. AF_07/2016</t>
  </si>
  <si>
    <t>CONCRETO FCK = 20MPA, TRAÇO 1:2,7:3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</si>
  <si>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</si>
  <si>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</si>
  <si>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MAGRO PARA LASTRO, TRAÇO 1:4,5:4,5 (CIMENTO/ AREIA MÉDIA/ BRITA 1)  - PREPARO MECÂNICO COM BETONEIRA 600 L. AF_07/2016</t>
  </si>
  <si>
    <t>CONCRETO FCK = 15MPA, TRAÇO 1:3,4:3,5 (CIMENTO/ AREIA MÉDIA/ BRITA 1)  - PREPARO MECÂNICO COM BETONEIRA 600 L. AF_07/2016</t>
  </si>
  <si>
    <t>CONCRETO FCK = 20MPA, TRAÇO 1:2,7:3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</si>
  <si>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</si>
  <si>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</si>
  <si>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</si>
  <si>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MAGRO PARA LASTRO, TRAÇO 1:4,5:4,5 (CIMENTO/ AREIA MÉDIA/ BRITA 1)  - PREPARO MANUAL. AF_07/2016</t>
  </si>
  <si>
    <t>CONCRETO FCK = 15MPA, TRAÇO 1:3,4:3,5 (CIMENTO/ AREIA MÉDIA/ BRITA 1)  - PREPARO MANUAL. AF_07/2016</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</si>
  <si>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</si>
  <si>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</si>
  <si>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</si>
  <si>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</si>
  <si>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</si>
  <si>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</si>
  <si>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</si>
  <si>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</si>
  <si>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</si>
  <si>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</si>
  <si>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</si>
  <si>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</si>
  <si>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</si>
  <si>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</si>
  <si>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</si>
  <si>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</si>
  <si>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MANTA ASFÁLTICA ADERIDA COM MAÇARICO.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</si>
  <si>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</si>
  <si>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</si>
  <si>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</si>
  <si>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</si>
  <si>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</si>
  <si>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</si>
  <si>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</si>
  <si>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</si>
  <si>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</si>
  <si>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</si>
  <si>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</si>
  <si>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</si>
  <si>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</si>
  <si>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</si>
  <si>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</si>
  <si>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</si>
  <si>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</si>
  <si>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</si>
  <si>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</si>
  <si>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</si>
  <si>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</si>
  <si>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</si>
  <si>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</si>
  <si>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</si>
  <si>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</si>
  <si>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</si>
  <si>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</si>
  <si>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</si>
  <si>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</si>
  <si>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</si>
  <si>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</si>
  <si>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</si>
  <si>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</si>
  <si>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</si>
  <si>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</si>
  <si>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</si>
  <si>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</si>
  <si>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</si>
  <si>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</si>
  <si>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</si>
  <si>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</si>
  <si>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</si>
  <si>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</si>
  <si>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</si>
  <si>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</si>
  <si>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</si>
  <si>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</si>
  <si>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</si>
  <si>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</si>
  <si>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</si>
  <si>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</si>
  <si>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</si>
  <si>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</si>
  <si>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</si>
  <si>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</si>
  <si>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</si>
  <si>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</si>
  <si>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</si>
  <si>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</si>
  <si>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</si>
  <si>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</si>
  <si>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</si>
  <si>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</si>
  <si>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</si>
  <si>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</si>
  <si>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</si>
  <si>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</si>
  <si>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</si>
  <si>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</si>
  <si>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</si>
  <si>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</si>
  <si>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</si>
  <si>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</si>
  <si>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</si>
  <si>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</si>
  <si>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</si>
  <si>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</si>
  <si>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</si>
  <si>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</si>
  <si>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</si>
  <si>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</si>
  <si>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</si>
  <si>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</si>
  <si>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</si>
  <si>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</si>
  <si>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</si>
  <si>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</si>
  <si>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</si>
  <si>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</si>
  <si>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</si>
  <si>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</si>
  <si>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</si>
  <si>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</si>
  <si>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</si>
  <si>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</si>
  <si>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</si>
  <si>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</si>
  <si>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</si>
  <si>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</si>
  <si>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</si>
  <si>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</si>
  <si>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</si>
  <si>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</si>
  <si>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</si>
  <si>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</si>
  <si>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</si>
  <si>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</si>
  <si>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</si>
  <si>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</si>
  <si>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</si>
  <si>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</si>
  <si>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</si>
  <si>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</si>
  <si>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</si>
  <si>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</si>
  <si>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</si>
  <si>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</si>
  <si>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</si>
  <si>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</si>
  <si>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</si>
  <si>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</si>
  <si>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</si>
  <si>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</si>
  <si>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</si>
  <si>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</si>
  <si>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</si>
  <si>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</si>
  <si>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</si>
  <si>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</si>
  <si>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</si>
  <si>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</si>
  <si>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</si>
  <si>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</si>
  <si>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</si>
  <si>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</si>
  <si>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</si>
  <si>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</si>
  <si>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</si>
  <si>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</si>
  <si>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</si>
  <si>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</si>
  <si>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</si>
  <si>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</si>
  <si>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</si>
  <si>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</si>
  <si>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</si>
  <si>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</si>
  <si>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</si>
  <si>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</si>
  <si>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</si>
  <si>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</si>
  <si>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</si>
  <si>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</si>
  <si>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</si>
  <si>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</si>
  <si>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</si>
  <si>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</si>
  <si>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</si>
  <si>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</si>
  <si>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</si>
  <si>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</si>
  <si>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</si>
  <si>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</si>
  <si>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</si>
  <si>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</si>
  <si>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</si>
  <si>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</si>
  <si>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</si>
  <si>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</si>
  <si>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</si>
  <si>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</si>
  <si>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</si>
  <si>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</si>
  <si>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</si>
  <si>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</si>
  <si>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</si>
  <si>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</si>
  <si>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</si>
  <si>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</si>
  <si>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</si>
  <si>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</si>
  <si>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</si>
  <si>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</si>
  <si>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</si>
  <si>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</si>
  <si>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</si>
  <si>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</si>
  <si>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</si>
  <si>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</si>
  <si>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</si>
  <si>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</si>
  <si>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</si>
  <si>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</si>
  <si>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</si>
  <si>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</si>
  <si>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</si>
  <si>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</si>
  <si>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</si>
  <si>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</si>
  <si>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</si>
  <si>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</si>
  <si>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</si>
  <si>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</si>
  <si>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</si>
  <si>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</si>
  <si>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</si>
  <si>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</si>
  <si>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</si>
  <si>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</si>
  <si>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</si>
  <si>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</si>
  <si>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</si>
  <si>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</si>
  <si>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</si>
  <si>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</si>
  <si>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</si>
  <si>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</si>
  <si>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</si>
  <si>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</si>
  <si>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</si>
  <si>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</si>
  <si>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</si>
  <si>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</si>
  <si>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</si>
  <si>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</si>
  <si>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</si>
  <si>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</si>
  <si>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</si>
  <si>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</si>
  <si>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</si>
  <si>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</si>
  <si>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</si>
  <si>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</si>
  <si>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</si>
  <si>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</si>
  <si>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</si>
  <si>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</si>
  <si>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</si>
  <si>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</si>
  <si>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</si>
  <si>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</si>
  <si>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</si>
  <si>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</si>
  <si>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</si>
  <si>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</si>
  <si>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</si>
  <si>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</si>
  <si>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</si>
  <si>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</si>
  <si>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</si>
  <si>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</si>
  <si>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</si>
  <si>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</si>
  <si>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</si>
  <si>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</si>
  <si>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</si>
  <si>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</si>
  <si>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</si>
  <si>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</si>
  <si>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</si>
  <si>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</si>
  <si>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</si>
  <si>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</si>
  <si>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</si>
  <si>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</si>
  <si>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</si>
  <si>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</si>
  <si>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</si>
  <si>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</si>
  <si>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</si>
  <si>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</si>
  <si>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</si>
  <si>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</si>
  <si>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</si>
  <si>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</si>
  <si>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</si>
  <si>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</si>
  <si>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</si>
  <si>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</si>
  <si>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</si>
  <si>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</si>
  <si>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</si>
  <si>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</si>
  <si>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</si>
  <si>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</si>
  <si>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</si>
  <si>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</si>
  <si>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</si>
  <si>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</si>
  <si>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</si>
  <si>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</si>
  <si>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</si>
  <si>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</si>
  <si>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</si>
  <si>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</si>
  <si>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</si>
  <si>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</si>
  <si>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</si>
  <si>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</si>
  <si>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</si>
  <si>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</si>
  <si>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</si>
  <si>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</si>
  <si>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</si>
  <si>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</si>
  <si>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</si>
  <si>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</si>
  <si>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</si>
  <si>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</si>
  <si>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</si>
  <si>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</si>
  <si>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</si>
  <si>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</si>
  <si>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</si>
  <si>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</si>
  <si>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</si>
  <si>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</si>
  <si>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</si>
  <si>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</si>
  <si>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</si>
  <si>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</si>
  <si>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</si>
  <si>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</si>
  <si>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</si>
  <si>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</si>
  <si>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</si>
  <si>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</si>
  <si>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</si>
  <si>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</si>
  <si>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</si>
  <si>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</si>
  <si>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</si>
  <si>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</si>
  <si>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</si>
  <si>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</si>
  <si>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</si>
  <si>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</si>
  <si>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</si>
  <si>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</si>
  <si>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</si>
  <si>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</si>
  <si>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</si>
  <si>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</si>
  <si>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</si>
  <si>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</si>
  <si>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</si>
  <si>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</si>
  <si>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</si>
  <si>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</si>
  <si>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</si>
  <si>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</si>
  <si>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</si>
  <si>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</si>
  <si>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</si>
  <si>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</si>
  <si>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</si>
  <si>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</si>
  <si>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</si>
  <si>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</si>
  <si>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</si>
  <si>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</si>
  <si>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</si>
  <si>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</si>
  <si>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</si>
  <si>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</si>
  <si>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</si>
  <si>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</si>
  <si>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</si>
  <si>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</si>
  <si>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</si>
  <si>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</si>
  <si>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</si>
  <si>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</si>
  <si>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</si>
  <si>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</si>
  <si>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</si>
  <si>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</si>
  <si>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</si>
  <si>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</si>
  <si>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</si>
  <si>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</si>
  <si>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</si>
  <si>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</si>
  <si>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</si>
  <si>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</si>
  <si>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</si>
  <si>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</si>
  <si>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</si>
  <si>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</si>
  <si>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</si>
  <si>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</si>
  <si>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</si>
  <si>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</si>
  <si>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</si>
  <si>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</si>
  <si>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</si>
  <si>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</si>
  <si>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</si>
  <si>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</si>
  <si>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</si>
  <si>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</si>
  <si>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</si>
  <si>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</si>
  <si>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</si>
  <si>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</si>
  <si>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</si>
  <si>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</si>
  <si>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</si>
  <si>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</si>
  <si>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</si>
  <si>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</si>
  <si>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</si>
  <si>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</si>
  <si>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</si>
  <si>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</si>
  <si>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</si>
  <si>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</si>
  <si>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</si>
  <si>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</si>
  <si>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</si>
  <si>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</si>
  <si>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</si>
  <si>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</si>
  <si>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</si>
  <si>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</si>
  <si>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</si>
  <si>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</si>
  <si>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</si>
  <si>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</si>
  <si>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</si>
  <si>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</si>
  <si>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</si>
  <si>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</si>
  <si>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</si>
  <si>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</si>
  <si>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</si>
  <si>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</si>
  <si>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</si>
  <si>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</si>
  <si>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</si>
  <si>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</si>
  <si>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</si>
  <si>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</si>
  <si>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</si>
  <si>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</si>
  <si>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</si>
  <si>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</si>
  <si>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</si>
  <si>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</si>
  <si>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</si>
  <si>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</si>
  <si>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</si>
  <si>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</si>
  <si>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</si>
  <si>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</si>
  <si>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</si>
  <si>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</si>
  <si>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</si>
  <si>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</si>
  <si>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</si>
  <si>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</si>
  <si>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</si>
  <si>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</si>
  <si>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</si>
  <si>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</si>
  <si>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</si>
  <si>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</si>
  <si>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</si>
  <si>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</si>
  <si>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</si>
  <si>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</si>
  <si>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</si>
  <si>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</si>
  <si>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</si>
  <si>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</si>
  <si>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</si>
  <si>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</si>
  <si>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</si>
  <si>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</si>
  <si>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</si>
  <si>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</si>
  <si>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</si>
  <si>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</si>
  <si>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</si>
  <si>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</si>
  <si>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</si>
  <si>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</si>
  <si>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</si>
  <si>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</si>
  <si>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</si>
  <si>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</si>
  <si>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</si>
  <si>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</si>
  <si>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</si>
  <si>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</si>
  <si>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</si>
  <si>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</si>
  <si>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</si>
  <si>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</si>
  <si>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</si>
  <si>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</si>
  <si>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</si>
  <si>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</si>
  <si>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</si>
  <si>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</si>
  <si>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</si>
  <si>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</si>
  <si>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</si>
  <si>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</si>
  <si>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</si>
  <si>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</si>
  <si>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</si>
  <si>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</si>
  <si>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</si>
  <si>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</si>
  <si>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73749/1</t>
  </si>
  <si>
    <t>CAIXA ENTERRADA PARA INSTALACOES TELEFONICAS TIPO R1 0,60X0,35X0,50M EM BLOCOS DE CONCRETO ESTRUTURAL</t>
  </si>
  <si>
    <t>73749/2</t>
  </si>
  <si>
    <t>CAIXA ENTERRADA PARA INSTALACOES TELEFONICAS TIPO R2 1,07X0,52X0,50M EM BLOCOS DE CONCRETO ESTRUTURAL</t>
  </si>
  <si>
    <t>73749/3</t>
  </si>
  <si>
    <t>CAIXA ENTERRADA PARA INSTALACOES TELEFONICAS TIPO R3 1,30X1,20X1,20M EM BLOCOS DE CONCRETO ESTRUTURAL</t>
  </si>
  <si>
    <t>TAMPAO FOFO P/ CAIXA R2 PADRAO TELEBRAS COMPLETO - FORNECIMENTO E INSTALACAO</t>
  </si>
  <si>
    <t>TAMPAO FOFO P/ CAIXA R1 PADRAO TELEBRAS COMPLETO - FORNECIMENTO E INSTALACAO</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</si>
  <si>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</si>
  <si>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</si>
  <si>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</si>
  <si>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</si>
  <si>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</si>
  <si>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</si>
  <si>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</si>
  <si>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</si>
  <si>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</si>
  <si>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</si>
  <si>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</si>
  <si>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</si>
  <si>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</si>
  <si>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</si>
  <si>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</si>
  <si>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</si>
  <si>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</si>
  <si>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</si>
  <si>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</si>
  <si>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</si>
  <si>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</si>
  <si>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</si>
  <si>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</si>
  <si>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</si>
  <si>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</si>
  <si>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</si>
  <si>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</si>
  <si>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</si>
  <si>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</si>
  <si>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</si>
  <si>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</si>
  <si>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</si>
  <si>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</si>
  <si>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</si>
  <si>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</si>
  <si>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</si>
  <si>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</si>
  <si>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</si>
  <si>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</si>
  <si>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</si>
  <si>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</si>
  <si>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</si>
  <si>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PINTURA ANTICORROSIVA DE DUTO METÁLICO. AF_04/2018</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</si>
  <si>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</si>
  <si>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</si>
  <si>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</si>
  <si>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</si>
  <si>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</si>
  <si>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</si>
  <si>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</si>
  <si>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</si>
  <si>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</si>
  <si>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</si>
  <si>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</si>
  <si>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</si>
  <si>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</si>
  <si>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</si>
  <si>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</si>
  <si>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</si>
  <si>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</si>
  <si>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</si>
  <si>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</si>
  <si>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</si>
  <si>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</si>
  <si>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</si>
  <si>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</si>
  <si>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</si>
  <si>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</si>
  <si>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</si>
  <si>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</si>
  <si>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</si>
  <si>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</si>
  <si>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</si>
  <si>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</si>
  <si>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</si>
  <si>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</si>
  <si>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</si>
  <si>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</si>
  <si>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</si>
  <si>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</si>
  <si>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</si>
  <si>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</si>
  <si>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</si>
  <si>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</si>
  <si>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</si>
  <si>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</si>
  <si>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</si>
  <si>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</si>
  <si>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</si>
  <si>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</si>
  <si>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</si>
  <si>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</si>
  <si>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</si>
  <si>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</si>
  <si>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</si>
  <si>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</si>
  <si>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</si>
  <si>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</si>
  <si>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</si>
  <si>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</si>
  <si>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</si>
  <si>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</si>
  <si>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</si>
  <si>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</si>
  <si>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</si>
  <si>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</si>
  <si>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</si>
  <si>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</si>
  <si>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</si>
  <si>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</si>
  <si>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</si>
  <si>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</si>
  <si>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</si>
  <si>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</si>
  <si>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</si>
  <si>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</si>
  <si>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</si>
  <si>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</si>
  <si>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</si>
  <si>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</si>
  <si>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</si>
  <si>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</si>
  <si>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</si>
  <si>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</si>
  <si>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</si>
  <si>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</si>
  <si>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</si>
  <si>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</si>
  <si>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</si>
  <si>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</si>
  <si>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</si>
  <si>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</si>
  <si>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</si>
  <si>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</si>
  <si>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</si>
  <si>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</si>
  <si>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</si>
  <si>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</si>
  <si>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</si>
  <si>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</si>
  <si>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</si>
  <si>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</si>
  <si>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</si>
  <si>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</si>
  <si>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</si>
  <si>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</si>
  <si>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</si>
  <si>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</si>
  <si>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</si>
  <si>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</si>
  <si>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</si>
  <si>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</si>
  <si>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</si>
  <si>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</si>
  <si>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</si>
  <si>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</si>
  <si>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</si>
  <si>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</si>
  <si>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</si>
  <si>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</si>
  <si>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</si>
  <si>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</si>
  <si>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</si>
  <si>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</si>
  <si>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</si>
  <si>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</si>
  <si>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</si>
  <si>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</si>
  <si>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</si>
  <si>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</si>
  <si>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</si>
  <si>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</si>
  <si>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</si>
  <si>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</si>
  <si>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</si>
  <si>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</si>
  <si>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</si>
  <si>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</si>
  <si>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</si>
  <si>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</si>
  <si>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</si>
  <si>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</si>
  <si>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</si>
  <si>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</si>
  <si>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</si>
  <si>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</si>
  <si>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</si>
  <si>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</si>
  <si>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</si>
  <si>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</si>
  <si>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</si>
  <si>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</si>
  <si>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</si>
  <si>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</si>
  <si>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</si>
  <si>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</si>
  <si>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</si>
  <si>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</si>
  <si>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</si>
  <si>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</si>
  <si>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</si>
  <si>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</si>
  <si>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</si>
  <si>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</si>
  <si>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</si>
  <si>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</si>
  <si>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</si>
  <si>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</si>
  <si>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</si>
  <si>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</si>
  <si>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</si>
  <si>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</si>
  <si>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</si>
  <si>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</si>
  <si>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</si>
  <si>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</si>
  <si>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</si>
  <si>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</si>
  <si>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</si>
  <si>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</si>
  <si>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</si>
  <si>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</si>
  <si>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</si>
  <si>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</si>
  <si>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</si>
  <si>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</si>
  <si>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</si>
  <si>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</si>
  <si>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</si>
  <si>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</si>
  <si>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</si>
  <si>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</si>
  <si>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</si>
  <si>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</si>
  <si>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</si>
  <si>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</si>
  <si>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</si>
  <si>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</si>
  <si>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</si>
  <si>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</si>
  <si>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</si>
  <si>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</si>
  <si>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</si>
  <si>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</si>
  <si>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</si>
  <si>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</si>
  <si>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</si>
  <si>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</si>
  <si>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</si>
  <si>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</si>
  <si>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</si>
  <si>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</si>
  <si>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</si>
  <si>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</si>
  <si>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</si>
  <si>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</si>
  <si>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</si>
  <si>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</si>
  <si>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</si>
  <si>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</si>
  <si>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</si>
  <si>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</si>
  <si>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</si>
  <si>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</si>
  <si>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</si>
  <si>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</si>
  <si>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</si>
  <si>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</si>
  <si>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</si>
  <si>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</si>
  <si>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</si>
  <si>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</si>
  <si>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</si>
  <si>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</si>
  <si>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</si>
  <si>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</si>
  <si>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</si>
  <si>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</si>
  <si>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</si>
  <si>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</si>
  <si>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</si>
  <si>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</si>
  <si>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</si>
  <si>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</si>
  <si>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</si>
  <si>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</si>
  <si>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</si>
  <si>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</si>
  <si>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</si>
  <si>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</si>
  <si>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</si>
  <si>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</si>
  <si>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</si>
  <si>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</si>
  <si>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</si>
  <si>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</si>
  <si>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</si>
  <si>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</si>
  <si>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</si>
  <si>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</si>
  <si>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</si>
  <si>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</si>
  <si>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</si>
  <si>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</si>
  <si>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</si>
  <si>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</si>
  <si>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</si>
  <si>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</si>
  <si>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</si>
  <si>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</si>
  <si>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</si>
  <si>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</si>
  <si>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</si>
  <si>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</si>
  <si>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</si>
  <si>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</si>
  <si>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</si>
  <si>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</si>
  <si>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</si>
  <si>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</si>
  <si>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</si>
  <si>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</si>
  <si>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</si>
  <si>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</si>
  <si>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</si>
  <si>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</si>
  <si>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</si>
  <si>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</si>
  <si>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</si>
  <si>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</si>
  <si>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</si>
  <si>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</si>
  <si>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</si>
  <si>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</si>
  <si>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</si>
  <si>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</si>
  <si>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</si>
  <si>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</si>
  <si>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</si>
  <si>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</si>
  <si>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</si>
  <si>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</si>
  <si>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</si>
  <si>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</si>
  <si>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</si>
  <si>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</si>
  <si>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</si>
  <si>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</si>
  <si>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</si>
  <si>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</si>
  <si>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</si>
  <si>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</si>
  <si>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</si>
  <si>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</si>
  <si>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</si>
  <si>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</si>
  <si>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</si>
  <si>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</si>
  <si>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</si>
  <si>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</si>
  <si>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</si>
  <si>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</si>
  <si>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</si>
  <si>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</si>
  <si>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</si>
  <si>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</si>
  <si>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</si>
  <si>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</si>
  <si>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</si>
  <si>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</si>
  <si>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</si>
  <si>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</si>
  <si>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</si>
  <si>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</si>
  <si>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</si>
  <si>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</si>
  <si>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</si>
  <si>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</si>
  <si>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</si>
  <si>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</si>
  <si>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</si>
  <si>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</si>
  <si>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</si>
  <si>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</si>
  <si>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</si>
  <si>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</si>
  <si>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</si>
  <si>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</si>
  <si>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</si>
  <si>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</si>
  <si>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</si>
  <si>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</si>
  <si>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</si>
  <si>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</si>
  <si>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</si>
  <si>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</si>
  <si>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</si>
  <si>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</si>
  <si>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</si>
  <si>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</si>
  <si>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</si>
  <si>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</si>
  <si>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</si>
  <si>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</si>
  <si>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</si>
  <si>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</si>
  <si>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</si>
  <si>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</si>
  <si>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</si>
  <si>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</si>
  <si>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</si>
  <si>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</si>
  <si>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</si>
  <si>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</si>
  <si>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</si>
  <si>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</si>
  <si>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</si>
  <si>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</si>
  <si>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</si>
  <si>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</si>
  <si>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</si>
  <si>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</si>
  <si>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</si>
  <si>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</si>
  <si>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</si>
  <si>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</si>
  <si>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</si>
  <si>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</si>
  <si>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</si>
  <si>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</si>
  <si>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</si>
  <si>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</si>
  <si>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</si>
  <si>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</si>
  <si>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</si>
  <si>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</si>
  <si>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</si>
  <si>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</si>
  <si>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</si>
  <si>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</si>
  <si>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</si>
  <si>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</si>
  <si>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</si>
  <si>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</si>
  <si>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</si>
  <si>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</si>
  <si>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</si>
  <si>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</si>
  <si>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</si>
  <si>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</si>
  <si>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</si>
  <si>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</si>
  <si>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</si>
  <si>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</si>
  <si>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</si>
  <si>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</si>
  <si>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</si>
  <si>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</si>
  <si>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</si>
  <si>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</si>
  <si>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</si>
  <si>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</si>
  <si>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</si>
  <si>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</si>
  <si>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</si>
  <si>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</si>
  <si>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</si>
  <si>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</si>
  <si>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</si>
  <si>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</si>
  <si>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</si>
  <si>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</si>
  <si>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</si>
  <si>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</si>
  <si>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</si>
  <si>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</si>
  <si>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</si>
  <si>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</si>
  <si>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</si>
  <si>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</si>
  <si>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</si>
  <si>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</si>
  <si>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</si>
  <si>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</si>
  <si>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</si>
  <si>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</si>
  <si>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</si>
  <si>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</si>
  <si>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</si>
  <si>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</si>
  <si>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</si>
  <si>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</si>
  <si>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</si>
  <si>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</si>
  <si>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</si>
  <si>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</si>
  <si>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</si>
  <si>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</si>
  <si>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</si>
  <si>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</si>
  <si>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</si>
  <si>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</si>
  <si>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</si>
  <si>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</si>
  <si>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</si>
  <si>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</si>
  <si>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</si>
  <si>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</si>
  <si>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</si>
  <si>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</si>
  <si>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</si>
  <si>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</si>
  <si>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</si>
  <si>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</si>
  <si>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</si>
  <si>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</si>
  <si>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</si>
  <si>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</si>
  <si>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</si>
  <si>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</si>
  <si>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</si>
  <si>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</si>
  <si>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</si>
  <si>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</si>
  <si>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</si>
  <si>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</si>
  <si>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</si>
  <si>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</si>
  <si>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</si>
  <si>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</si>
  <si>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</si>
  <si>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</si>
  <si>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</si>
  <si>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</si>
  <si>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</si>
  <si>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</si>
  <si>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</si>
  <si>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</si>
  <si>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</si>
  <si>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</si>
  <si>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</si>
  <si>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</si>
  <si>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</si>
  <si>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</si>
  <si>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</si>
  <si>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</si>
  <si>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</si>
  <si>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</si>
  <si>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</si>
  <si>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</si>
  <si>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</si>
  <si>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</si>
  <si>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</si>
  <si>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</si>
  <si>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</si>
  <si>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</si>
  <si>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</si>
  <si>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</si>
  <si>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</si>
  <si>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</si>
  <si>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</si>
  <si>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</si>
  <si>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</si>
  <si>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</si>
  <si>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</si>
  <si>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</si>
  <si>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</si>
  <si>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</si>
  <si>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</si>
  <si>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</si>
  <si>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</si>
  <si>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</si>
  <si>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</si>
  <si>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</si>
  <si>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</si>
  <si>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</si>
  <si>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</si>
  <si>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</si>
  <si>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</si>
  <si>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</si>
  <si>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</si>
  <si>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</si>
  <si>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</si>
  <si>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</si>
  <si>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</si>
  <si>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</si>
  <si>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</si>
  <si>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</si>
  <si>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</si>
  <si>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</si>
  <si>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</si>
  <si>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</si>
  <si>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</si>
  <si>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</si>
  <si>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</si>
  <si>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</si>
  <si>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</si>
  <si>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</si>
  <si>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</si>
  <si>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</si>
  <si>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</si>
  <si>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</si>
  <si>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</si>
  <si>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</si>
  <si>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</si>
  <si>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</si>
  <si>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</si>
  <si>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</si>
  <si>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</si>
  <si>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</si>
  <si>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</si>
  <si>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</si>
  <si>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</si>
  <si>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</si>
  <si>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</si>
  <si>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</si>
  <si>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</si>
  <si>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</si>
  <si>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</si>
  <si>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</si>
  <si>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</si>
  <si>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</si>
  <si>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</si>
  <si>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</si>
  <si>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</si>
  <si>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</si>
  <si>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</si>
  <si>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</si>
  <si>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</si>
  <si>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</si>
  <si>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</si>
  <si>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</si>
  <si>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</si>
  <si>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</si>
  <si>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</si>
  <si>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</si>
  <si>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</si>
  <si>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</si>
  <si>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</si>
  <si>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</si>
  <si>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</si>
  <si>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</si>
  <si>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</si>
  <si>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</si>
  <si>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</si>
  <si>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</si>
  <si>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</si>
  <si>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</si>
  <si>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</si>
  <si>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</si>
  <si>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</si>
  <si>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</si>
  <si>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</si>
  <si>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</si>
  <si>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</si>
  <si>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</si>
  <si>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</si>
  <si>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</si>
  <si>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</si>
  <si>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</si>
  <si>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</si>
  <si>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</si>
  <si>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</si>
  <si>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</si>
  <si>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</si>
  <si>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</si>
  <si>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</si>
  <si>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</si>
  <si>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</si>
  <si>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</si>
  <si>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</si>
  <si>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</si>
  <si>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</si>
  <si>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</si>
  <si>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</si>
  <si>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</si>
  <si>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</si>
  <si>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</si>
  <si>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</si>
  <si>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</si>
  <si>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</si>
  <si>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</si>
  <si>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</si>
  <si>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</si>
  <si>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</si>
  <si>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</si>
  <si>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</si>
  <si>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</si>
  <si>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</si>
  <si>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</si>
  <si>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</si>
  <si>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</si>
  <si>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</si>
  <si>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</si>
  <si>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</si>
  <si>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</si>
  <si>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</si>
  <si>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</si>
  <si>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</si>
  <si>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</si>
  <si>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</si>
  <si>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</si>
  <si>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</si>
  <si>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</si>
  <si>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</si>
  <si>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</si>
  <si>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</si>
  <si>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</si>
  <si>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</si>
  <si>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</si>
  <si>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</si>
  <si>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</si>
  <si>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</si>
  <si>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</si>
  <si>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</si>
  <si>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</si>
  <si>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</si>
  <si>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</si>
  <si>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</si>
  <si>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</si>
  <si>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</si>
  <si>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</si>
  <si>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</si>
  <si>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</si>
  <si>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</si>
  <si>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</si>
  <si>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</si>
  <si>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</si>
  <si>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</si>
  <si>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</si>
  <si>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</si>
  <si>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</si>
  <si>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</si>
  <si>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</si>
  <si>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</si>
  <si>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</si>
  <si>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</si>
  <si>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</si>
  <si>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</si>
  <si>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</si>
  <si>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</si>
  <si>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</si>
  <si>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</si>
  <si>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</si>
  <si>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</si>
  <si>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</si>
  <si>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</si>
  <si>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</si>
  <si>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</si>
  <si>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</si>
  <si>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</si>
  <si>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</si>
  <si>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</si>
  <si>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</si>
  <si>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</si>
  <si>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</si>
  <si>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</si>
  <si>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</si>
  <si>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</si>
  <si>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</si>
  <si>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</si>
  <si>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</si>
  <si>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</si>
  <si>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</si>
  <si>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</si>
  <si>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</si>
  <si>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</si>
  <si>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</si>
  <si>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</si>
  <si>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</si>
  <si>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</si>
  <si>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</si>
  <si>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</si>
  <si>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</si>
  <si>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</si>
  <si>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</si>
  <si>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</si>
  <si>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</si>
  <si>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</si>
  <si>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</si>
  <si>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</si>
  <si>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</si>
  <si>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</si>
  <si>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</si>
  <si>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</si>
  <si>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</si>
  <si>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</si>
  <si>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</si>
  <si>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</si>
  <si>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</si>
  <si>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</si>
  <si>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</si>
  <si>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</si>
  <si>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</si>
  <si>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</si>
  <si>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</si>
  <si>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</si>
  <si>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</si>
  <si>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</si>
  <si>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</si>
  <si>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</si>
  <si>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</si>
  <si>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</si>
  <si>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</si>
  <si>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</si>
  <si>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</si>
  <si>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</si>
  <si>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</si>
  <si>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</si>
  <si>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</si>
  <si>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</si>
  <si>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</si>
  <si>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</si>
  <si>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</si>
  <si>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</si>
  <si>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</si>
  <si>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</si>
  <si>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</si>
  <si>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</si>
  <si>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</si>
  <si>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</si>
  <si>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</si>
  <si>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</si>
  <si>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</si>
  <si>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</si>
  <si>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</si>
  <si>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</si>
  <si>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</si>
  <si>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</si>
  <si>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</si>
  <si>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</si>
  <si>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</si>
  <si>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</si>
  <si>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</si>
  <si>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</si>
  <si>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</si>
  <si>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</si>
  <si>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</si>
  <si>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</si>
  <si>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</si>
  <si>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</si>
  <si>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</si>
  <si>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</si>
  <si>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</si>
  <si>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</si>
  <si>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</si>
  <si>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</si>
  <si>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</si>
  <si>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</si>
  <si>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</si>
  <si>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</si>
  <si>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</si>
  <si>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</si>
  <si>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</si>
  <si>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</si>
  <si>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</si>
  <si>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</si>
  <si>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</si>
  <si>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</si>
  <si>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</si>
  <si>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</si>
  <si>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</si>
  <si>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</si>
  <si>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</si>
  <si>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</si>
  <si>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</si>
  <si>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</si>
  <si>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</si>
  <si>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</si>
  <si>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</si>
  <si>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</si>
  <si>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</si>
  <si>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</si>
  <si>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</si>
  <si>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</si>
  <si>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</si>
  <si>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</si>
  <si>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</si>
  <si>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</si>
  <si>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</si>
  <si>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</si>
  <si>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</si>
  <si>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</si>
  <si>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</si>
  <si>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</si>
  <si>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</si>
  <si>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</si>
  <si>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</si>
  <si>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</si>
  <si>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</si>
  <si>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</si>
  <si>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</si>
  <si>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</si>
  <si>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</si>
  <si>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</si>
  <si>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</si>
  <si>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</si>
  <si>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</si>
  <si>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</si>
  <si>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</si>
  <si>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</si>
  <si>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</si>
  <si>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</si>
  <si>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</si>
  <si>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</si>
  <si>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</si>
  <si>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</si>
  <si>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</si>
  <si>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</si>
  <si>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</si>
  <si>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</si>
  <si>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</si>
  <si>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</si>
  <si>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</si>
  <si>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</si>
  <si>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</si>
  <si>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</si>
  <si>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</si>
  <si>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</si>
  <si>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</si>
  <si>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</si>
  <si>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</si>
  <si>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</si>
  <si>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</si>
  <si>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</si>
  <si>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</si>
  <si>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</si>
  <si>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</si>
  <si>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</si>
  <si>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</si>
  <si>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</si>
  <si>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</si>
  <si>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</si>
  <si>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</si>
  <si>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</si>
  <si>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</si>
  <si>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</si>
  <si>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</si>
  <si>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</si>
  <si>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</si>
  <si>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</si>
  <si>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</si>
  <si>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</si>
  <si>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</si>
  <si>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</si>
  <si>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</si>
  <si>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</si>
  <si>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</si>
  <si>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</si>
  <si>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</si>
  <si>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</si>
  <si>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</si>
  <si>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</si>
  <si>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</si>
  <si>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</si>
  <si>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</si>
  <si>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</si>
  <si>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</si>
  <si>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</si>
  <si>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</si>
  <si>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</si>
  <si>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</si>
  <si>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</si>
  <si>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</si>
  <si>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</si>
  <si>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</si>
  <si>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</si>
  <si>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</si>
  <si>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</si>
  <si>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</si>
  <si>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</si>
  <si>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</si>
  <si>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</si>
  <si>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</si>
  <si>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</si>
  <si>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</si>
  <si>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</si>
  <si>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</si>
  <si>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</si>
  <si>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</si>
  <si>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</si>
  <si>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</si>
  <si>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</si>
  <si>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</si>
  <si>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</si>
  <si>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</si>
  <si>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</si>
  <si>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</si>
  <si>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</si>
  <si>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</si>
  <si>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</si>
  <si>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</si>
  <si>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</si>
  <si>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</si>
  <si>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</si>
  <si>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</si>
  <si>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</si>
  <si>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</si>
  <si>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</si>
  <si>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</si>
  <si>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</si>
  <si>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</si>
  <si>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</si>
  <si>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</si>
  <si>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</si>
  <si>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</si>
  <si>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</si>
  <si>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</si>
  <si>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</si>
  <si>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</si>
  <si>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</si>
  <si>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</si>
  <si>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</si>
  <si>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</si>
  <si>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</si>
  <si>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</si>
  <si>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</si>
  <si>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</si>
  <si>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</si>
  <si>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</si>
  <si>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</si>
  <si>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</si>
  <si>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</si>
  <si>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</si>
  <si>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</si>
  <si>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</si>
  <si>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</si>
  <si>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</si>
  <si>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</si>
  <si>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</si>
  <si>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</si>
  <si>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</si>
  <si>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</si>
  <si>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</si>
  <si>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</si>
  <si>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</si>
  <si>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</si>
  <si>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</si>
  <si>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</si>
  <si>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</si>
  <si>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</si>
  <si>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</si>
  <si>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</si>
  <si>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</si>
  <si>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</si>
  <si>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</si>
  <si>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</si>
  <si>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</si>
  <si>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</si>
  <si>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</si>
  <si>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</si>
  <si>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</si>
  <si>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</si>
  <si>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</si>
  <si>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</si>
  <si>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</si>
  <si>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</si>
  <si>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</si>
  <si>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</si>
  <si>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</si>
  <si>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</si>
  <si>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</si>
  <si>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</si>
  <si>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</si>
  <si>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</si>
  <si>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</si>
  <si>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</si>
  <si>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</si>
  <si>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</si>
  <si>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</si>
  <si>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</si>
  <si>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</si>
  <si>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</si>
  <si>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</si>
  <si>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</si>
  <si>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</si>
  <si>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</si>
  <si>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</si>
  <si>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</si>
  <si>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</si>
  <si>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</si>
  <si>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CAIXA D´ÁGUA EM POLIETILENO, 1000 LITROS, COM ACESSÓRIOS</t>
  </si>
  <si>
    <t>CAIXA D´AGUA EM POLIETILENO, 500 LITROS, COM ACESSÓRIOS</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</si>
  <si>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</si>
  <si>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</si>
  <si>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</si>
  <si>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</si>
  <si>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</si>
  <si>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</si>
  <si>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</si>
  <si>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</si>
  <si>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</si>
  <si>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</si>
  <si>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</si>
  <si>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</si>
  <si>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</si>
  <si>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</si>
  <si>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</si>
  <si>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</si>
  <si>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</si>
  <si>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</si>
  <si>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</si>
  <si>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</si>
  <si>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</si>
  <si>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</si>
  <si>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</si>
  <si>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</si>
  <si>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</si>
  <si>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</si>
  <si>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</si>
  <si>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</si>
  <si>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</si>
  <si>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</si>
  <si>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</si>
  <si>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</si>
  <si>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</si>
  <si>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</si>
  <si>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</si>
  <si>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</si>
  <si>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</si>
  <si>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</si>
  <si>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</si>
  <si>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</si>
  <si>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</si>
  <si>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</si>
  <si>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</si>
  <si>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</si>
  <si>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</si>
  <si>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</si>
  <si>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</si>
  <si>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</si>
  <si>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</si>
  <si>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</si>
  <si>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</si>
  <si>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</si>
  <si>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</si>
  <si>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</si>
  <si>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</si>
  <si>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</si>
  <si>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</si>
  <si>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</si>
  <si>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</si>
  <si>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</si>
  <si>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</si>
  <si>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</si>
  <si>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</si>
  <si>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</si>
  <si>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</si>
  <si>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</si>
  <si>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</si>
  <si>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</si>
  <si>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</si>
  <si>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</si>
  <si>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</si>
  <si>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</si>
  <si>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</si>
  <si>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</si>
  <si>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</si>
  <si>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</si>
  <si>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</si>
  <si>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</si>
  <si>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</si>
  <si>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</si>
  <si>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</si>
  <si>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</si>
  <si>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</si>
  <si>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</si>
  <si>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</si>
  <si>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</si>
  <si>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</si>
  <si>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</si>
  <si>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</si>
  <si>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</si>
  <si>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</si>
  <si>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</si>
  <si>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</si>
  <si>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</si>
  <si>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</si>
  <si>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</si>
  <si>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</si>
  <si>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</si>
  <si>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</si>
  <si>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</si>
  <si>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</si>
  <si>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</si>
  <si>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</si>
  <si>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</si>
  <si>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</si>
  <si>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</si>
  <si>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</si>
  <si>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</si>
  <si>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</si>
  <si>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FORNECIDO E INSTALADO EM RAMAL DE ÁGUA. AF_12/2014</t>
  </si>
  <si>
    <t>REGISTRO DE PRESSÃO BRUTO, LATÃO,  ROSCÁVEL, 3/4, FORNECIDO E INSTALADO EM RAMAL DE ÁGUA. AF_12/2014</t>
  </si>
  <si>
    <t>REGISTRO DE GAVETA BRUTO, LATÃO, ROSCÁVEL, 1/2", FORNECIDO E INSTALADO EM RAMAL DE ÁGUA. AF_12/2014</t>
  </si>
  <si>
    <t>REGISTRO DE GAVETA BRUTO, LATÃO, ROSCÁVEL, 3/4", FORNECIDO E INSTALADO EM RAMAL DE ÁGUA. AF_12/2014</t>
  </si>
  <si>
    <t>MISTURADOR MONOCOMANDO PARA CHUVEIRO, BASE BRUTA E ACABAMENTO CROMADO,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</si>
  <si>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</si>
  <si>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</si>
  <si>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</si>
  <si>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</si>
  <si>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</si>
  <si>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</si>
  <si>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</si>
  <si>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</si>
  <si>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</si>
  <si>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</si>
  <si>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</si>
  <si>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</si>
  <si>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</si>
  <si>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</si>
  <si>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</si>
  <si>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</si>
  <si>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</si>
  <si>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</si>
  <si>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</si>
  <si>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</si>
  <si>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</si>
  <si>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</si>
  <si>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</si>
  <si>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</si>
  <si>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</si>
  <si>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</si>
  <si>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</si>
  <si>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</si>
  <si>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</si>
  <si>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</si>
  <si>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</si>
  <si>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</si>
  <si>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</si>
  <si>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</si>
  <si>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</si>
  <si>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</si>
  <si>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</si>
  <si>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</si>
  <si>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</si>
  <si>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</si>
  <si>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</si>
  <si>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</si>
  <si>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</si>
  <si>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</si>
  <si>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</si>
  <si>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</si>
  <si>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</si>
  <si>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</si>
  <si>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</si>
  <si>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</si>
  <si>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</si>
  <si>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</si>
  <si>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</si>
  <si>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</si>
  <si>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</si>
  <si>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</si>
  <si>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</si>
  <si>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</si>
  <si>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</si>
  <si>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</si>
  <si>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</si>
  <si>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</si>
  <si>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</si>
  <si>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</si>
  <si>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</si>
  <si>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</si>
  <si>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</si>
  <si>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</si>
  <si>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</si>
  <si>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</si>
  <si>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</si>
  <si>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</si>
  <si>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</si>
  <si>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</si>
  <si>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</si>
  <si>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</si>
  <si>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</si>
  <si>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</si>
  <si>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</si>
  <si>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</si>
  <si>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</si>
  <si>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</si>
  <si>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</si>
  <si>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</si>
  <si>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</si>
  <si>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</si>
  <si>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</si>
  <si>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</si>
  <si>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</si>
  <si>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</si>
  <si>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</si>
  <si>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</si>
  <si>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</si>
  <si>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</si>
  <si>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</si>
  <si>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</si>
  <si>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</si>
  <si>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</si>
  <si>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</si>
  <si>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</si>
  <si>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</si>
  <si>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</si>
  <si>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</si>
  <si>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</si>
  <si>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</si>
  <si>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</si>
  <si>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</si>
  <si>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</si>
  <si>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</si>
  <si>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</si>
  <si>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</si>
  <si>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</si>
  <si>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</si>
  <si>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</si>
  <si>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</si>
  <si>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</si>
  <si>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</si>
  <si>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</si>
  <si>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</si>
  <si>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</si>
  <si>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</si>
  <si>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</si>
  <si>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</si>
  <si>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</si>
  <si>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</si>
  <si>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</si>
  <si>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</si>
  <si>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</si>
  <si>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</si>
  <si>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</si>
  <si>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</si>
  <si>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</si>
  <si>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</si>
  <si>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</si>
  <si>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</si>
  <si>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</si>
  <si>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</si>
  <si>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</si>
  <si>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</si>
  <si>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</si>
  <si>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</si>
  <si>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</si>
  <si>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</si>
  <si>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</si>
  <si>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</si>
  <si>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</si>
  <si>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</si>
  <si>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</si>
  <si>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</si>
  <si>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</si>
  <si>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</si>
  <si>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</si>
  <si>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</si>
  <si>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</si>
  <si>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</si>
  <si>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</si>
  <si>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</si>
  <si>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</si>
  <si>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</si>
  <si>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</si>
  <si>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</si>
  <si>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</si>
  <si>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</si>
  <si>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</si>
  <si>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</si>
  <si>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</si>
  <si>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</si>
  <si>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</si>
  <si>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</si>
  <si>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</si>
  <si>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</si>
  <si>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</si>
  <si>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</si>
  <si>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</si>
  <si>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</si>
  <si>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</si>
  <si>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</si>
  <si>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</si>
  <si>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</si>
  <si>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</si>
  <si>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</si>
  <si>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</si>
  <si>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</si>
  <si>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</si>
  <si>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</si>
  <si>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</si>
  <si>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</si>
  <si>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</si>
  <si>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</si>
  <si>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</si>
  <si>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</si>
  <si>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</si>
  <si>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</si>
  <si>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</si>
  <si>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</si>
  <si>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</si>
  <si>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</si>
  <si>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</si>
  <si>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</si>
  <si>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</si>
  <si>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</si>
  <si>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</si>
  <si>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</si>
  <si>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</si>
  <si>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</si>
  <si>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</si>
  <si>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</si>
  <si>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</si>
  <si>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</si>
  <si>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</si>
  <si>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</si>
  <si>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</si>
  <si>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</si>
  <si>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</si>
  <si>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</si>
  <si>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</si>
  <si>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</si>
  <si>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</si>
  <si>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</si>
  <si>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</si>
  <si>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</si>
  <si>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</si>
  <si>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</si>
  <si>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</si>
  <si>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</si>
  <si>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</si>
  <si>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</si>
  <si>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</si>
  <si>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</si>
  <si>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</si>
  <si>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</si>
  <si>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73965/9</t>
  </si>
  <si>
    <t>ESCAVACAO MANUAL DE VALA EM LODO, DE 1,5 ATE 3M, EXCLUINDO ESGOTAMENTO/ESCORAMENTO.</t>
  </si>
  <si>
    <t>79506/2</t>
  </si>
  <si>
    <t>ESCAVAÇÃO MANUAL DE VALA/CAVA EM LODO, ENTRE 3 E 4,5M DE PROFUNDIDADE</t>
  </si>
  <si>
    <t>ESCAVACAO MECANICA DE VALAS (SOLO COM AGUA), PROFUNDIDADE MAIOR QUE 4,00 M ATE 6,00 M.</t>
  </si>
  <si>
    <t>ESCAVAÇÃO MANUAL DE VALA COM PROFUNDIDADE MENOR OU IGUAL A 1,30 M. AF_03/2016</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</si>
  <si>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</si>
  <si>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</si>
  <si>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</si>
  <si>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</si>
  <si>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</si>
  <si>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</si>
  <si>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</si>
  <si>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</si>
  <si>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</si>
  <si>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</si>
  <si>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</si>
  <si>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</si>
  <si>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</si>
  <si>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</si>
  <si>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</si>
  <si>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</si>
  <si>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</si>
  <si>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</si>
  <si>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</si>
  <si>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</si>
  <si>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</si>
  <si>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</si>
  <si>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</si>
  <si>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</si>
  <si>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</si>
  <si>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</si>
  <si>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</si>
  <si>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</si>
  <si>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</si>
  <si>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</si>
  <si>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</si>
  <si>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</si>
  <si>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</si>
  <si>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</si>
  <si>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</si>
  <si>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</si>
  <si>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</si>
  <si>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</si>
  <si>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</si>
  <si>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</si>
  <si>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</si>
  <si>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</si>
  <si>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</si>
  <si>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</si>
  <si>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</si>
  <si>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</si>
  <si>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</si>
  <si>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APILOADO COM SOQUETE. AF_10/2017</t>
  </si>
  <si>
    <t>m3XKM</t>
  </si>
  <si>
    <t>UMIDIFICAÇÃO DE MATERIAL PARA VALAS COM CAMINHÃO PIPA 10000L. AF_11/2016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</si>
  <si>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</si>
  <si>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</si>
  <si>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</si>
  <si>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</si>
  <si>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</si>
  <si>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</si>
  <si>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</si>
  <si>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</si>
  <si>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</si>
  <si>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</si>
  <si>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</si>
  <si>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</si>
  <si>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</si>
  <si>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</si>
  <si>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</si>
  <si>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</si>
  <si>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</si>
  <si>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</si>
  <si>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</si>
  <si>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</si>
  <si>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</si>
  <si>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</si>
  <si>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</si>
  <si>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</si>
  <si>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</si>
  <si>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</si>
  <si>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</si>
  <si>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</si>
  <si>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</si>
  <si>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</si>
  <si>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</si>
  <si>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</si>
  <si>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</si>
  <si>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</si>
  <si>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</si>
  <si>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</si>
  <si>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</si>
  <si>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</si>
  <si>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</si>
  <si>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</si>
  <si>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</si>
  <si>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</si>
  <si>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</si>
  <si>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</si>
  <si>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</si>
  <si>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</si>
  <si>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</si>
  <si>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</si>
  <si>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</si>
  <si>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</si>
  <si>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</si>
  <si>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</si>
  <si>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</si>
  <si>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</si>
  <si>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</si>
  <si>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</si>
  <si>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</si>
  <si>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</si>
  <si>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MACIÇOS DE 5X10X20CM (ESPESSURA 10CM) E ARGAMASSA DE ASSENTAMENTO COM PREPARO EM BETONEIRA. AF_05/2020</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</si>
  <si>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</si>
  <si>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</si>
  <si>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</si>
  <si>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</si>
  <si>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</si>
  <si>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</si>
  <si>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</si>
  <si>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</si>
  <si>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</si>
  <si>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</si>
  <si>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</si>
  <si>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</si>
  <si>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</si>
  <si>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</si>
  <si>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</si>
  <si>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</si>
  <si>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</si>
  <si>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</si>
  <si>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</si>
  <si>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</si>
  <si>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</si>
  <si>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</si>
  <si>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</si>
  <si>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</si>
  <si>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</si>
  <si>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</si>
  <si>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</si>
  <si>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</si>
  <si>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</si>
  <si>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</si>
  <si>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</si>
  <si>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</si>
  <si>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</si>
  <si>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</si>
  <si>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</si>
  <si>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</si>
  <si>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</si>
  <si>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</si>
  <si>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</si>
  <si>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</si>
  <si>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</si>
  <si>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</si>
  <si>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</si>
  <si>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</si>
  <si>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</si>
  <si>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</si>
  <si>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</si>
  <si>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</si>
  <si>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</si>
  <si>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</si>
  <si>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</si>
  <si>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</si>
  <si>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</si>
  <si>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</si>
  <si>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</si>
  <si>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</si>
  <si>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</si>
  <si>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</si>
  <si>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</si>
  <si>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</si>
  <si>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</si>
  <si>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</si>
  <si>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</si>
  <si>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</si>
  <si>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</si>
  <si>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</si>
  <si>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</si>
  <si>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</si>
  <si>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</si>
  <si>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</si>
  <si>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</si>
  <si>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</si>
  <si>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</si>
  <si>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</si>
  <si>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</si>
  <si>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</si>
  <si>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</si>
  <si>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</si>
  <si>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</si>
  <si>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</si>
  <si>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</si>
  <si>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</si>
  <si>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</si>
  <si>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</si>
  <si>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</si>
  <si>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</si>
  <si>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</si>
  <si>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</si>
  <si>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</si>
  <si>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</si>
  <si>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</si>
  <si>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</si>
  <si>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</si>
  <si>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</si>
  <si>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</si>
  <si>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73774/1</t>
  </si>
  <si>
    <t>DIVISORIA EM MARMORITE ESPESSURA 35MM, CHUMBAMENTO NO PISO E PAREDE COM ARGAMASSA DE CIMENTO E AREIA, POLIMENTO MANUAL, EXCLUSIVE FERRAGENS</t>
  </si>
  <si>
    <t>73909/1</t>
  </si>
  <si>
    <t>DIVISORIA EM MADEIRA COMPENSADA RESINADA ESPESSURA 6MM, ESTRUTURADA EM MADEIRA DE LEI 3"X3"</t>
  </si>
  <si>
    <t>74229/1</t>
  </si>
  <si>
    <t>DIVISORIA EM MARMORE BRANCO POLIDO, ESPESSURA 3 CM, ASSENTADO COM ARGAMASSA TRACO 1:4 (CIMENTO E AREIA), ARREMATE COM CIMENTO BRANCO, EXCLUSIVE FERRAGENS</t>
  </si>
  <si>
    <t>DIVISORIA EM GRANITO BRANCO POLIDO, ESP = 3CM, ASSENTADO COM ARGAMASSA TRACO 1:4, ARREMATE EM CIMENTO BRANCO, EXCLUSIVE FERRAGENS</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</si>
  <si>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</si>
  <si>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</si>
  <si>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</si>
  <si>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</si>
  <si>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</si>
  <si>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</si>
  <si>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</si>
  <si>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</si>
  <si>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</si>
  <si>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</si>
  <si>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</si>
  <si>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</si>
  <si>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</si>
  <si>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</si>
  <si>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</si>
  <si>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</si>
  <si>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</si>
  <si>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</si>
  <si>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</si>
  <si>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</si>
  <si>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</si>
  <si>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</si>
  <si>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</si>
  <si>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</si>
  <si>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</si>
  <si>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</si>
  <si>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</si>
  <si>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</si>
  <si>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</si>
  <si>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</si>
  <si>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</si>
  <si>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</si>
  <si>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</si>
  <si>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</si>
  <si>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</si>
  <si>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</si>
  <si>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</si>
  <si>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</si>
  <si>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</si>
  <si>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</si>
  <si>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</si>
  <si>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</si>
  <si>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</si>
  <si>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</si>
  <si>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</si>
  <si>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</si>
  <si>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VIA EM PISO INTERTRAVADO, COM BLOCO RETANGULAR COR NATURAL DE 20 X 10 CM, ESPESSURA 8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</si>
  <si>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</si>
  <si>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</si>
  <si>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</si>
  <si>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</si>
  <si>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</si>
  <si>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</si>
  <si>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</si>
  <si>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</si>
  <si>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</si>
  <si>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</si>
  <si>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</si>
  <si>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</si>
  <si>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</si>
  <si>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</si>
  <si>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</si>
  <si>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</si>
  <si>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</si>
  <si>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</si>
  <si>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</si>
  <si>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</si>
  <si>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</si>
  <si>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</si>
  <si>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</si>
  <si>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</si>
  <si>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</si>
  <si>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</si>
  <si>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</si>
  <si>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CAIACAO EM MEIO FIO</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</si>
  <si>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</si>
  <si>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</si>
  <si>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</si>
  <si>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</si>
  <si>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</si>
  <si>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</si>
  <si>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</si>
  <si>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</si>
  <si>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</si>
  <si>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</si>
  <si>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</si>
  <si>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</si>
  <si>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</si>
  <si>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</si>
  <si>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</si>
  <si>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</si>
  <si>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</si>
  <si>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</si>
  <si>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</si>
  <si>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</si>
  <si>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</si>
  <si>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</si>
  <si>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</si>
  <si>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</si>
  <si>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</si>
  <si>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</si>
  <si>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</si>
  <si>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</si>
  <si>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</si>
  <si>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</si>
  <si>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LÁTEX PVA EM TETO, UMA DEMÃO. AF_06/2014</t>
  </si>
  <si>
    <t>APLICAÇÃO DE FUNDO SELADOR LÁTEX PVA EM PAREDES, UMA DEMÃO. AF_06/2014</t>
  </si>
  <si>
    <t>APLICAÇÃO DE FUNDO SELADOR ACRÍLICO EM TETO, UMA DEMÃO. AF_06/2014</t>
  </si>
  <si>
    <t>APLICAÇÃO DE FUNDO SELADOR ACRÍLICO EM PAREDES, UMA DEMÃO. AF_06/2014</t>
  </si>
  <si>
    <t>APLICAÇÃO MANUAL DE PINTURA COM TINTA LÁTEX PVA EM TETO, DUAS DEMÃOS. AF_06/2014</t>
  </si>
  <si>
    <t>APLICAÇÃO MANUAL DE PINTURA COM TINTA LÁTEX PVA EM PAREDES, DUAS DEMÃOS. AF_06/2014</t>
  </si>
  <si>
    <t>APLICAÇÃO MANUAL DE PINTURA COM TINTA LÁTEX ACRÍLICA EM TETO, DUAS DEMÃOS. AF_06/2014</t>
  </si>
  <si>
    <t>APLICAÇÃO MANUAL DE PINTURA COM TINTA LÁTEX ACRÍLICA EM PAREDES, DUAS DEMÃOS. AF_06/2014</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</si>
  <si>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</si>
  <si>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</si>
  <si>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</si>
  <si>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</si>
  <si>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</si>
  <si>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</si>
  <si>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</si>
  <si>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</si>
  <si>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</si>
  <si>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</si>
  <si>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</si>
  <si>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</si>
  <si>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</si>
  <si>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</si>
  <si>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</si>
  <si>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</si>
  <si>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</si>
  <si>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</si>
  <si>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</si>
  <si>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</si>
  <si>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</si>
  <si>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</si>
  <si>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</si>
  <si>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</si>
  <si>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</si>
  <si>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EM VERNIZ SINTETICO BRILHANTE EM MADEIRA, TRES DEMAOS</t>
  </si>
  <si>
    <t>VERNIZ SINTETICO EM MADEIRA, DUAS DEMAOS</t>
  </si>
  <si>
    <t>73739/1</t>
  </si>
  <si>
    <t>PINTURA ESMALTE ACETINADO EM MADEIRA, DUAS DEMAOS</t>
  </si>
  <si>
    <t>74065/1</t>
  </si>
  <si>
    <t>PINTURA ESMALTE FOSCO PARA MADEIRA, DUAS DEMAOS, SOBRE FUNDO NIVELADOR BRANCO</t>
  </si>
  <si>
    <t>74065/2</t>
  </si>
  <si>
    <t>PINTURA ESMALTE ACETINADO PARA MADEIRA, DUAS DEMAOS, SOBRE FUNDO NIVELADOR BRANCO</t>
  </si>
  <si>
    <t>74065/3</t>
  </si>
  <si>
    <t>PINTURA ESMALTE BRILHANTE PARA MADEIRA, DUAS DEMAOS, SOBRE FUNDO NIVELADOR BRANCO</t>
  </si>
  <si>
    <t>PINTURA A OLEO, 1 DEMAO</t>
  </si>
  <si>
    <t>PINTURA A OLEO, 2 DEMAOS</t>
  </si>
  <si>
    <t>PINTURA COM VERNIZ POLIURETANO, 2 DEMAOS</t>
  </si>
  <si>
    <t>79497/1</t>
  </si>
  <si>
    <t>PINTURA A OLEO, 3 DEMAOS</t>
  </si>
  <si>
    <t>VERNIZ SINTETICO BRILHANTE, 2 DEMAOS</t>
  </si>
  <si>
    <t>FUNDO SINTETICO NIVELADOR BRANCO</t>
  </si>
  <si>
    <t>PINTURA ESMALTE FOSCO EM MADEIRA, DUAS DEMAOS</t>
  </si>
  <si>
    <t>PINTURA IMUNIZANTE PARA MADEIRA, DUAS DEMAOS</t>
  </si>
  <si>
    <t>PINTURA VERNIZ POLIURETANO BRILHANTE EM MADEIRA, TRES DEMAOS</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</si>
  <si>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</si>
  <si>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</si>
  <si>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</si>
  <si>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</si>
  <si>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</si>
  <si>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</si>
  <si>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</si>
  <si>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</si>
  <si>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</si>
  <si>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</si>
  <si>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</si>
  <si>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t>
  </si>
  <si>
    <t>PINTURA COM TINTA EPOXÍDICA DE FUNDO APLICADA A ROLO OU PINCEL SOBRE PERFIL METÁLICO EXECUTADO EM FÁBRICA (POR DEMÃO). AF_01/2020</t>
  </si>
  <si>
    <t>PINTURA COM TINTA EPOXÍDICA DE ACABAMENTO PULVERIZADA SOBRE PERFIL METÁLICO EXECUTADO EM FÁBRICA (POR DEMÃO). AF_01/2020</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</si>
  <si>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</si>
  <si>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</si>
  <si>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</si>
  <si>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</si>
  <si>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</si>
  <si>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</si>
  <si>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</si>
  <si>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</si>
  <si>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</si>
  <si>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</si>
  <si>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</si>
  <si>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</si>
  <si>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</si>
  <si>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</si>
  <si>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</si>
  <si>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</si>
  <si>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</si>
  <si>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</si>
  <si>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</si>
  <si>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</si>
  <si>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</si>
  <si>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</si>
  <si>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</si>
  <si>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</si>
  <si>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</si>
  <si>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t>
  </si>
  <si>
    <t>PINTURA COM TINTA ALQUÍDICA DE ACABAMENTO (ESMALTE SINTÉTICO FOSCO) APLICADA A ROLO OU PINCEL SOBRE SUPERFÍCIES METÁLICAS (EXCETO PERFIL) EXECUTADO EM OBRA (02 DEMÃOS). AF_01/2020</t>
  </si>
  <si>
    <t>PINTURA ACRILICA DE FAIXAS DE DEMARCACAO EM QUADRA POLIESPORTIVA, 5 CM DE LARGURA</t>
  </si>
  <si>
    <t>74245/1</t>
  </si>
  <si>
    <t>PINTURA ACRILICA EM PISO CIMENTADO DUAS DEMAOS</t>
  </si>
  <si>
    <t>PINTURA COM TINTA A BASE DE BORRACHA CLORADA , DE FAIXAS DE DEMARCACAO, EM QUADRA POLIESPORTIVA, 5 CM DE LARGURA.</t>
  </si>
  <si>
    <t>ML</t>
  </si>
  <si>
    <t>79500/2</t>
  </si>
  <si>
    <t>PINTURA ACRILICA EM PISO CIMENTADO, TRES DEMAOS</t>
  </si>
  <si>
    <t>PINTURA ACRILICA PARA SINALIZAÇÃO HORIZONTAL EM PISO CIMENTADO</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</si>
  <si>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</si>
  <si>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</si>
  <si>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</si>
  <si>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</si>
  <si>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</si>
  <si>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</si>
  <si>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PISO EM LADRILHO HIDRÁULICO APLICADO EM AMBIENTES INTERNOS, INCLUSO APLICAÇÃO DE RESINA. AF_06/2018</t>
  </si>
  <si>
    <t>PISO VINÍLICO SEMI-FLEXÍVEL EM PLACAS, PADRÃO LISO, ESPESSURA 3,2 MM, FIXADO COM COLA. AF_06/2018</t>
  </si>
  <si>
    <t>PISO EM PEDRA PORTUGUESA ASSENTADO SOBRE ARGAMASSA SECA DE CIMENTO E AREIA, TRAÇO 1:3, REJUNTADO COM CIMENTO COMUM. AF_05/2020</t>
  </si>
  <si>
    <t>PISO EM LADRILHO HIDRÁULICO APLICADO EM AMBIENTES EXTERNOS. AF_05/2020</t>
  </si>
  <si>
    <t>PISO PODOTÁTIL, DIRECIONAL OU ALERTA, ASSENTADO SOBRE ARGAMASSA. AF_05/2020</t>
  </si>
  <si>
    <t>APLICACAO DE TINTA A BASE DE EPOXI SOBRE PISO</t>
  </si>
  <si>
    <t>PISO EM GRANITO APLICADO EM CALÇADAS OU PISOS EXTERNOS. AF_05/2020</t>
  </si>
  <si>
    <t>PISO EM MÁRMORE APLICADO EM CALÇADAS OU PISOS EXTERNOS. AF_05/2020</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</si>
  <si>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</si>
  <si>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</si>
  <si>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</si>
  <si>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</si>
  <si>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</si>
  <si>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</si>
  <si>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</si>
  <si>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</si>
  <si>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</si>
  <si>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</si>
  <si>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</si>
  <si>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</si>
  <si>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</si>
  <si>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</si>
  <si>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</si>
  <si>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</si>
  <si>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</si>
  <si>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</si>
  <si>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</si>
  <si>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</si>
  <si>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</si>
  <si>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</si>
  <si>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</si>
  <si>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</si>
  <si>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</si>
  <si>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</si>
  <si>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</si>
  <si>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</si>
  <si>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</si>
  <si>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</si>
  <si>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</si>
  <si>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</si>
  <si>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</si>
  <si>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</si>
  <si>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</si>
  <si>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</si>
  <si>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</si>
  <si>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</si>
  <si>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</si>
  <si>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</si>
  <si>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</si>
  <si>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</si>
  <si>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</si>
  <si>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</si>
  <si>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</si>
  <si>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</si>
  <si>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</si>
  <si>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</si>
  <si>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</si>
  <si>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</si>
  <si>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</si>
  <si>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</si>
  <si>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</si>
  <si>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</si>
  <si>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</si>
  <si>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</si>
  <si>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</si>
  <si>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</si>
  <si>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</si>
  <si>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</si>
  <si>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</si>
  <si>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</si>
  <si>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</si>
  <si>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</si>
  <si>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</si>
  <si>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</si>
  <si>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</si>
  <si>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</si>
  <si>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</si>
  <si>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</si>
  <si>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</si>
  <si>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</si>
  <si>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</si>
  <si>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</si>
  <si>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</si>
  <si>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</si>
  <si>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</si>
  <si>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</si>
  <si>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</si>
  <si>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</si>
  <si>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</si>
  <si>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</si>
  <si>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</si>
  <si>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</si>
  <si>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</si>
  <si>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</si>
  <si>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</si>
  <si>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</si>
  <si>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</si>
  <si>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</si>
  <si>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</si>
  <si>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</si>
  <si>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</si>
  <si>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</si>
  <si>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</si>
  <si>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</si>
  <si>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</si>
  <si>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</si>
  <si>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</si>
  <si>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</si>
  <si>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</si>
  <si>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</si>
  <si>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</si>
  <si>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</si>
  <si>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</si>
  <si>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</si>
  <si>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</si>
  <si>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</si>
  <si>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</si>
  <si>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</si>
  <si>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</si>
  <si>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</si>
  <si>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</si>
  <si>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</si>
  <si>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</si>
  <si>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</si>
  <si>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</si>
  <si>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</si>
  <si>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</si>
  <si>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</si>
  <si>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</si>
  <si>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</si>
  <si>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</si>
  <si>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</si>
  <si>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</si>
  <si>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</si>
  <si>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</si>
  <si>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</si>
  <si>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</si>
  <si>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</si>
  <si>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</si>
  <si>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</si>
  <si>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</si>
  <si>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</si>
  <si>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</si>
  <si>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</si>
  <si>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</si>
  <si>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</si>
  <si>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</si>
  <si>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</si>
  <si>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</si>
  <si>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</si>
  <si>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</si>
  <si>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</si>
  <si>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</si>
  <si>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</si>
  <si>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</si>
  <si>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</si>
  <si>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</si>
  <si>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</si>
  <si>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</si>
  <si>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</si>
  <si>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</si>
  <si>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</si>
  <si>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</si>
  <si>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</si>
  <si>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</si>
  <si>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</si>
  <si>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</si>
  <si>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</si>
  <si>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</si>
  <si>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</si>
  <si>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</si>
  <si>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</si>
  <si>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</si>
  <si>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</si>
  <si>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</si>
  <si>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</si>
  <si>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</si>
  <si>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</si>
  <si>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</si>
  <si>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</si>
  <si>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</si>
  <si>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</si>
  <si>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</si>
  <si>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</si>
  <si>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</si>
  <si>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</si>
  <si>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</si>
  <si>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</si>
  <si>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</si>
  <si>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</si>
  <si>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</si>
  <si>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</si>
  <si>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</si>
  <si>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</si>
  <si>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</si>
  <si>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</si>
  <si>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</si>
  <si>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</si>
  <si>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</si>
  <si>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</si>
  <si>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</si>
  <si>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</si>
  <si>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</si>
  <si>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</si>
  <si>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</si>
  <si>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</si>
  <si>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</si>
  <si>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</si>
  <si>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</si>
  <si>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</si>
  <si>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</si>
  <si>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</si>
  <si>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</si>
  <si>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</si>
  <si>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</si>
  <si>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</si>
  <si>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</si>
  <si>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</si>
  <si>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</si>
  <si>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</si>
  <si>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</si>
  <si>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</si>
  <si>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</si>
  <si>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</si>
  <si>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</si>
  <si>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</si>
  <si>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</si>
  <si>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</si>
  <si>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</si>
  <si>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</si>
  <si>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</si>
  <si>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</si>
  <si>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</si>
  <si>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</si>
  <si>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</si>
  <si>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</si>
  <si>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</si>
  <si>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</si>
  <si>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</si>
  <si>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</si>
  <si>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</si>
  <si>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</si>
  <si>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</si>
  <si>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</si>
  <si>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</si>
  <si>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</si>
  <si>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</si>
  <si>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</si>
  <si>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</si>
  <si>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</si>
  <si>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</si>
  <si>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</si>
  <si>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</si>
  <si>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</si>
  <si>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</si>
  <si>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</si>
  <si>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</si>
  <si>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</si>
  <si>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</si>
  <si>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</si>
  <si>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</si>
  <si>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</si>
  <si>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</si>
  <si>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</si>
  <si>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</si>
  <si>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</si>
  <si>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</si>
  <si>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</si>
  <si>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</si>
  <si>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</si>
  <si>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</si>
  <si>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</si>
  <si>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</si>
  <si>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</si>
  <si>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</si>
  <si>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</si>
  <si>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</si>
  <si>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</si>
  <si>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</si>
  <si>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</si>
  <si>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</si>
  <si>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</si>
  <si>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</si>
  <si>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</si>
  <si>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</si>
  <si>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</si>
  <si>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</si>
  <si>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</si>
  <si>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</si>
  <si>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</si>
  <si>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</si>
  <si>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</si>
  <si>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</si>
  <si>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</si>
  <si>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</si>
  <si>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</si>
  <si>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</si>
  <si>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</si>
  <si>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</si>
  <si>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</si>
  <si>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</si>
  <si>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</si>
  <si>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</si>
  <si>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</si>
  <si>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</si>
  <si>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</si>
  <si>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</si>
  <si>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</si>
  <si>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</si>
  <si>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</si>
  <si>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</si>
  <si>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</si>
  <si>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</si>
  <si>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</si>
  <si>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</si>
  <si>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</si>
  <si>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</si>
  <si>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</si>
  <si>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</si>
  <si>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</si>
  <si>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</si>
  <si>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</si>
  <si>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</si>
  <si>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</si>
  <si>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</si>
  <si>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</si>
  <si>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</si>
  <si>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</si>
  <si>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</si>
  <si>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</si>
  <si>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</si>
  <si>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</si>
  <si>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</si>
  <si>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</si>
  <si>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</si>
  <si>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</si>
  <si>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</si>
  <si>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</si>
  <si>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</si>
  <si>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</si>
  <si>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</si>
  <si>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</si>
  <si>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</si>
  <si>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</si>
  <si>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</si>
  <si>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</si>
  <si>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</si>
  <si>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</si>
  <si>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</si>
  <si>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</si>
  <si>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</si>
  <si>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</si>
  <si>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</si>
  <si>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</si>
  <si>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</si>
  <si>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</si>
  <si>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</si>
  <si>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</si>
  <si>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</si>
  <si>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</si>
  <si>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</si>
  <si>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</si>
  <si>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</si>
  <si>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</si>
  <si>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</si>
  <si>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</si>
  <si>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</si>
  <si>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</si>
  <si>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</si>
  <si>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</si>
  <si>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</si>
  <si>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</si>
  <si>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</si>
  <si>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</si>
  <si>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</si>
  <si>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</si>
  <si>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</si>
  <si>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</si>
  <si>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</si>
  <si>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</si>
  <si>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</si>
  <si>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</si>
  <si>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</si>
  <si>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</si>
  <si>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</si>
  <si>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</si>
  <si>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</si>
  <si>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</si>
  <si>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</si>
  <si>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</si>
  <si>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</si>
  <si>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</si>
  <si>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</si>
  <si>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</si>
  <si>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</si>
  <si>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</si>
  <si>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</si>
  <si>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</si>
  <si>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</si>
  <si>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</si>
  <si>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</si>
  <si>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</si>
  <si>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</si>
  <si>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</si>
  <si>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</si>
  <si>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</si>
  <si>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</si>
  <si>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</si>
  <si>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</si>
  <si>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</si>
  <si>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</si>
  <si>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</si>
  <si>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</si>
  <si>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</si>
  <si>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</si>
  <si>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</si>
  <si>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</si>
  <si>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</si>
  <si>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</si>
  <si>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</si>
  <si>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</si>
  <si>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</si>
  <si>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</si>
  <si>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</si>
  <si>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</si>
  <si>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</si>
  <si>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</si>
  <si>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</si>
  <si>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</si>
  <si>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</si>
  <si>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</si>
  <si>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</si>
  <si>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</si>
  <si>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</si>
  <si>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</si>
  <si>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</si>
  <si>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</si>
  <si>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</si>
  <si>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</si>
  <si>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</si>
  <si>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</si>
  <si>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</si>
  <si>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</si>
  <si>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</si>
  <si>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</si>
  <si>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</si>
  <si>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</si>
  <si>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</si>
  <si>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</si>
  <si>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</si>
  <si>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</si>
  <si>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</si>
  <si>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</si>
  <si>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</si>
  <si>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TELA DE AÇO (UNIDADE: KGXKM).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</si>
  <si>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</si>
  <si>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</si>
  <si>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</si>
  <si>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</si>
  <si>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</si>
  <si>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</si>
  <si>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</si>
  <si>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</si>
  <si>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</si>
  <si>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</si>
  <si>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</si>
  <si>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</si>
  <si>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</si>
  <si>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</si>
  <si>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</si>
  <si>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</si>
  <si>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</si>
  <si>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</si>
  <si>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CONCRETO CICLOPICO FCK=10MPA 30% PEDRA DE MAO INCLUSIVE LANCAMENTO</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</si>
  <si>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</si>
  <si>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</si>
  <si>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</si>
  <si>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</si>
  <si>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</si>
  <si>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</si>
  <si>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</si>
  <si>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</si>
  <si>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</si>
  <si>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</si>
  <si>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</si>
  <si>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</si>
  <si>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</si>
  <si>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</si>
  <si>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</si>
  <si>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</si>
  <si>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</si>
  <si>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</si>
  <si>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</si>
  <si>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</si>
  <si>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</si>
  <si>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</si>
  <si>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</si>
  <si>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</si>
  <si>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</si>
  <si>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</si>
  <si>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</si>
  <si>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REMOCAO DE VIDRO COMUM</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</si>
  <si>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</si>
  <si>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</si>
  <si>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</si>
  <si>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</si>
  <si>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</si>
  <si>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</si>
  <si>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</si>
  <si>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</si>
  <si>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</si>
  <si>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</si>
  <si>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</si>
  <si>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</si>
  <si>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</si>
  <si>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</si>
  <si>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</si>
  <si>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</si>
  <si>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</si>
  <si>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</si>
  <si>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</si>
  <si>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</si>
  <si>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</si>
  <si>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</si>
  <si>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</si>
  <si>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</si>
  <si>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</si>
  <si>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</si>
  <si>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</si>
  <si>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</si>
  <si>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</si>
  <si>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</si>
  <si>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</si>
  <si>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</si>
  <si>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</si>
  <si>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</si>
  <si>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</si>
  <si>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</si>
  <si>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</si>
  <si>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</si>
  <si>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</si>
  <si>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</si>
  <si>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</si>
  <si>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</si>
  <si>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</si>
  <si>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</si>
  <si>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</si>
  <si>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</si>
  <si>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</si>
  <si>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</si>
  <si>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</si>
  <si>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</si>
  <si>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m3, EM VIA URBANA PAVIMENTADA, DMT ACIMA DE 30KM (UNIDADE: m3XKM). AF_04/2016</t>
  </si>
  <si>
    <t>TRANSPORTE COM CAMINHÃO BASCULANTE DE 18 m3, EM VIA URBANA PAVIMENTADA, DMT ATÉ 30 KM (UNIDADE: TXKM). AF_12/2016</t>
  </si>
  <si>
    <t>TRANSPORTE DE MATERIAL ASFALTICO, COM CAMINHÃO COM CAPACIDADE DE 30000 L EM RODOVIA PAVIMENTADA PARA DISTÂNCIAS MÉDIAS DE TRANSPORTE SUPERIORES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</si>
  <si>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</si>
  <si>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</si>
  <si>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</si>
  <si>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</si>
  <si>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</si>
  <si>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</si>
  <si>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</si>
  <si>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</si>
  <si>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</si>
  <si>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</si>
  <si>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</si>
  <si>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</si>
  <si>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</si>
  <si>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</si>
  <si>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</si>
  <si>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</si>
  <si>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</si>
  <si>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</si>
  <si>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74244/1</t>
  </si>
  <si>
    <t>ALAMBRADO PARA QUADRA POLIESPORTIVA, ESTRUTURADO POR TUBOS DE ACO GALVANIZADO, COM COSTURA, DIN 2440, DIAMETRO 2", COM TELA DE ARAME GALVANIZADO, FIO 14 BWG E MALHA QUADRADA 5X5CM</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</si>
  <si>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</si>
  <si>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</si>
  <si>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</si>
  <si>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</si>
  <si>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</si>
  <si>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ALAMBRADO EM MOURÕES DE CONCRETO, COM TELA DE ARAME GALVANIZADO (INCLUSIVE MURETA EM CONCRETO). AF_05/2018</t>
  </si>
  <si>
    <t>LIMPEZA MANUAL DE VEGETAÇÃO EM TERRENO COM ENXADA.AF_05/2018</t>
  </si>
  <si>
    <t>PLANTIO DE GRAMA EM PAVIMENTO CONCREGRAMA.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</si>
  <si>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</si>
  <si>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</si>
  <si>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</si>
  <si>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</si>
  <si>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</si>
  <si>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</si>
  <si>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</si>
  <si>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</si>
  <si>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</si>
  <si>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</si>
  <si>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</si>
  <si>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</si>
  <si>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</si>
  <si>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</si>
  <si>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</si>
  <si>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</si>
  <si>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</si>
  <si>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ASSENTADOR DE TUBOS COM ENCARGOS COMPLEMENTARES</t>
  </si>
  <si>
    <t>AUXILIAR DE ELETRICISTA COM ENCARGOS COMPLEMENTARES</t>
  </si>
  <si>
    <t>AUXILIAR DE ENCANADOR OU BOMBEIRO HIDRÁULICO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</si>
  <si>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</si>
  <si>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</si>
  <si>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</si>
  <si>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</si>
  <si>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</si>
  <si>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</si>
  <si>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CALAFETADOR/CALAFATE COM ENCARGOS COMPLEMENTARES</t>
  </si>
  <si>
    <t>CALCETEIRO COM ENCARGOS COMPLEMENTARES</t>
  </si>
  <si>
    <t>CARPINTEIRO DE ESQUADRIA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</si>
  <si>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</si>
  <si>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</si>
  <si>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</si>
  <si>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</si>
  <si>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</si>
  <si>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</si>
  <si>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</si>
  <si>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</si>
  <si>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</si>
  <si>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</si>
  <si>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</si>
  <si>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</si>
  <si>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</si>
  <si>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</si>
  <si>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</si>
  <si>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</si>
  <si>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</si>
  <si>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</si>
  <si>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</si>
  <si>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</si>
  <si>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</si>
  <si>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</si>
  <si>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</si>
  <si>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</si>
  <si>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</si>
  <si>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</si>
  <si>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</si>
  <si>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</si>
  <si>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</si>
  <si>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</si>
  <si>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</si>
  <si>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</si>
  <si>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</si>
  <si>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</si>
  <si>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</si>
  <si>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</si>
  <si>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</si>
  <si>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</si>
  <si>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</si>
  <si>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</si>
  <si>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</si>
  <si>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</si>
  <si>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</si>
  <si>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</si>
  <si>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</si>
  <si>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</si>
  <si>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TAQUEADOR OU TAQUEIRO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</si>
  <si>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</si>
  <si>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</si>
  <si>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</si>
  <si>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</si>
  <si>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</si>
  <si>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ALMOXARIFE COM ENCARGOS COMPLEMENTARES</t>
  </si>
  <si>
    <t>ARQUITETO DE OBRA JUNIOR COM ENCARGOS COMPLEMENTARES</t>
  </si>
  <si>
    <t>ARQUITETO DE OBRA PLENO COM ENCARGOS COMPLEMENTARES</t>
  </si>
  <si>
    <t>ARQUITETO DE OBRA SENIOR COM ENCARGOS COMPLEMENTARES</t>
  </si>
  <si>
    <t>AUXILIAR DE DESENHISTA COM ENCARGOS COMPLEMENTARES</t>
  </si>
  <si>
    <t>DESENHISTA COPISTA COM ENCARGOS COMPLEMENTARES</t>
  </si>
  <si>
    <t>DESENHISTA PROJETISTA COM ENCARGOS COMPLEMENTARES</t>
  </si>
  <si>
    <t>ENCARREGADO GERAL COM ENCARGOS COMPLEMENTARES</t>
  </si>
  <si>
    <t>MESTRE DE OBRAS COM ENCARGOS COMPLEMENTARES</t>
  </si>
  <si>
    <t>ENGENHEIRO ELETRICISTA COM ENCARGOS COMPLEMENTARES</t>
  </si>
  <si>
    <t>ENGENHEIRO SANITARISTA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</si>
  <si>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</si>
  <si>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</si>
  <si>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</si>
  <si>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</si>
  <si>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</si>
  <si>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</si>
  <si>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</si>
  <si>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</si>
  <si>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</si>
  <si>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</si>
  <si>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</si>
  <si>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</si>
  <si>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</si>
  <si>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</si>
  <si>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</si>
  <si>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</si>
  <si>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</si>
  <si>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</si>
  <si>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</si>
  <si>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</si>
  <si>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</si>
  <si>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</si>
  <si>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</si>
  <si>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</si>
  <si>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</si>
  <si>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</si>
  <si>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</si>
  <si>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</si>
  <si>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</si>
  <si>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</si>
  <si>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</si>
  <si>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</si>
  <si>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</si>
  <si>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</si>
  <si>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</si>
  <si>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</si>
  <si>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</si>
  <si>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</si>
  <si>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</si>
  <si>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</si>
  <si>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</si>
  <si>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</si>
  <si>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</si>
  <si>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</si>
  <si>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</si>
  <si>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</si>
  <si>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</si>
  <si>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</si>
  <si>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</si>
  <si>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</si>
  <si>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</si>
  <si>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</si>
  <si>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</si>
  <si>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</si>
  <si>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</si>
  <si>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</si>
  <si>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</si>
  <si>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</si>
  <si>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</si>
  <si>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</si>
  <si>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</si>
  <si>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</si>
  <si>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</si>
  <si>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</si>
  <si>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</si>
  <si>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</si>
  <si>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</si>
  <si>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</si>
  <si>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</si>
  <si>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</si>
  <si>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</si>
  <si>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</si>
  <si>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</si>
  <si>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</si>
  <si>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</si>
  <si>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</si>
  <si>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</si>
  <si>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</si>
  <si>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</si>
  <si>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</si>
  <si>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</si>
  <si>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</si>
  <si>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</si>
  <si>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</si>
  <si>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</si>
  <si>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</si>
  <si>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</si>
  <si>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</si>
  <si>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</si>
  <si>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</si>
  <si>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</si>
  <si>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</si>
  <si>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</si>
  <si>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</si>
  <si>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</si>
  <si>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</si>
  <si>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</si>
  <si>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</si>
  <si>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</si>
  <si>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</si>
  <si>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</si>
  <si>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</si>
  <si>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</si>
  <si>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</si>
  <si>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</si>
  <si>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</si>
  <si>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</si>
  <si>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</si>
  <si>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</si>
  <si>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</si>
  <si>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</si>
  <si>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</si>
  <si>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</si>
  <si>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</si>
  <si>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</si>
  <si>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</si>
  <si>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</si>
  <si>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</si>
  <si>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</si>
  <si>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</si>
  <si>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</si>
  <si>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</si>
  <si>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</si>
  <si>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</si>
  <si>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</si>
  <si>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</si>
  <si>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</si>
  <si>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</si>
  <si>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</si>
  <si>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</si>
  <si>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</si>
  <si>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</si>
  <si>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</si>
  <si>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</si>
  <si>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</si>
  <si>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</si>
  <si>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</si>
  <si>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</si>
  <si>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</si>
  <si>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</si>
  <si>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</si>
  <si>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</si>
  <si>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</si>
  <si>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</si>
  <si>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CURSO DE CAPACITAÇÃO PARA TECNICO DE EDIFICACOES (ENCARGOS COMPLEMENTARES) - HORISTA</t>
  </si>
  <si>
    <t>CURSO DE CAPACITAÇÃO PARA TECNICO DE EDIFICACOES (ENCARGOS COMPLEMENTARES) - MENSALISTA</t>
  </si>
  <si>
    <t>93590 - Domingo</t>
  </si>
  <si>
    <t>*</t>
  </si>
  <si>
    <t>4915746m2/SICRO - Domingo</t>
  </si>
  <si>
    <t>ATIGO 72961</t>
  </si>
  <si>
    <t>94282 - Domingo</t>
  </si>
  <si>
    <t>83659DM - Domingo</t>
  </si>
  <si>
    <t xml:space="preserve">BOCA DE LOBO DUPLA COM MEIO-FIO VAZADO/CHAPÉU						</t>
  </si>
  <si>
    <t>94295/PMS - Domingo</t>
  </si>
  <si>
    <t>CARRO POPULAR 50% EM OPERAÇÃO</t>
  </si>
  <si>
    <t>90778 - Domingo</t>
  </si>
  <si>
    <t>90779 - Domingo</t>
  </si>
  <si>
    <t>94295 - Domingo</t>
  </si>
  <si>
    <t>88284 - Domingo</t>
  </si>
  <si>
    <t>P9948/SICRO - Domingo</t>
  </si>
  <si>
    <t>P9840/SICRO - Domingo</t>
  </si>
  <si>
    <t>P9878/SICRO - Domingo</t>
  </si>
  <si>
    <t>P9883/SICRO - Domingo</t>
  </si>
  <si>
    <t>P9809/SICRO - Domingo</t>
  </si>
  <si>
    <t>P9896/SICRO - Domingo</t>
  </si>
  <si>
    <t>P9827/SICRO - Domingo</t>
  </si>
  <si>
    <t>P9806/SICRO - Domingo</t>
  </si>
  <si>
    <t>P9842/SICRO - Domingo</t>
  </si>
  <si>
    <t>ENCARREGADO DE PAVIMENTAÇÃO/SICRO (ASSEMELHADO SALARIALMENTE AO APONTADOR OU APROPRIADOR COM ENCARGOS COMPLEMENTARES/SINAPI) - MENSALISTA</t>
  </si>
  <si>
    <t>P9950/SICRO - Domingo</t>
  </si>
  <si>
    <t>Auxiliar de topografia (COM ENCARGOS COMPLEMENTARES)</t>
  </si>
  <si>
    <t>P9804/SICRO - Domingo</t>
  </si>
  <si>
    <t>Apontador (COM ENCARGOS COMPLEMENTARES)</t>
  </si>
  <si>
    <t>SICRO ANEXO 04/2017 - VEICULO LEVE - Domingo</t>
  </si>
  <si>
    <t>VEÍCULO LEVE 53 KW</t>
  </si>
  <si>
    <t>SICRO ANEXO 04/2017 - VAN FURGÃO - Domingo</t>
  </si>
  <si>
    <t>VAN FURGÃO A DIESEL - 93 kw</t>
  </si>
  <si>
    <t>90781 - Domingo</t>
  </si>
  <si>
    <t>4915746M/SICRO - Sábado</t>
  </si>
  <si>
    <t>4915757M/SICRO - Sábado</t>
  </si>
  <si>
    <t>15M/ORSE - Sábado</t>
  </si>
  <si>
    <t>TÉCNICO DE MEIO AMBIENTE/SICRO (ASSEMELHADO SALARIALMENTE AO APONTADOR OU APROPRIADOR COM ENCARGOS COMPLEMENTARES/SINAPI) - MENSALISTA</t>
  </si>
  <si>
    <t>AUXILIAR TÉCNICO/SICRO (ASSEMELHADO SALARIALMENTE AO TOPOGRAFO COM ENCARGOS COMPLEMENTARES/SINAPI) – MENSALISTA</t>
  </si>
  <si>
    <t>94282 - Sábado</t>
  </si>
  <si>
    <t>72962M/SINAPI - Sábado</t>
  </si>
  <si>
    <t>4915746M/SICRO - Noturno</t>
  </si>
  <si>
    <t>4915757M/SICRO - Noturno</t>
  </si>
  <si>
    <t>83659M/SINAPI - Noturno</t>
  </si>
  <si>
    <t>94282 - Noturno</t>
  </si>
  <si>
    <t>SINAPI DEZEMBRO 2020</t>
  </si>
  <si>
    <t>NOVACAP 04 / 2020</t>
  </si>
  <si>
    <t>REPLANTIO DE GRAMA EM PLACAS, SEM O FORNECIMENTO DA GRAMA</t>
  </si>
  <si>
    <t>BOCA DE LOBO SIMPLES MEIO FIO VAZADO- padrão NOVACAP</t>
  </si>
  <si>
    <t>2003404M/DNIT</t>
  </si>
  <si>
    <t>DISSIPADOR DE ENERGIA DAD 01 - DNIT</t>
  </si>
  <si>
    <t>2003407M/DNIT</t>
  </si>
  <si>
    <t>DESCIDA D'ÁGUA - DAD 02</t>
  </si>
  <si>
    <t>2003345M/DNIT</t>
  </si>
  <si>
    <t>SARJETA TRAPEZOIDAL SZC 02 - DNIT</t>
  </si>
  <si>
    <t>2003367M/DNIT</t>
  </si>
  <si>
    <t>TRANSPOSIÇÃO DE SEGMENTO DE SARJETA - TSS 06</t>
  </si>
  <si>
    <t>14.5 M- DAER - RS</t>
  </si>
  <si>
    <t>AFERIÇÃO DE VIGA BENKELMANN</t>
  </si>
  <si>
    <t>1.1 M - DAER - RS</t>
  </si>
  <si>
    <t>1.1 - ESTUDO DE TRÁFEGO SIMPLIFICADO - UM POSTO - (CONTAGEM DE 1 DIA - 24 h E CÁLCULO Nº N) - TRÁFEGO BAIXO &lt;= 1500</t>
  </si>
  <si>
    <t>Estudo de tráfego - um posto - (contagem de 7 dias - 24 h e cálculo nº n) -
tráfego baixo &lt;= 1500</t>
  </si>
  <si>
    <t>74021/3M</t>
  </si>
  <si>
    <t>ENSAIOS DE REGULARIZACAO DO SUBLEITO</t>
  </si>
  <si>
    <t>74021/6M</t>
  </si>
  <si>
    <t>ENSAIOS DE BASE ESTABILIZADA GRANULOMETRICAMENTE</t>
  </si>
  <si>
    <t>74022/58M</t>
  </si>
  <si>
    <t>ENSAIO DE ABATIMENTO DO TRONCO DE CONE</t>
  </si>
  <si>
    <t>74022/30</t>
  </si>
  <si>
    <t>ENSAIO DE RESISTENCIA A COMPRESSAO SIMPLES - CONCRETO</t>
  </si>
  <si>
    <t>BOCA DE LOBO DUPLA EM ALVENARIA TIJOLO MACICO, REVESTIDA C/ ARGAMASSA DE CIMENTO E AREIA 1:3, SOBRE LASTRO DE CONCRETO 10CM E TAMPA DE CONCRETO ARMADO</t>
  </si>
  <si>
    <t>83659M3</t>
  </si>
  <si>
    <t>83659M4</t>
  </si>
  <si>
    <t>BOCA DE LOBO QUADRUPLA EM ALVENARIA TIJOLO MACICO, REVESTIDA C/ ARGAMASSA DE CIMENTO E AREIA 1:3, SOBRE LASTRO DE CONCRETO 10CM E TAMPA DE CONCRETO ARMADO</t>
  </si>
  <si>
    <t>96391M</t>
  </si>
  <si>
    <t>EXECUÇÃO E COMPACTAÇÃO DE BASE E OU SUB BASE PARA PAVIMENTAÇÃO DE SOLO (PREDOMINANTEMENTE ARENOSO) COM CIMENTO (TEOR DE 3%) - EXCLUSIVE SOLO, ESCAVAÇÃO, CARGA E TRANSPORTE. AF_11/2019</t>
  </si>
  <si>
    <t>SEDAN/DNIT</t>
  </si>
  <si>
    <t>SEDAN - 71 A 115 CV -Tabela de consultoria (Última atualização: 13/02/2020)</t>
  </si>
  <si>
    <t>A4 - Cópia Colorida</t>
  </si>
  <si>
    <t>unid</t>
  </si>
  <si>
    <t>A3 - Cópia Colorida</t>
  </si>
  <si>
    <t>A4 - Cópia Preto</t>
  </si>
  <si>
    <t>EQ 39.05.0250 / SCO RIO</t>
  </si>
  <si>
    <t>Equipamento para desobstrucao de galerias (Bucket - Machine), sem operador, com material de operacao e material de manutencao, com as seguintes especificacoes minimas: motor diesel de 12CV, avanco mecanico, jogo completo de acessorios e rebocavel. Custo horario produtivo.(desonerado)</t>
  </si>
  <si>
    <t>4.2 - DAER</t>
  </si>
  <si>
    <t>Contador mecânico/manual de tráfego</t>
  </si>
  <si>
    <t>4.3 - DAER</t>
  </si>
  <si>
    <t>Prensa motorizada com anel dinamométrico e
comparador  com haste 30mm</t>
  </si>
  <si>
    <t>4.6 - DAER</t>
  </si>
  <si>
    <t>Impressora A4 jato de tinta color, 20ppm, 4800x1200dpi
- inclusive cartuchos e papel</t>
  </si>
  <si>
    <t>4.7 - DAER</t>
  </si>
  <si>
    <t>Impressora A3 jato de tinta color, 24ppm, 4800x1200dpi
- inclusive Cartuchos e papel</t>
  </si>
  <si>
    <t>5.1 - DAER</t>
  </si>
  <si>
    <t>Microcomputador + Sistema operacional + Office + No- breack</t>
  </si>
  <si>
    <t>5.2 - DAER</t>
  </si>
  <si>
    <t>Notebook + Sistema operacional + Office + No-breack</t>
  </si>
  <si>
    <t>5.7 - DAER</t>
  </si>
  <si>
    <t>Viga Benckelman</t>
  </si>
  <si>
    <t>Caminhão médio basculante 6m³ (1.800km/mês) - com
manutenção e operação</t>
  </si>
  <si>
    <t>CURSO DE CAPACITAÇÃO PARA AUXILIAR DE LABORATÓRIO (ENCARGOS COMPLEMENTARES) - MENSALISTA</t>
  </si>
  <si>
    <t>AUXILIAR DE LABORATÓRIO COM ENCARGOS COMPLEMENTARES (MENSALISTA)</t>
  </si>
  <si>
    <t>90082 - Domingo</t>
  </si>
  <si>
    <t>95875 - Domingo</t>
  </si>
  <si>
    <t>TRANSPORTE COM CAMINHÃO BASCULANTE DE 10 M³, EM VIA URBANA PAVIMENTADA, DMT ATÉ 30 KM (UNIDADE: M3XKM). AF_07/2020</t>
  </si>
  <si>
    <t>TACHÃO REFLETIVO EM PLÁSTICO INJETADO - MONODIRECIONAL - FORNECIMENTO E COLOCAÇÃO</t>
  </si>
  <si>
    <t>TACHÃO REFLETIVO EM PLÁSTICO INJETADO - BIDIRECIONAL - FORNECIMENTO E COLOCAÇÃO</t>
  </si>
  <si>
    <t>TACHA REFLETIVA EM PLÁSTICO INJETADO - BIDIRECIONAL TIPO I - COM UM PINO - FORNECIMENTO E COLOCAÇÃO</t>
  </si>
  <si>
    <t>90082 - Sábado</t>
  </si>
  <si>
    <t>ESCAVAÇÃO MECANIZADA DE VALA COM PROF. ATÉ 1,5 M (MÉDIA ENTRE MONTANTE E JUSANTE/UMA COMPOSIÇÃO POR TRECHO), COM ESCAVADEIRA HIDRÁULICA (0,8 M3), LARG. DE 1,5 M A 2,5 M, EM SOLO DE 1A CATEGORIA, EM LOCAIS COM ALTO NÍVEL DE INTERFERÊNCIA. AF_01/2015</t>
  </si>
  <si>
    <t>95875 - Sábado</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</si>
  <si>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</si>
  <si>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</si>
  <si>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90082 - Noturno</t>
  </si>
  <si>
    <t>95875 - Noturno</t>
  </si>
  <si>
    <t>CODIGO DA COMPOSICAO</t>
  </si>
  <si>
    <t>DESCRICAO DA COMPOSICAO</t>
  </si>
  <si>
    <t>ORIGEM DE PREÇO</t>
  </si>
  <si>
    <t>ATRIBUÍDO SÃO PAULO</t>
  </si>
  <si>
    <t>COEFICIENTE DE REPRESENTATIVIDADE</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</si>
  <si>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</si>
  <si>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</si>
  <si>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</si>
  <si>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</si>
  <si>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</si>
  <si>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</si>
  <si>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</si>
  <si>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</si>
  <si>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</si>
  <si>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</si>
  <si>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</si>
  <si>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</si>
  <si>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</si>
  <si>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</si>
  <si>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RETROESCAVADEIRA SOBRE RODAS COM CARREGADEIRA, TRAÇÃO 4X4, POTÊNCIA LÍQ. 72 HP, CAÇAMBA CARREG. CAP. MÍN. 0,79 M3, CAÇAMBA RETRO CAP. 0,18 M3, PESO OPERACIONAL MÍN. 7.140 KG, PROFUNDIDADE ESCAVAÇÃO MÁX. 4,50 M - CHP DIURNO. AF_06/2014</t>
  </si>
  <si>
    <t>USINA DE LAMA ASFÁLTICA, PROD 30 A 50 T/H, SILO DE AGREGADO 7 M3, RESERVATÓRIOS PARA EMULSÃO E ÁGUA DE 2,3 M3 CADA, MISTURADOR TIPO PUG MILL A SER MONTADO SOBRE CAMINHÃO - CHP DIURNO. AF_10/2014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</si>
  <si>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</si>
  <si>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</si>
  <si>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</si>
  <si>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MOTOBOMBA TRASH (PARA ÁGUA SUJA) AUTO ESCORVANTE, MOTOR GASOLINA DE 6,41 HP, DIÂMETROS DE SUCÇÃO X RECALQUE: 3" X 3", HM/Q = 10 MCA / 60 M3/H A 23 MCA / 0 M3/H - CHP DIURNO. AF_10/2014</t>
  </si>
  <si>
    <t>CAMINHÃO BASCULANTE 6 M3 TOCO, PESO BRUTO TOTAL 16.000 KG, CARGA ÚTIL MÁXIMA 11.130 KG, DISTÂNCIA ENTRE EIXOS 5,36 M, POTÊNCIA 185 CV, INCLUSIVE CAÇAMBA METÁLICA - CHP DIURNO. AF_06/2014</t>
  </si>
  <si>
    <t>MOTOBOMBA CENTRÍFUGA, MOTOR A GASOLINA, POTÊNCIA 5,42 HP, BOCAIS 1 1/2" X 1", DIÂMETRO ROTOR 143 MM HM/Q = 6 MCA / 16,8 M3/H A 38 MCA / 6,6 M3/H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</si>
  <si>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</si>
  <si>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</si>
  <si>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</si>
  <si>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</si>
  <si>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</si>
  <si>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</si>
  <si>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</si>
  <si>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</si>
  <si>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</si>
  <si>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</si>
  <si>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</si>
  <si>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ESCAVADEIRA HIDRÁULICA SOBRE ESTEIRAS, CAÇAMBA 0,80 M3, PESO OPERACIONAL 17,8 T, POTÊNCIA LÍQUIDA 110 HP - CHP DIURNO. AF_10/2014</t>
  </si>
  <si>
    <t>CAMINHÃO BASCULANTE 10 M3, TRUCADO CABINE SIMPLES, PESO BRUTO TOTAL 23.000 KG, CARGA ÚTIL MÁXIMA 15.935 KG, DISTÂNCIA ENTRE EIXOS 4,80 M, POTÊNCIA 230 CV INCLUSIVE CAÇAMBA METÁLICA - CHP DIURNO. AF_06/2014</t>
  </si>
  <si>
    <t>DISTRIBUIDOR DE AGREGADOS AUTOPROPELIDO, CAP 3 M3, A DIESEL, POTÊNCIA 176CV - CHP DIURNO. AF_07/2016</t>
  </si>
  <si>
    <t>ESCAVADEIRA HIDRAULICA SOBRE ESTEIRA, EQUIPADA COM CLAMSHELL, COM CAPACIDADE DA CAÇAMBA ENTRE 1,20 E 1,50 M3, PESO OPERACIONAL ENTRE 20,00 E 22,00 TON, POTENCIA LIQUIDA ENTRE 150 E 160 HP - CHP DIURNO. AF_11/2016</t>
  </si>
  <si>
    <t>CAMINHÃO BASCULANTE 10 M3, TRUCADO, POTÊNCIA 230 CV, INCLUSIVE CAÇAMBA METÁLICA, COM DISTRIBUIDOR DE AGREGADOS ACOPLADO - CHP DIURNO. AF_02/2017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</si>
  <si>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</si>
  <si>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</si>
  <si>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</si>
  <si>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MOTOBOMBA CENTRÍFUGA, MOTOR A GASOLINA, POTÊNCIA 5,42 HP, BOCAIS 1 1/2" X 1", DIÂMETRO ROTOR 143 MM HM/Q = 6 MCA / 16,8 M3/H A 38 MCA / 6,6 M3/H - CHI DIURNO. AF_06/2014</t>
  </si>
  <si>
    <t>USINA DE CONCRETO FIXA, CAPACIDADE NOMINAL DE 90 A 120 M3/H, SEM SILO - CHI DIURNO. AF_07/2016</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</si>
  <si>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</si>
  <si>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</si>
  <si>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</si>
  <si>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RETROESCAVADEIRA SOBRE RODAS COM CARREGADEIRA, TRAÇÃO 4X4, POTÊNCIA LÍQ. 72 HP, CAÇAMBA CARREG. CAP. MÍN. 0,79 M3, CAÇAMBA RETRO CAP. 0,18 M3, PESO OPERACIONAL MÍN. 7.140 KG, PROFUNDIDADE ESCAVAÇÃO MÁX. 4,50 M - CHI DIURNO. AF_06/2014</t>
  </si>
  <si>
    <t>USINA DE LAMA ASFÁLTICA, PROD 30 A 50 T/H, SILO DE AGREGADO 7 M3, RESERVATÓRIOS PARA EMULSÃO E ÁGUA DE 2,3 M3 CADA, MISTURADOR TIPO PUG MILL A SER MONTADO SOBRE CAMINHÃO - CHI DIURNO. AF_10/2014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</si>
  <si>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</si>
  <si>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</si>
  <si>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</si>
  <si>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</si>
  <si>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MOTOBOMBA TRASH (PARA ÁGUA SUJA) AUTO ESCORVANTE, MOTOR GASOLINA DE 6,41 HP, DIÂMETROS DE SUCÇÃO X RECALQUE: 3" X 3", HM/Q = 10 MCA / 60 M3/H A 23 MCA / 0 M3/H - CHI DIURNO. AF_10/2014</t>
  </si>
  <si>
    <t>CAMINHÃO BASCULANTE 6 M3 TOCO, PESO BRUTO TOTAL 16.000 KG, CARGA ÚTIL MÁXIMA 11.130 KG, DISTÂNCIA ENTRE EIXOS 5,36 M, POTÊNCIA 185 CV, INCLUSIVE CAÇAMBA METÁLICA - CHI DIURNO. AF_06/2014</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</si>
  <si>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</si>
  <si>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</si>
  <si>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</si>
  <si>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COLETADO</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</si>
  <si>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</si>
  <si>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</si>
  <si>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</si>
  <si>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</si>
  <si>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</si>
  <si>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</si>
  <si>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</si>
  <si>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</si>
  <si>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</si>
  <si>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CAMINHÃO BASCULANTE 10 M3, TRUCADO CABINE SIMPLES, PESO BRUTO TOTAL 23.000 KG, CARGA ÚTIL MÁXIMA 15.935 KG, DISTÂNCIA ENTRE EIXOS 4,80 M, POTÊNCIA 230 CV INCLUSIVE CAÇAMBA METÁLICA - CHI DIURNO. AF_06/2014</t>
  </si>
  <si>
    <t>DISTRIBUIDOR DE AGREGADOS AUTOPROPELIDO, CAP 3 M3, A DIESEL, POTÊNCIA 176CV - CHI DIURNO. AF_07/2016</t>
  </si>
  <si>
    <t>ESCAVADEIRA HIDRAULICA SOBRE ESTEIRA, EQUIPADA COM CLAMSHELL, COM CAPACIDADE DA CAÇAMBA ENTRE 1,20 E 1,50 M3, PESO OPERACIONAL ENTRE 20,00 E 22,00 TON, POTENCIA LIQUIDA ENTRE 150 E 160 HP - CHI DIURNO. AF_11/2016</t>
  </si>
  <si>
    <t>CAMINHÃO BASCULANTE 10 M3, TRUCADO, POTÊNCIA 230 CV, INCLUSIVE CAÇAMBA METÁLICA, COM DISTRIBUIDOR DE AGREGADOS ACOPLADO - CHI DIURNO. AF_02/2017</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</si>
  <si>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</si>
  <si>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</si>
  <si>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</si>
  <si>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</si>
  <si>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</si>
  <si>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</si>
  <si>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</si>
  <si>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</si>
  <si>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</si>
  <si>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</si>
  <si>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</si>
  <si>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</si>
  <si>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</si>
  <si>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</si>
  <si>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</si>
  <si>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</si>
  <si>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</si>
  <si>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</si>
  <si>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</si>
  <si>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</si>
  <si>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PÁ CARREGADEIRA SOBRE RODAS, POTÊNCIA 197 HP, CAPACIDADE DA CAÇAMBA 2,5 A 3,5 M3, PESO OPERACIONAL 18338 KG - MATERIAIS NA OPERAÇÃO. AF_06/2014</t>
  </si>
  <si>
    <t>BOMBA SUBMERSÍVEL ELÉTRICA TRIFÁSICA, POTÊNCIA 2,96 HP, Ø ROTOR 144 MM SEMI-ABERTO, BOCAL DE SAÍDA Ø 2, HM/Q = 2 MCA / 38,8 M3/H A 28 MCA / 5 M3/H - MANUTENÇÃO.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</si>
  <si>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</si>
  <si>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</si>
  <si>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</si>
  <si>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</si>
  <si>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</si>
  <si>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</si>
  <si>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</si>
  <si>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</si>
  <si>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</si>
  <si>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</si>
  <si>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</si>
  <si>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</si>
  <si>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</si>
  <si>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</si>
  <si>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</si>
  <si>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</si>
  <si>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</si>
  <si>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</si>
  <si>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</si>
  <si>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</si>
  <si>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ESPARGIDOR DE ASFALTO PRESSURIZADO, TANQUE 6 M3 COM ISOLAÇÃO TÉRMICA, AQUECIDO COM 2 MAÇARICOS, COM BARRA ESPARGIDORA 3,60 M, MONTADO SOBRE CAMINHÃO  TOCO, PBT 14.300 KG, POTÊNCIA 185 CV - MANUTENÇÃO. AF_08/2015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</si>
  <si>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</si>
  <si>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</si>
  <si>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</si>
  <si>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</si>
  <si>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</si>
  <si>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</si>
  <si>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</si>
  <si>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</si>
  <si>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</si>
  <si>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</si>
  <si>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</si>
  <si>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</si>
  <si>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</si>
  <si>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</si>
  <si>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</si>
  <si>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</si>
  <si>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</si>
  <si>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</si>
  <si>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</si>
  <si>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</si>
  <si>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</si>
  <si>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</si>
  <si>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</si>
  <si>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</si>
  <si>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</si>
  <si>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</si>
  <si>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</si>
  <si>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</si>
  <si>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</si>
  <si>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</si>
  <si>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</si>
  <si>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</si>
  <si>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</si>
  <si>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</si>
  <si>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</si>
  <si>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</si>
  <si>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</si>
  <si>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</si>
  <si>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</si>
  <si>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</si>
  <si>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</si>
  <si>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</si>
  <si>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</si>
  <si>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</si>
  <si>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</si>
  <si>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</si>
  <si>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</si>
  <si>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</si>
  <si>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</si>
  <si>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</si>
  <si>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</si>
  <si>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</si>
  <si>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</si>
  <si>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</si>
  <si>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</si>
  <si>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</si>
  <si>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</si>
  <si>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</si>
  <si>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</si>
  <si>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</si>
  <si>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</si>
  <si>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</si>
  <si>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</si>
  <si>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</si>
  <si>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</si>
  <si>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</si>
  <si>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</si>
  <si>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</si>
  <si>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</si>
  <si>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</si>
  <si>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</si>
  <si>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</si>
  <si>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</si>
  <si>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</si>
  <si>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</si>
  <si>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</si>
  <si>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</si>
  <si>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</si>
  <si>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</si>
  <si>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</si>
  <si>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</si>
  <si>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</si>
  <si>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USINA DE CONCRETO FIXA, CAPACIDADE NOMINAL DE 90 A 120 M3/H, SEM SILO - DEPRECIAÇÃO. AF_07/2016</t>
  </si>
  <si>
    <t>USINA DE CONCRETO FIXA, CAPACIDADE NOMINAL DE 90 A 120 M3/H, SEM SILO - JUROS.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</si>
  <si>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</si>
  <si>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</si>
  <si>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</si>
  <si>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</si>
  <si>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</si>
  <si>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</si>
  <si>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</si>
  <si>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</si>
  <si>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</si>
  <si>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</si>
  <si>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</si>
  <si>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</si>
  <si>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</si>
  <si>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EXECUCAO DE DRENO COM MANTA GEOTEXTIL 200 G/M2</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</si>
  <si>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</si>
  <si>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</si>
  <si>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</si>
  <si>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</si>
  <si>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</si>
  <si>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</si>
  <si>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</si>
  <si>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</si>
  <si>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</si>
  <si>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</si>
  <si>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</si>
  <si>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</si>
  <si>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</si>
  <si>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</si>
  <si>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</si>
  <si>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</si>
  <si>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</si>
  <si>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</si>
  <si>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</si>
  <si>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</si>
  <si>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</si>
  <si>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</si>
  <si>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</si>
  <si>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</si>
  <si>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</si>
  <si>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</si>
  <si>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</si>
  <si>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</si>
  <si>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</si>
  <si>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</si>
  <si>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</si>
  <si>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</si>
  <si>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</si>
  <si>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</si>
  <si>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</si>
  <si>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</si>
  <si>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</si>
  <si>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</si>
  <si>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</si>
  <si>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</si>
  <si>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</si>
  <si>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</si>
  <si>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</si>
  <si>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</si>
  <si>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</si>
  <si>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</si>
  <si>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</si>
  <si>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</si>
  <si>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</si>
  <si>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</si>
  <si>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</si>
  <si>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</si>
  <si>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</si>
  <si>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</si>
  <si>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</si>
  <si>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</si>
  <si>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</si>
  <si>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</si>
  <si>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</si>
  <si>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</si>
  <si>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</si>
  <si>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</si>
  <si>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</si>
  <si>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</si>
  <si>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</si>
  <si>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</si>
  <si>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</si>
  <si>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</si>
  <si>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</si>
  <si>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</si>
  <si>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</si>
  <si>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</si>
  <si>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</si>
  <si>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</si>
  <si>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</si>
  <si>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</si>
  <si>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</si>
  <si>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</si>
  <si>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</si>
  <si>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</si>
  <si>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</si>
  <si>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</si>
  <si>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</si>
  <si>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</si>
  <si>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</si>
  <si>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</si>
  <si>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</si>
  <si>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</si>
  <si>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</si>
  <si>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</si>
  <si>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</si>
  <si>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</si>
  <si>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</si>
  <si>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</si>
  <si>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</si>
  <si>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</si>
  <si>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</si>
  <si>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</si>
  <si>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</si>
  <si>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</si>
  <si>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</si>
  <si>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</si>
  <si>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</si>
  <si>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</si>
  <si>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</si>
  <si>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</si>
  <si>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</si>
  <si>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</si>
  <si>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</si>
  <si>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</si>
  <si>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</si>
  <si>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</si>
  <si>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</si>
  <si>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</si>
  <si>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</si>
  <si>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</si>
  <si>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</si>
  <si>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</si>
  <si>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</si>
  <si>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</si>
  <si>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</si>
  <si>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</si>
  <si>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</si>
  <si>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</si>
  <si>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</si>
  <si>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</si>
  <si>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</si>
  <si>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</si>
  <si>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</si>
  <si>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</si>
  <si>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</si>
  <si>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</si>
  <si>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</si>
  <si>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</si>
  <si>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</si>
  <si>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</si>
  <si>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</si>
  <si>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</si>
  <si>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</si>
  <si>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</si>
  <si>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</si>
  <si>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</si>
  <si>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</si>
  <si>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</si>
  <si>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</si>
  <si>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</si>
  <si>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</si>
  <si>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</si>
  <si>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</si>
  <si>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</si>
  <si>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</si>
  <si>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</si>
  <si>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</si>
  <si>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</si>
  <si>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</si>
  <si>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</si>
  <si>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</si>
  <si>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</si>
  <si>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</si>
  <si>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</si>
  <si>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</si>
  <si>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</si>
  <si>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</si>
  <si>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</si>
  <si>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</si>
  <si>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</si>
  <si>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</si>
  <si>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</si>
  <si>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</si>
  <si>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</si>
  <si>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</si>
  <si>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</si>
  <si>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</si>
  <si>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</si>
  <si>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</si>
  <si>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</si>
  <si>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</si>
  <si>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</si>
  <si>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EXECUÇÃO DE SARJETA DE CONCRETO USINADO, MOLDADA  IN LOCO  EM TRECHO RETO, 45 CM BASE X 15 CM ALTURA. AF_06/2016</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</si>
  <si>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</si>
  <si>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</si>
  <si>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</si>
  <si>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</si>
  <si>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</si>
  <si>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</si>
  <si>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</si>
  <si>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</si>
  <si>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</si>
  <si>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</si>
  <si>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</si>
  <si>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</si>
  <si>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</si>
  <si>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</si>
  <si>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</si>
  <si>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</si>
  <si>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</si>
  <si>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</si>
  <si>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</si>
  <si>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</si>
  <si>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</si>
  <si>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</si>
  <si>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</si>
  <si>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</si>
  <si>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</si>
  <si>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</si>
  <si>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</si>
  <si>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</si>
  <si>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</si>
  <si>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</si>
  <si>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</si>
  <si>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</si>
  <si>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</si>
  <si>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</si>
  <si>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</si>
  <si>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</si>
  <si>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</si>
  <si>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</si>
  <si>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</si>
  <si>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</si>
  <si>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</si>
  <si>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</si>
  <si>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</si>
  <si>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</si>
  <si>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</si>
  <si>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</si>
  <si>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</si>
  <si>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</si>
  <si>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</si>
  <si>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</si>
  <si>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</si>
  <si>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</si>
  <si>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</si>
  <si>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</si>
  <si>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</si>
  <si>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</si>
  <si>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</si>
  <si>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</si>
  <si>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EXECUÇÃO DE RADIER, ESPESSURA DE 10 CM, FCK = 30 MPA, COM USO DE FORMAS EM MADEIRA SERRADA. AF_09/2017</t>
  </si>
  <si>
    <t>EXECUÇÃO DE RADIER, ESPESSURA DE 15 CM, FCK = 30 MPA, COM USO DE FORMAS EM MADEIRA SERRADA. AF_09/2017</t>
  </si>
  <si>
    <t>EXECUÇÃO DE RADIER, ESPESSURA DE 20 CM, FCK = 30 MPA, COM USO DE FORMAS EM MADEIRA SERRADA. AF_09/2017</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</si>
  <si>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</si>
  <si>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</si>
  <si>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</si>
  <si>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</si>
  <si>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</si>
  <si>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</si>
  <si>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</si>
  <si>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</si>
  <si>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</si>
  <si>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</si>
  <si>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</si>
  <si>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</si>
  <si>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</si>
  <si>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</si>
  <si>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</si>
  <si>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</si>
  <si>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</si>
  <si>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</si>
  <si>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</si>
  <si>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</si>
  <si>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</si>
  <si>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</si>
  <si>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</si>
  <si>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</si>
  <si>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</si>
  <si>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</si>
  <si>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</si>
  <si>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</si>
  <si>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</si>
  <si>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</si>
  <si>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</si>
  <si>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</si>
  <si>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</si>
  <si>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</si>
  <si>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</si>
  <si>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</si>
  <si>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</si>
  <si>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</si>
  <si>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</si>
  <si>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</si>
  <si>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</si>
  <si>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</si>
  <si>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</si>
  <si>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</si>
  <si>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</si>
  <si>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</si>
  <si>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</si>
  <si>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</si>
  <si>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</si>
  <si>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</si>
  <si>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</si>
  <si>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</si>
  <si>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</si>
  <si>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</si>
  <si>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</si>
  <si>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</si>
  <si>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</si>
  <si>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</si>
  <si>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</si>
  <si>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</si>
  <si>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</si>
  <si>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</si>
  <si>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</si>
  <si>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</si>
  <si>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</si>
  <si>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</si>
  <si>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</si>
  <si>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</si>
  <si>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</si>
  <si>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</si>
  <si>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</si>
  <si>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</si>
  <si>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</si>
  <si>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</si>
  <si>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</si>
  <si>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</si>
  <si>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</si>
  <si>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</si>
  <si>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</si>
  <si>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</si>
  <si>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</si>
  <si>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</si>
  <si>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</si>
  <si>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</si>
  <si>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</si>
  <si>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</si>
  <si>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</si>
  <si>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</si>
  <si>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</si>
  <si>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</si>
  <si>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</si>
  <si>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</si>
  <si>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</si>
  <si>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</si>
  <si>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</si>
  <si>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</si>
  <si>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</si>
  <si>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</si>
  <si>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</si>
  <si>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</si>
  <si>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</si>
  <si>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</si>
  <si>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</si>
  <si>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</si>
  <si>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</si>
  <si>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</si>
  <si>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</si>
  <si>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</si>
  <si>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</si>
  <si>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</si>
  <si>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</si>
  <si>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</si>
  <si>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</si>
  <si>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</si>
  <si>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</si>
  <si>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</si>
  <si>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</si>
  <si>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</si>
  <si>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</si>
  <si>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</si>
  <si>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</si>
  <si>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</si>
  <si>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</si>
  <si>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</si>
  <si>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</si>
  <si>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</si>
  <si>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</si>
  <si>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</si>
  <si>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</si>
  <si>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</si>
  <si>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</si>
  <si>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</si>
  <si>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</si>
  <si>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</si>
  <si>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</si>
  <si>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</si>
  <si>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</si>
  <si>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</si>
  <si>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</si>
  <si>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</si>
  <si>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</si>
  <si>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</si>
  <si>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</si>
  <si>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</si>
  <si>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</si>
  <si>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</si>
  <si>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</si>
  <si>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</si>
  <si>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</si>
  <si>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</si>
  <si>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</si>
  <si>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</si>
  <si>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</si>
  <si>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</si>
  <si>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</si>
  <si>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</si>
  <si>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</si>
  <si>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</si>
  <si>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</si>
  <si>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</si>
  <si>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</si>
  <si>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</si>
  <si>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</si>
  <si>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</si>
  <si>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</si>
  <si>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</si>
  <si>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</si>
  <si>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</si>
  <si>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</si>
  <si>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</si>
  <si>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</si>
  <si>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</si>
  <si>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</si>
  <si>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</si>
  <si>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</si>
  <si>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</si>
  <si>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</si>
  <si>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</si>
  <si>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</si>
  <si>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</si>
  <si>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</si>
  <si>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</si>
  <si>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</si>
  <si>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</si>
  <si>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</si>
  <si>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</si>
  <si>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</si>
  <si>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</si>
  <si>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</si>
  <si>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</si>
  <si>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</si>
  <si>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</si>
  <si>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</si>
  <si>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</si>
  <si>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</si>
  <si>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</si>
  <si>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</si>
  <si>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</si>
  <si>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</si>
  <si>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</si>
  <si>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</si>
  <si>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</si>
  <si>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</si>
  <si>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</si>
  <si>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</si>
  <si>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</si>
  <si>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</si>
  <si>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</si>
  <si>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</si>
  <si>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</si>
  <si>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</si>
  <si>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</si>
  <si>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</si>
  <si>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</si>
  <si>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</si>
  <si>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</si>
  <si>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</si>
  <si>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</si>
  <si>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</si>
  <si>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</si>
  <si>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</si>
  <si>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</si>
  <si>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</si>
  <si>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</si>
  <si>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</si>
  <si>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</si>
  <si>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</si>
  <si>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</si>
  <si>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</si>
  <si>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</si>
  <si>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</si>
  <si>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</si>
  <si>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</si>
  <si>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</si>
  <si>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</si>
  <si>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</si>
  <si>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</si>
  <si>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</si>
  <si>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</si>
  <si>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</si>
  <si>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</si>
  <si>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</si>
  <si>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</si>
  <si>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</si>
  <si>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</si>
  <si>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</si>
  <si>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</si>
  <si>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</si>
  <si>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</si>
  <si>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</si>
  <si>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</si>
  <si>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</si>
  <si>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</si>
  <si>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</si>
  <si>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</si>
  <si>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</si>
  <si>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</si>
  <si>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</si>
  <si>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</si>
  <si>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</si>
  <si>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</si>
  <si>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</si>
  <si>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</si>
  <si>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</si>
  <si>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</si>
  <si>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</si>
  <si>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</si>
  <si>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</si>
  <si>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</si>
  <si>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</si>
  <si>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</si>
  <si>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</si>
  <si>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</si>
  <si>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</si>
  <si>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</si>
  <si>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</si>
  <si>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</si>
  <si>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</si>
  <si>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</si>
  <si>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</si>
  <si>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</si>
  <si>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</si>
  <si>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</si>
  <si>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</si>
  <si>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</si>
  <si>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</si>
  <si>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</si>
  <si>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</si>
  <si>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</si>
  <si>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</si>
  <si>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</si>
  <si>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</si>
  <si>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</si>
  <si>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</si>
  <si>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</si>
  <si>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</si>
  <si>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</si>
  <si>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</si>
  <si>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</si>
  <si>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</si>
  <si>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</si>
  <si>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</si>
  <si>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</si>
  <si>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</si>
  <si>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</si>
  <si>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</si>
  <si>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</si>
  <si>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</si>
  <si>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</si>
  <si>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</si>
  <si>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</si>
  <si>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</si>
  <si>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</si>
  <si>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</si>
  <si>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</si>
  <si>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</si>
  <si>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</si>
  <si>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</si>
  <si>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</si>
  <si>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</si>
  <si>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</si>
  <si>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</si>
  <si>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</si>
  <si>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</si>
  <si>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</si>
  <si>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</si>
  <si>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</si>
  <si>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</si>
  <si>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</si>
  <si>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</si>
  <si>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</si>
  <si>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</si>
  <si>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</si>
  <si>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</si>
  <si>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</si>
  <si>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</si>
  <si>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</si>
  <si>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</si>
  <si>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</si>
  <si>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</si>
  <si>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</si>
  <si>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</si>
  <si>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</si>
  <si>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</si>
  <si>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</si>
  <si>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</si>
  <si>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</si>
  <si>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</si>
  <si>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</si>
  <si>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</si>
  <si>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</si>
  <si>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</si>
  <si>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</si>
  <si>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</si>
  <si>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</si>
  <si>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</si>
  <si>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</si>
  <si>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</si>
  <si>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</si>
  <si>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</si>
  <si>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</si>
  <si>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</si>
  <si>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</si>
  <si>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</si>
  <si>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</si>
  <si>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</si>
  <si>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</si>
  <si>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</si>
  <si>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</si>
  <si>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</si>
  <si>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</si>
  <si>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</si>
  <si>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</si>
  <si>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</si>
  <si>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</si>
  <si>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</si>
  <si>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</si>
  <si>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</si>
  <si>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</si>
  <si>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</si>
  <si>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</si>
  <si>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</si>
  <si>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</si>
  <si>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</si>
  <si>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</si>
  <si>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</si>
  <si>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</si>
  <si>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</si>
  <si>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</si>
  <si>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</si>
  <si>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</si>
  <si>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</si>
  <si>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</si>
  <si>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</si>
  <si>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</si>
  <si>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</si>
  <si>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</si>
  <si>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</si>
  <si>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</si>
  <si>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</si>
  <si>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</si>
  <si>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</si>
  <si>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</si>
  <si>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</si>
  <si>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</si>
  <si>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</si>
  <si>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</si>
  <si>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</si>
  <si>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</si>
  <si>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</si>
  <si>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</si>
  <si>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</si>
  <si>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</si>
  <si>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</si>
  <si>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</si>
  <si>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</si>
  <si>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</si>
  <si>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</si>
  <si>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</si>
  <si>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</si>
  <si>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</si>
  <si>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</si>
  <si>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</si>
  <si>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</si>
  <si>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</si>
  <si>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</si>
  <si>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</si>
  <si>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</si>
  <si>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</si>
  <si>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</si>
  <si>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</si>
  <si>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</si>
  <si>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</si>
  <si>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</si>
  <si>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</si>
  <si>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</si>
  <si>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</si>
  <si>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</si>
  <si>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</si>
  <si>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</si>
  <si>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</si>
  <si>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</si>
  <si>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</si>
  <si>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</si>
  <si>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</si>
  <si>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</si>
  <si>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</si>
  <si>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</si>
  <si>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</si>
  <si>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</si>
  <si>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</si>
  <si>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</si>
  <si>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</si>
  <si>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</si>
  <si>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</si>
  <si>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</si>
  <si>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</si>
  <si>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</si>
  <si>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</si>
  <si>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</si>
  <si>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</si>
  <si>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</si>
  <si>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</si>
  <si>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</si>
  <si>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</si>
  <si>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</si>
  <si>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</si>
  <si>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</si>
  <si>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</si>
  <si>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</si>
  <si>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</si>
  <si>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</si>
  <si>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</si>
  <si>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</si>
  <si>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</si>
  <si>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</si>
  <si>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</si>
  <si>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</si>
  <si>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</si>
  <si>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</si>
  <si>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</si>
  <si>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</si>
  <si>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</si>
  <si>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</si>
  <si>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</si>
  <si>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</si>
  <si>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</si>
  <si>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</si>
  <si>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</si>
  <si>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</si>
  <si>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</si>
  <si>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</si>
  <si>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</si>
  <si>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</si>
  <si>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</si>
  <si>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</si>
  <si>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</si>
  <si>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</si>
  <si>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</si>
  <si>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</si>
  <si>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</si>
  <si>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</si>
  <si>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</si>
  <si>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</si>
  <si>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</si>
  <si>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</si>
  <si>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</si>
  <si>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</si>
  <si>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</si>
  <si>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</si>
  <si>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</si>
  <si>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</si>
  <si>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</si>
  <si>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</si>
  <si>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</si>
  <si>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</si>
  <si>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</si>
  <si>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</si>
  <si>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</si>
  <si>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</si>
  <si>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</si>
  <si>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</si>
  <si>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</si>
  <si>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</si>
  <si>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</si>
  <si>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</si>
  <si>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</si>
  <si>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</si>
  <si>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</si>
  <si>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</si>
  <si>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</si>
  <si>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</si>
  <si>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</si>
  <si>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</si>
  <si>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</si>
  <si>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</si>
  <si>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</si>
  <si>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</si>
  <si>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</si>
  <si>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</si>
  <si>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</si>
  <si>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</si>
  <si>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</si>
  <si>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</si>
  <si>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</si>
  <si>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</si>
  <si>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</si>
  <si>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</si>
  <si>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</si>
  <si>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</si>
  <si>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</si>
  <si>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</si>
  <si>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</si>
  <si>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</si>
  <si>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</si>
  <si>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</si>
  <si>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</si>
  <si>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</si>
  <si>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</si>
  <si>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</si>
  <si>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</si>
  <si>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</si>
  <si>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</si>
  <si>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</si>
  <si>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</si>
  <si>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</si>
  <si>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</si>
  <si>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</si>
  <si>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</si>
  <si>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</si>
  <si>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</si>
  <si>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</si>
  <si>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</si>
  <si>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</si>
  <si>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</si>
  <si>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</si>
  <si>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</si>
  <si>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</si>
  <si>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</si>
  <si>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</si>
  <si>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</si>
  <si>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</si>
  <si>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</si>
  <si>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</si>
  <si>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</si>
  <si>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</si>
  <si>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</si>
  <si>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</si>
  <si>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</si>
  <si>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</si>
  <si>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</si>
  <si>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</si>
  <si>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</si>
  <si>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</si>
  <si>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</si>
  <si>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</si>
  <si>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</si>
  <si>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</si>
  <si>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</si>
  <si>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</si>
  <si>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</si>
  <si>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</si>
  <si>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</si>
  <si>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</si>
  <si>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</si>
  <si>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</si>
  <si>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</si>
  <si>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</si>
  <si>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</si>
  <si>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</si>
  <si>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</si>
  <si>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</si>
  <si>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</si>
  <si>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</si>
  <si>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</si>
  <si>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</si>
  <si>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</si>
  <si>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</si>
  <si>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</si>
  <si>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</si>
  <si>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</si>
  <si>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</si>
  <si>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</si>
  <si>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</si>
  <si>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</si>
  <si>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</si>
  <si>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</si>
  <si>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</si>
  <si>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</si>
  <si>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</si>
  <si>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</si>
  <si>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</si>
  <si>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</si>
  <si>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</si>
  <si>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</si>
  <si>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</si>
  <si>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</si>
  <si>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</si>
  <si>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</si>
  <si>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</si>
  <si>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</si>
  <si>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</si>
  <si>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</si>
  <si>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</si>
  <si>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</si>
  <si>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</si>
  <si>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</si>
  <si>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</si>
  <si>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</si>
  <si>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</si>
  <si>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</si>
  <si>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</si>
  <si>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</si>
  <si>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</si>
  <si>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</si>
  <si>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</si>
  <si>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</si>
  <si>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</si>
  <si>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</si>
  <si>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</si>
  <si>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</si>
  <si>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</si>
  <si>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</si>
  <si>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</si>
  <si>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</si>
  <si>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</si>
  <si>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</si>
  <si>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</si>
  <si>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</si>
  <si>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</si>
  <si>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</si>
  <si>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</si>
  <si>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</si>
  <si>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</si>
  <si>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</si>
  <si>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</si>
  <si>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</si>
  <si>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</si>
  <si>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</si>
  <si>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</si>
  <si>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</si>
  <si>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</si>
  <si>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</si>
  <si>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</si>
  <si>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</si>
  <si>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</si>
  <si>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</si>
  <si>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</si>
  <si>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</si>
  <si>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</si>
  <si>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</si>
  <si>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</si>
  <si>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</si>
  <si>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</si>
  <si>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</si>
  <si>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</si>
  <si>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</si>
  <si>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</si>
  <si>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</si>
  <si>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</si>
  <si>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</si>
  <si>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</si>
  <si>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</si>
  <si>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</si>
  <si>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</si>
  <si>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</si>
  <si>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</si>
  <si>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</si>
  <si>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</si>
  <si>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</si>
  <si>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</si>
  <si>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</si>
  <si>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</si>
  <si>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</si>
  <si>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</si>
  <si>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</si>
  <si>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</si>
  <si>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</si>
  <si>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</si>
  <si>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</si>
  <si>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</si>
  <si>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</si>
  <si>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</si>
  <si>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</si>
  <si>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</si>
  <si>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</si>
  <si>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</si>
  <si>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</si>
  <si>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</si>
  <si>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</si>
  <si>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</si>
  <si>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</si>
  <si>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</si>
  <si>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</si>
  <si>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</si>
  <si>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</si>
  <si>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</si>
  <si>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</si>
  <si>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</si>
  <si>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</si>
  <si>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</si>
  <si>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</si>
  <si>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</si>
  <si>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</si>
  <si>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</si>
  <si>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</si>
  <si>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</si>
  <si>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</si>
  <si>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</si>
  <si>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</si>
  <si>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</si>
  <si>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</si>
  <si>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</si>
  <si>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</si>
  <si>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</si>
  <si>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</si>
  <si>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</si>
  <si>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</si>
  <si>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</si>
  <si>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</si>
  <si>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</si>
  <si>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</si>
  <si>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</si>
  <si>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</si>
  <si>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</si>
  <si>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</si>
  <si>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</si>
  <si>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</si>
  <si>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</si>
  <si>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</si>
  <si>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</si>
  <si>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</si>
  <si>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</si>
  <si>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</si>
  <si>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</si>
  <si>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</si>
  <si>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</si>
  <si>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</si>
  <si>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</si>
  <si>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</si>
  <si>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</si>
  <si>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</si>
  <si>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</si>
  <si>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</si>
  <si>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</si>
  <si>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</si>
  <si>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</si>
  <si>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</si>
  <si>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</si>
  <si>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</si>
  <si>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</si>
  <si>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</si>
  <si>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</si>
  <si>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</si>
  <si>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</si>
  <si>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</si>
  <si>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</si>
  <si>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</si>
  <si>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</si>
  <si>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</si>
  <si>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</si>
  <si>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</si>
  <si>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</si>
  <si>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</si>
  <si>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MECANIZADA PARA BLOCO DE COROAMENTO OU SAPATA, SEM PREVISÃO DE FÔRMA, COM RETROESCAVADEIRA.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</si>
  <si>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</si>
  <si>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</si>
  <si>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</si>
  <si>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</si>
  <si>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</si>
  <si>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</si>
  <si>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</si>
  <si>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</si>
  <si>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</si>
  <si>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</si>
  <si>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</si>
  <si>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</si>
  <si>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</si>
  <si>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</si>
  <si>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</si>
  <si>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</si>
  <si>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</si>
  <si>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</si>
  <si>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</si>
  <si>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</si>
  <si>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</si>
  <si>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</si>
  <si>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</si>
  <si>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</si>
  <si>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</si>
  <si>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</si>
  <si>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</si>
  <si>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</si>
  <si>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</si>
  <si>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</si>
  <si>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</si>
  <si>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</si>
  <si>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</si>
  <si>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</si>
  <si>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</si>
  <si>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</si>
  <si>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</si>
  <si>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</si>
  <si>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</si>
  <si>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</si>
  <si>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</si>
  <si>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</si>
  <si>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</si>
  <si>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</si>
  <si>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</si>
  <si>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</si>
  <si>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</si>
  <si>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</si>
  <si>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</si>
  <si>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</si>
  <si>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</si>
  <si>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</si>
  <si>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</si>
  <si>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</si>
  <si>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</si>
  <si>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</si>
  <si>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</si>
  <si>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</si>
  <si>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</si>
  <si>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</si>
  <si>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</si>
  <si>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REATERRO MECANIZADO DE VALA COM ESCAVADEIRA HIDRÁULICA (CAPACIDADE DA CAÇAMBA: 0,8 M³ / POTÊNCIA: 111 HP), LARGURA ATÉ 1,5 M, PROFUNDIDADE DE 1,5 A 3,0 M, COM SOLO DE 1ª CATEGORIA EM LOCAIS COM ALTO NÍVEL DE INTERFERÊNCIA. AF_04/2016</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</si>
  <si>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</si>
  <si>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</si>
  <si>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</si>
  <si>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</si>
  <si>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</si>
  <si>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</si>
  <si>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</si>
  <si>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</si>
  <si>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</si>
  <si>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</si>
  <si>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</si>
  <si>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</si>
  <si>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</si>
  <si>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</si>
  <si>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FURADOS NA VERTICAL DE 14X19X39CM (ESPESSURA 14CM) DE PAREDES COM ÁREA LÍQUIDA MENOR QUE 6M2 COM VÃOS E ARGAMASSA DE ASSENTAMENTO COM PREPARO MANUAL. AF_06/2014</t>
  </si>
  <si>
    <t>ALVENARIA ESTRUTURAL DE BLOCOS CERÂMICOS 14X19X29, (ESPESSURA DE 14 CM), PARA PAREDES COM ÁREA LÍQUIDA MAIOR OU IGUAL A 6M2, SEM VÃOS, UTILIZANDO PALHETA E ARGAMASSA DE ASSENTAMENTO COM PREPARO MANUAL. AF_12/2014</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</si>
  <si>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</si>
  <si>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</si>
  <si>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CONCRETO ASFÁLTICO (USINAGEM PRÓPRIA), PARA O FECHAMENTO DE VALAS. AF_12/2020</t>
  </si>
  <si>
    <t>RECOMPOSIÇÃO DE REVESTIMENTO EM PRÉ MISTURADO A FRIO (USINAGEM PRÓPRIA), PARA FECHAMENTO DE VALAS. AF_12/2020</t>
  </si>
  <si>
    <t>RECOMPOSIÇÃO DE PAVIMENTOS EM PEDRA POLIÉDRICA, REJUNTAMENTO COM PÓ DE PEDRA, COM REAPROVEITAMENTO DAS PEDRAS POLIÉDRICAS PARA O FECHAMENTO DE VALAS. AF_12/2020</t>
  </si>
  <si>
    <t>RECOMPOSIÇÃO DE PAVIMENTO EM PEDRAS POLIÉDRICAS, REJUNTAMENTO COM PEDRISCO E EMULSÃO ASFÁLTICA COM REAPROVEITAMENTO DAS PEDRAS POLIÉDRICAS, PARA O FECHAMENTO DE VALAS. AF_12/2020</t>
  </si>
  <si>
    <t>RECOMPOSIÇÃO DE PAVIMENTO EM PEDRAS POLIÉDRICAS, REJUNTAMENTO COM ARGAMASSA, COM REAPROVEITAMENTO DAS PEDRAS POLIÉDRICAS, PARA O FECHAMENTO DE VALAS. AF_12/2020</t>
  </si>
  <si>
    <t>RECOMPOSIÇÃO DE PAVIMENTO EM PARALELEPÍPEDOS, REJUNTAMENTO COM PÓ DE PEDRA, COM REAPROVEITAMENTO DOS PARALELEPÍPEDOS, PARA O FECHAMENTO DE VALAS. AF_12/2020</t>
  </si>
  <si>
    <t>RECOMPOSIÇÃO DE PAVIMENTO EM PARALELEPÍPEDOS, REJUNTAMENTO COM PEDRISCO E EMULSÃO ASFÁLTICA, COM REAPROVEITAMENTO DOS PARALELEPÍPEDOS, PARA O FECHAMENTO DE VALAS. AF_12/2020</t>
  </si>
  <si>
    <t>RECOMPOSIÇÃO DE PAVIMENTO EM PARALELEPÍPEDOS, REJUNTAMENTO COM ARGAMASSA, COM REAPROVEITAMENTO DOS PARALELEPÍPEDOS, PARA O FECHAMENTO DE VALAS. AF_12/2020</t>
  </si>
  <si>
    <t>RECOMPOSIÇÃO DE PAVIMENTO EM PISO INTERTRAVADO SEXTAVADO, COM REAPROVEITAMENTO DOS BLOCOS SEXTAVADO, PARA O FECHAMENTO DE VALAS. AF_12/2020</t>
  </si>
  <si>
    <t>RECOMPOSIÇÃO DE PAVIMENTO EM PISO INTERTRAVADO, COM REAPROVEITAMENTO DOS BLOCOS INTERTRAVADOS, PARA O FECHAMENTO DE VALAS. AF_12/2020</t>
  </si>
  <si>
    <t>RECOMPOSIÇÃO DE BASE E OU SUB-BASE PARA REMENDO PROFUNDO DE SOLOS DE COMPORTAMENTO LATERÍTICO (ARENOSO). AF_12/2020</t>
  </si>
  <si>
    <t>RECOMPOSIÇÃO DE BASE E OU SUB-BASE PARA REMENDO PROFUNDO DE SOLO MELHORADO COM CIMENTO (TEOR DE 2%). AF_12/2020</t>
  </si>
  <si>
    <t>RECOMPOSIÇÃO DE BASE E OU SUB-BASE PARA REMENDO PROFUNDO DE SOLO MELHORADO COM CIMENTO (TEOR DE 4%). AF_12/2020</t>
  </si>
  <si>
    <t>RECOMPOSIÇÃO DE BASE E OU SUB-BASE PARA REMENDO PROFUNDO DE SOLO COM CIMENTO (TEOR DE 6%). AF_12/2020</t>
  </si>
  <si>
    <t>RECOMPOSIÇÃO DE BASE E OU SUB-BASE PARA REMENDO PROFUNDO DE SOLO COM CIMENTO (TEOR DE 8%). AF_12/2020</t>
  </si>
  <si>
    <t>RECOMPOSIÇÃO DE BASE E OU SUB-BASE PARA REMENDO PROFUNDO DE SOLO BRITA (40/60). AF_12/2020</t>
  </si>
  <si>
    <t>RECOMPOSIÇÃO DE BASE E OU SUB-BASE PARA REMENDO PROFUNDO DE SOLO BRITA (50/50). AF_12/2020</t>
  </si>
  <si>
    <t>RECOMPOSIÇÃO DE BASE E OU SUB-BASE PARA REMENDO PROFUNDO DE SOLO BRITA (60/40) COM CIMENTO (TEOR DE 4%). AF_12/2020</t>
  </si>
  <si>
    <t>RECOMPOSIÇÃO DE BASE E OU SUB-BASE PARA REMENDO PROFUNDO DE SOLO BRITA (60/40) COM CIMENTO (TEOR DE 6%). AF_12/2020</t>
  </si>
  <si>
    <t>RECOMPOSIÇÃO DE BASE E OU SUB-BASE PARA REMENDO PROFUNDO DE SOLO BRITA (60/40) COM CIMENTO (TEOR DE 8%). AF_12/2020</t>
  </si>
  <si>
    <t>RECOMPOSIÇÃO DE BASE E OU SUB-BASE PARA REMENDO PROFUNDO DE SOLO BRITA (50/50) COM CIMENTO (TEOR DE 4%). AF_12/2020</t>
  </si>
  <si>
    <t>RECOMPOSIÇÃO DE BASE E OU SUB-BASE PARA REMENDO PROFUNDO DE SOLO BRITA (50/50) COM CIMENTO (TEOR DE 6%). AF_12/2020</t>
  </si>
  <si>
    <t>RECOMPOSIÇÃO DE BASE E OU SUB-BASE PARA REMENDO PROFUNDO DE SOLO BRITA (50/50) COM CIMENTO (TEOR DE 8%). AF_12/2020</t>
  </si>
  <si>
    <t>RECOMPOSIÇÃO DE BASE E OU SUB-BASE PARA REMENDO PROFUNDO DE BRITA GRADUADA SIMPLES. AF_12/2020</t>
  </si>
  <si>
    <t>RECOMPOSIÇÃO DE BASE E OU SUB-BASE PARA FECHAMENTO DE VALAS DE SOLOS DE COMPORTAMENTO LATERÍTICO (ARENOSO). AF_12/2020</t>
  </si>
  <si>
    <t>RECOMPOSIÇÃO DE BASE E OU SUB-BASE PARA FECHAMENTO DE VALAS DE SOLO MELHORADO COM CIMENTO (TEOR DE 2%). AF_12/2020</t>
  </si>
  <si>
    <t>RECOMPOSIÇÃO DE BASE E OU SUB-BASE PARA FECHAMENTO DE VALAS DE SOLO MELHORADO COM CIMENTO (TEOR DE 4%). AF_12/2020</t>
  </si>
  <si>
    <t>RECOMPOSIÇÃO DE BASE E OU SUB-BASE PARA FECHAMENTO DE VALAS DE SOLO COM CIMENTO (TEOR DE 6%). AF_12/2020</t>
  </si>
  <si>
    <t>RECOMPOSIÇÃO DE BASE E OU SUB-BASE PARA FECHAMENTO DE VALAS DE SOLO COM CIMENTO (TEOR DE 8%). AF_12/2020</t>
  </si>
  <si>
    <t>RECOMPOSIÇÃO DE BASE E OU SUB-BASE PARA FECHAMENTO DE VALAS DE SOLO BRITA (40/60). AF_12/2020</t>
  </si>
  <si>
    <t>RECOMPOSIÇÃO DE BASE E OU SUB-BASE PARA FECHAMENTO DE VALAS DE SOLO BRITA (50/50). AF_12/2020</t>
  </si>
  <si>
    <t>RECOMPOSIÇÃO DE BASE E OU SUB-BASE PARA FECHAMENTO DE VALAS DE SOLO BRITA (60/40) COM CIMENTO (TEOR DE 4%). AF_12/2020</t>
  </si>
  <si>
    <t>RECOMPOSIÇÃO DE BASE E OU SUB-BASE PARA FECHAMENTO DE VALAS DE SOLO BRITA (60/40) COM CIMENTO (TEOR DE 6%). AF_12/2020</t>
  </si>
  <si>
    <t>RECOMPOSIÇÃO DE BASE E OU SUB-BASE PARA FECHAMENTO DE VALAS DE SOLO BRITA (60/40) COM CIMENTO (TEOR DE 8%). AF_12/2020</t>
  </si>
  <si>
    <t>RECOMPOSIÇÃO DE BASE E OU SUB-BASE PARA FECHAMENTO DE VALAS DE SOLO BRITA (50/50) COM CIMENTO (TEOR DE 4%). AF_12/2020</t>
  </si>
  <si>
    <t>RECOMPOSIÇÃO DE BASE E OU SUB-BASE PARA FECHAMENTO DE VALAS DE SOLO BRITA (50/50) COM CIMENTO (TEOR DE 6%). AF_12/2020</t>
  </si>
  <si>
    <t>RECOMPOSIÇÃO DE BASE E OU SUB-BASE PARA FECHAMENTO DE VALAS DE SOLO BRITA (50/50) COM CIMENTO (TEOR DE 8%). AF_12/2020</t>
  </si>
  <si>
    <t>RECOMPOSIÇÃO DE BASE E OU SUB-BASE PARA FECHAMENTO DE VALAS DE BRITA GRADUADA SIMPLES. AF_12/2020</t>
  </si>
  <si>
    <t>REASSENTAMENTO DE PARALELEPÍPEDOS, REJUNTAMENTO COM PÓ DE PEDRA, COM REAPROVEITAMENTO DOS PARALELEPÍPEDOS. AF_12/2020</t>
  </si>
  <si>
    <t>REASSENTAMENTO DE PARALELEPÍPEDOS, REJUNTAMENTO COM PEDRISCO E EMULSÃO ASFÁLTICA, COM REAPROVEITAMENTO DOS PARALELEPÍPEDOS. AF_12/2020_P</t>
  </si>
  <si>
    <t>REASSENTAMENTO DE PARALELEPÍPEDOS, REJUNTAMENTO COM ARGAMASSA, COM REAPROVEITAMENTO DOS PARALELEPÍPEDOS. AF_12/2020</t>
  </si>
  <si>
    <t>REASSENTAMENTO DE PEDRAS POLIÉDRICAS, REJUNTAMENTO COM PÓ DE PEDRA, COM REAPROVEITAMENTO DAS PEDRAS POLIÉDRICAS. AF_12/2020</t>
  </si>
  <si>
    <t>REASSENTAMENTO DE PEDRAS POLIÉDRICAS, REJUNTAMENTO COM PEDRISCO E EMULSÃO ASFÁLTICA, COM REAPROVEITAMENTO DAS PEDRAS POLIÉDRICAS. AF_12/2020_P</t>
  </si>
  <si>
    <t>REASSENTAMENTO DE PEDRAS POLIÉDRICAS, REJUNTAMENTO COM ARGAMASSA, COM REAPROVEITAMENTO DAS PEDRAS POLIÉDRICAS. AF_12/2020</t>
  </si>
  <si>
    <t>REASSENTAMENTO DE BLOCOS PISOGRAMA PARA PISO INTERTRAVADO, COM REAPROVEITAMENTO DOS BLOCOS PISOGRAMA. AF_12/2020</t>
  </si>
  <si>
    <t>REASSENTAMENTO DE BLOCOS SEXTAVADO PARA PISO INTERTRAVADO, ESPESSURA DE 6 CM, EM CALÇADA, COM REAPROVEITAMENTO DOS BLOCOS SEXTAVADOS. AF_12/2020</t>
  </si>
  <si>
    <t>REASSENTAMENTO DE BLOCOS SEXTAVADO PARA PISO INTERTRAVADO, ESPESSURA DE 6 CM, EM VIA/ESTACIONAMENTO, COM REAPROVEITAMENTO DOS BLOCOS SEXTAVADO. AF_12/2020</t>
  </si>
  <si>
    <t>REASSENTAMENTO DE BLOCOS SEXTAVADO PARA PISO INTERTRAVADO, ESPESSURA DE 8 CM, EM VIA/ESTACIONAMENTO, COM REAPROVEITAMENTO DOS BLOCOS SEXTAVADO. AF_12/2020</t>
  </si>
  <si>
    <t>REASSENTAMENTO DE BLOCOS SEXTAVADO PARA PISO INTERTRAVADO, ESPESSURA DE 10 CM, EM VIA/ESTACIONAMENTO, COM REAPROVEITAMENTO DOS BLOCOS SEXTAVADO. AF_12/2020</t>
  </si>
  <si>
    <t>REASSENTAMENTO DE BLOCOS RETANGULAR PARA PISO INTERTRAVADO, ESPESSURA DE 4  CM, EM CALÇADA, COM REAPROVEITAMENTO DOS BLOCOS RETANGULAR. AF_12/2020</t>
  </si>
  <si>
    <t>REASSENTAMENTO DE BLOCOS RETANGULAR PARA PISO INTERTRAVADO, ESPESSURA DE 6 CM, EM CALÇADA, COM REAPROVEITAMENTO DOS BLOCOS RETANGULAR. AF_12/2020</t>
  </si>
  <si>
    <t>REASSENTAMENTO DE BLOCOS RETANGULAR PARA PISO INTERTRAVADO, ESPESSURA DE 6 CM, EM VIA/ESTACIONAMENTO, COM REAPROVEITAMENTO DOS BLOCOS RETANGULAR. AF_12/2020</t>
  </si>
  <si>
    <t>REASSENTAMENTO DE BLOCOS RETANGULAR PARA PISO INTERTRAVADO, ESPESSURA DE 8 CM, EM VIA/ESTACIONAMENTO, COM REAPROVEITAMENTO DOS BLOCOS RETANGULAR. AF_12/2020</t>
  </si>
  <si>
    <t>REASSENTAMENTO DE BLOCOS RETANGULAR PARA PISO INTERTRAVADO, ESPESSURA DE 10 CM, EM VIA/ESTACIONAMENTO, COM REAPROVEITAMENTO DOS BLOCOS RETANGULAR. AF_12/2020</t>
  </si>
  <si>
    <t>REASSENTAMENTO DE BLOCOS 16 FACES PARA PISO INTERTRAVADO, ESPESSURA DE 4  CM, EM CALÇADA, COM REAPROVEITAMENTO DOS BLOCOS 16 FACES. AF_12/2020</t>
  </si>
  <si>
    <t>REASSENTAMENTO DE BLOCOS 16 FACES PARA PISO INTERTRAVADO, ESPESSURA DE 6 CM, EM CALÇADA, COM REAPROVEITAMENTO DOS BLOCOS 16 FACES. AF_12/2020</t>
  </si>
  <si>
    <t>REASSENTAMENTO DE BLOCOS 16 FACES PARA PISO INTERTRAVADO, ESPESSURA DE 6 CM, EM VIA/ESTACIONAMENTO, COM REAPROVEITAMENTO DOS BLOCOS 16 FACES. AF_12/2020</t>
  </si>
  <si>
    <t>REASSENTAMENTO DE BLOCOS 16 FACES PARA PISO INTERTRAVADO, ESPESSURA DE 8 CM, EM VIA/ESTACIONAMENTO, COM REAPROVEITAMENTO DOS BLOCOS 16 FACES. AF_12/2020</t>
  </si>
  <si>
    <t>REASSENTAMENTO DE BLOCOS 16 FACES PARA PISO INTERTRAVADO, ESPESSURA DE 10 CM, EM VIA/ESTACIONAMENTO, COM REAPROVEITAMENTO DOS BLOCOS 16 FACES. AF_12/2020</t>
  </si>
  <si>
    <t>EXECUÇÃO DE TAPA BURACO COM APLICAÇÃO DE CONCRETO ASFÁLTICO (AQUISIÇÃO EM USINA) E PINTURA DE LIGAÇÃO. AF_12/2020</t>
  </si>
  <si>
    <t>RECOMPOSIÇÃO DE REVESTIMENTO EM CONCRETO ASFÁLTICO (AQUISIÇÃO EM USINA), PARA O FECHAMENTO DE VALAS. AF_12/2020</t>
  </si>
  <si>
    <t>EXECUÇÃO DE IMPRIMAÇÃO IMPERMEABILIZANTE COM ASFALTO DILUÍDO CM-30, PARA O FECHAMENTO DE VALAS. AF_12/2020</t>
  </si>
  <si>
    <t>EXECUÇÃO DE PINTURA DE LIGAÇÃO COM EMULSÃO ASFÁLTICA RR-2C, PARA O FECHAMENTO DE VALAS. AF_12/2020</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</si>
  <si>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</si>
  <si>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</si>
  <si>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PÁTIO/ESTACIONAMENTO EM PISO INTERTRAVADO, COM BLOCO RETANGULAR DE 20 X 10 CM, ESPESSURA 10 CM. AF_12/2015</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</si>
  <si>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</si>
  <si>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</si>
  <si>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</si>
  <si>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</si>
  <si>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</si>
  <si>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</si>
  <si>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</si>
  <si>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</si>
  <si>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</si>
  <si>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</si>
  <si>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</si>
  <si>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</si>
  <si>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</si>
  <si>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EXECUÇÃO DE PAVIMENTO EM PEDRAS POLIÉDRICAS, REJUNTAMENTO COM PEDRISCO E EMULSÃO ASFÁLTICA. AF_05/2020_P</t>
  </si>
  <si>
    <t>EXECUÇÃO DE PAVIMENTO COM APLICAÇÃO DE PRÉ-MISTURADO A FRIO, CAMADA DE ROLAMENTO - EXCLUSIVE CARGA E TRANSPORTE. AF_11/2019</t>
  </si>
  <si>
    <t>EXECUÇÃO DE PAVIMENTO COM APLICAÇÃO DE PRÉ-MISTURADO A FRIO, CAMADA DE BINDER - EXCLUSIVE CARGA E TRANSPORTE. AF_11/2019</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</si>
  <si>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</si>
  <si>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</si>
  <si>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</si>
  <si>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</si>
  <si>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</si>
  <si>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</si>
  <si>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</si>
  <si>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</si>
  <si>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</si>
  <si>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</si>
  <si>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</si>
  <si>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</si>
  <si>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</si>
  <si>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</si>
  <si>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</si>
  <si>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</si>
  <si>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</si>
  <si>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</si>
  <si>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</si>
  <si>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</si>
  <si>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</si>
  <si>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</si>
  <si>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</si>
  <si>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</si>
  <si>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</si>
  <si>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</si>
  <si>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</si>
  <si>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</si>
  <si>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</si>
  <si>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</si>
  <si>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</si>
  <si>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</si>
  <si>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</si>
  <si>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</si>
  <si>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EM GRANILITE, MARMORITE OU GRANITINA EM AMBIENTES INTERNOS.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</si>
  <si>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</si>
  <si>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</si>
  <si>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</si>
  <si>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</si>
  <si>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</si>
  <si>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</si>
  <si>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</si>
  <si>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</si>
  <si>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</si>
  <si>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</si>
  <si>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</si>
  <si>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</si>
  <si>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</si>
  <si>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</si>
  <si>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</si>
  <si>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</si>
  <si>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</si>
  <si>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</si>
  <si>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</si>
  <si>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</si>
  <si>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</si>
  <si>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</si>
  <si>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</si>
  <si>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</si>
  <si>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</si>
  <si>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</si>
  <si>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</si>
  <si>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</si>
  <si>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</si>
  <si>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</si>
  <si>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</si>
  <si>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</si>
  <si>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</si>
  <si>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</si>
  <si>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</si>
  <si>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</si>
  <si>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</si>
  <si>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</si>
  <si>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</si>
  <si>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</si>
  <si>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</si>
  <si>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RODAPÉ BORRACHA LISO, ALTURA = 7CM, ESPESSURA = 2 MM, PARA ARGAMASSA. AF_09/2020</t>
  </si>
  <si>
    <t>CHAPISCO APLICADO EM ALVENARIA (SEM PRESENÇA DE VÃOS) E ESTRUTURAS DE CONCRETO DE FACHADA, COM COLHER DE PEDREIRO.  ARGAMASSA TRAÇO 1:3 COM PREPARO EM BETONEIRA 400L.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</si>
  <si>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</si>
  <si>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</si>
  <si>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</si>
  <si>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</si>
  <si>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</si>
  <si>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</si>
  <si>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</si>
  <si>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</si>
  <si>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</si>
  <si>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</si>
  <si>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</si>
  <si>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</si>
  <si>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</si>
  <si>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</si>
  <si>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</si>
  <si>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</si>
  <si>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</si>
  <si>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</si>
  <si>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</si>
  <si>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</si>
  <si>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</si>
  <si>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</si>
  <si>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</si>
  <si>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</si>
  <si>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</si>
  <si>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</si>
  <si>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</si>
  <si>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</si>
  <si>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</si>
  <si>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</si>
  <si>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</si>
  <si>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</si>
  <si>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</si>
  <si>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</si>
  <si>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</si>
  <si>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INDUSTRIALIZADA, PREPARO MECÂNICO E APLICAÇÃO COM EQUIPAMENTO DE MISTURA E PROJEÇÃO DE 1,5 M3/H DE ARGAMASSA NAS PAREDES INTERNAS DA SACADA, ESPESSURA 35 MM, SEM USO DE TELA METÁLICA. AF_06/2014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</si>
  <si>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</si>
  <si>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</si>
  <si>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</si>
  <si>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</si>
  <si>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</si>
  <si>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</si>
  <si>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</si>
  <si>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</si>
  <si>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</si>
  <si>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</si>
  <si>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</si>
  <si>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</si>
  <si>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</si>
  <si>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PARA REVESTIMENTO DECORATIVO MONOCAMADA (MONOCAPA), MISTURA E PROJEÇÃO DE 1,5 M3/H DE ARGAMASSA. AF_08/2019</t>
  </si>
  <si>
    <t>ARGAMASSA PARA REVESTIMENTO DECORATIVO MONOCAMADA (MONOCAPA), MISTURA E PROJEÇÃO DE 2 M3/H DE ARGAMASSA. AF_06/2014</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</si>
  <si>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</si>
  <si>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</si>
  <si>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</si>
  <si>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</si>
  <si>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</si>
  <si>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</si>
  <si>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</si>
  <si>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</si>
  <si>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</si>
  <si>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VERTICAL MANUAL, 1 PAVIMENTO, DE CAIXA COM REVESTIMENTO CERÂMICO (UNIDADE: M2). AF_07/2019</t>
  </si>
  <si>
    <t>TRANSPORTE HORIZONTAL MANUAL, DE JANELA (UNIDADE: M2XKM). AF_07/2019</t>
  </si>
  <si>
    <t>TRANSPORTE VERTICAL MANUAL, 1 PAVIMENTO, DE JANELA (UNIDADE: M2). AF_07/2019</t>
  </si>
  <si>
    <t>TRANSPORTE HORIZONTAL MANUAL, DE VIDRO (UNIDADE: M2XKM). AF_07/2019</t>
  </si>
  <si>
    <t>TRANSPORTE VERTICAL MANUAL, 1 PAVIMENTO, DE VIDRO (UNIDADE: M2).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</si>
  <si>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</si>
  <si>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</si>
  <si>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</si>
  <si>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</si>
  <si>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</si>
  <si>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</si>
  <si>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</si>
  <si>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INSTALAÇÃO DE SINALIZADOR NOTURNO LED. AF_11/2017</t>
  </si>
  <si>
    <t>TRANSPORTE COM CAMINHÃO BASCULANTE DE 10 M³, EM VIA URBANA EM LEITO NATURAL (UNIDADE: M3XKM). AF_07/2020</t>
  </si>
  <si>
    <t>TRANSPORTE COM CAMINHÃO BASCULANTE DE 10 M³, EM VIA URBANA EM REVESTIMENTO PRIMÁRIO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</si>
  <si>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</si>
  <si>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</si>
  <si>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</si>
  <si>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</si>
  <si>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</si>
  <si>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</si>
  <si>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</si>
  <si>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</si>
  <si>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</si>
  <si>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</si>
  <si>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</si>
  <si>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</si>
  <si>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</si>
  <si>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</si>
  <si>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</si>
  <si>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</si>
  <si>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</si>
  <si>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</si>
  <si>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</si>
  <si>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</si>
  <si>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</si>
  <si>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</si>
  <si>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</si>
  <si>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</si>
  <si>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</si>
  <si>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</si>
  <si>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</si>
  <si>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</si>
  <si>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</si>
  <si>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</si>
  <si>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</si>
  <si>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</si>
  <si>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</si>
  <si>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</si>
  <si>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</si>
  <si>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</si>
  <si>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</si>
  <si>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</si>
  <si>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</si>
  <si>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</si>
  <si>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</si>
  <si>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</si>
  <si>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</si>
  <si>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</si>
  <si>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</si>
  <si>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</si>
  <si>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</si>
  <si>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</si>
  <si>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</si>
  <si>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</si>
  <si>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</si>
  <si>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</si>
  <si>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</si>
  <si>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</si>
  <si>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</si>
  <si>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</si>
  <si>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</si>
  <si>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</si>
  <si>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</si>
  <si>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</si>
  <si>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</si>
  <si>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</si>
  <si>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</si>
  <si>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</si>
  <si>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</si>
  <si>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</si>
  <si>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</si>
  <si>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</si>
  <si>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</si>
  <si>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</si>
  <si>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</si>
  <si>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</si>
  <si>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</si>
  <si>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</si>
  <si>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</si>
  <si>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</si>
  <si>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</si>
  <si>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</si>
  <si>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</si>
  <si>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</si>
  <si>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</si>
  <si>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</si>
  <si>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</si>
  <si>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</si>
  <si>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</si>
  <si>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</si>
  <si>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</si>
  <si>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</si>
  <si>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</si>
  <si>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</si>
  <si>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</si>
  <si>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</si>
  <si>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</si>
  <si>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</si>
  <si>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</si>
  <si>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</si>
  <si>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</si>
  <si>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</si>
  <si>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</si>
  <si>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</si>
  <si>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</si>
  <si>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</si>
  <si>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</si>
  <si>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</si>
  <si>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</si>
  <si>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</si>
  <si>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</si>
  <si>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</si>
  <si>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</si>
  <si>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</si>
  <si>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</si>
  <si>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</si>
  <si>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</si>
  <si>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</si>
  <si>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</si>
  <si>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</si>
  <si>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</si>
  <si>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</si>
  <si>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</si>
  <si>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</si>
  <si>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</si>
  <si>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</si>
  <si>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</si>
  <si>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</si>
  <si>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</si>
  <si>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</si>
  <si>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</si>
  <si>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</si>
  <si>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</si>
  <si>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</si>
  <si>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</si>
  <si>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</si>
  <si>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</si>
  <si>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</si>
  <si>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</si>
  <si>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</si>
  <si>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</si>
  <si>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</si>
  <si>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</si>
  <si>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</si>
  <si>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</si>
  <si>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</si>
  <si>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</si>
  <si>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</si>
  <si>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</si>
  <si>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</si>
  <si>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</si>
  <si>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</si>
  <si>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</si>
  <si>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</si>
  <si>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</si>
  <si>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</si>
  <si>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CALAFETADOR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</si>
  <si>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</si>
  <si>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</si>
  <si>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</si>
  <si>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</si>
  <si>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</si>
  <si>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</si>
  <si>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</si>
  <si>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</si>
  <si>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</si>
  <si>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</si>
  <si>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</si>
  <si>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</si>
  <si>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</si>
  <si>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</si>
  <si>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ESTUCADOR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</si>
  <si>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</si>
  <si>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</si>
  <si>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</si>
  <si>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</si>
  <si>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</si>
  <si>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</si>
  <si>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</si>
  <si>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</si>
  <si>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</si>
  <si>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</si>
  <si>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</si>
  <si>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</si>
  <si>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</si>
  <si>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</si>
  <si>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</si>
  <si>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</si>
  <si>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</si>
  <si>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</si>
  <si>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</si>
  <si>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</si>
  <si>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</si>
  <si>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</si>
  <si>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</si>
  <si>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</si>
  <si>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</si>
  <si>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</si>
  <si>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</si>
  <si>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</si>
  <si>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</si>
  <si>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</si>
  <si>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</si>
  <si>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</si>
  <si>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</si>
  <si>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</si>
  <si>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</si>
  <si>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</si>
  <si>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</si>
  <si>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</si>
  <si>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</si>
  <si>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</si>
  <si>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</si>
  <si>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</si>
  <si>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</si>
  <si>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</si>
  <si>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</si>
  <si>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</si>
  <si>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</si>
  <si>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</si>
  <si>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</si>
  <si>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</si>
  <si>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</si>
  <si>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</si>
  <si>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</si>
  <si>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</si>
  <si>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</si>
  <si>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</si>
  <si>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</si>
  <si>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</si>
  <si>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</si>
  <si>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</si>
  <si>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</si>
  <si>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CALAFETADOR / CALAFATE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</si>
  <si>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</si>
  <si>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</si>
  <si>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</si>
  <si>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</si>
  <si>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</si>
  <si>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</si>
  <si>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</si>
  <si>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</si>
  <si>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</si>
  <si>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</si>
  <si>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</si>
  <si>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</si>
  <si>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</si>
  <si>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</si>
  <si>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</si>
  <si>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</si>
  <si>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</si>
  <si>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</si>
  <si>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</si>
  <si>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</si>
  <si>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</si>
  <si>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</si>
  <si>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</si>
  <si>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</si>
  <si>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</si>
  <si>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</si>
  <si>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</si>
  <si>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</si>
  <si>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</si>
  <si>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</si>
  <si>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</si>
  <si>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</si>
  <si>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</si>
  <si>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</si>
  <si>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!EM PROCESSO DE DESATIVACAO! AGUA SANITARIA</t>
  </si>
  <si>
    <t xml:space="preserve">L     </t>
  </si>
  <si>
    <t>CR</t>
  </si>
  <si>
    <t>!EM PROCESSO DE DESATIVACAO! CHAPA DE MADEIRA COMPENSADA DE PINUS, VIROLA OU EQUIVALENTE, DE *2,2 X 1,6* M, E = 6 MM</t>
  </si>
  <si>
    <t xml:space="preserve">M2    </t>
  </si>
  <si>
    <t xml:space="preserve">C </t>
  </si>
  <si>
    <t>!EM PROCESSO DE DESATIVACAO! CHAPA DE MADEIRA COMPENSADA PLASTIFICADA PARA FORMA DE CONCRETO, DE 2,20 x 1,10 M, E = 6 MM</t>
  </si>
  <si>
    <t xml:space="preserve">UN    </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</si>
  <si>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</si>
  <si>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</si>
  <si>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</si>
  <si>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12 MM</t>
  </si>
  <si>
    <t>!EM PROCESSO DE DESATIVACAO! CHAPA DE MADEIRA COMPENSADA RESINADA PARA FORMA DE CONCRETO, DE *2,2 X 1,1* M, E = 20 MM</t>
  </si>
  <si>
    <t>!EM PROCESSO DE DESATIVACAO! CHAPA DE MADEIRA COMPENSADA RESINADA PARA FORMA DE CONCRETO, DE *2,2 X 1,1* M, E = 6 MM</t>
  </si>
  <si>
    <t>!EM PROCESSO DE DESATIVACAO! DETERGENTE AMONIACO (AMONIA DILUIDA)</t>
  </si>
  <si>
    <t>!EM PROCESSO DE DESATIVACAO! DIVISORIA COLMEIA CEGA COM MONTANTE E RODAPE DE ALUMINIO ANODIZADO SIMPLES (SEM COLOCACAO)</t>
  </si>
  <si>
    <t>AS</t>
  </si>
  <si>
    <t>!EM PROCESSO DE DESATIVACAO! DOBRADICA EM ACO/FERRO, 3" X 2 1/2", E= 1,2 A 1,8 MM, SEM ANEL,  CROMADO OU ZINCADO, TAMPA BOLA, COM PARAFUSOS</t>
  </si>
  <si>
    <t>!EM PROCESSO DE DESATIVACAO! ESCAVADEIRA DRAGA DE ARRASTE, CAP. 3/4 JC 140HP (INCL MANUTENCAO/OPERACAO)</t>
  </si>
  <si>
    <t>!EM PROCESSO DE DESATIVACAO! ESCAVADEIRA HIDRAULICA SOBRE ESTEIRAS DE 99 HP, PESO OPERACIONAL DE *16* T E CAPACIDADE DE 0,85 A 1,00 M3 (LOCACAO COM OPERADOR, COMBUSTIVEL E MANUTENCAO)</t>
  </si>
  <si>
    <t>!EM PROCESSO DE DESATIVACAO! FUNDO SINTETICO NIVELADOR BRANCO FOSCO PARA MADEIRA</t>
  </si>
  <si>
    <t xml:space="preserve">GL    </t>
  </si>
  <si>
    <t>!EM PROCESSO DE DESATIVACAO! GRADIL *1320 X 2170* MM (A X L) EM BARRA DE ACO CHATA *25 MM X 2* MM, ENTRELACADA COM BARRA ACO REDONDA *5* MM, MALHA *65 X 132* MM, GALVANIZADO E PINTURA ELETROSTATICA, COR PRETO</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</si>
  <si>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</si>
  <si>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</si>
  <si>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</si>
  <si>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HEXAMETAFOSFATO DE SODIO</t>
  </si>
  <si>
    <t xml:space="preserve">KG    </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</si>
  <si>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</si>
  <si>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</si>
  <si>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 JANELA DE CORRER, ACO, BATENTE/REQUADRO DE 6 A 14 CM, VENEZIANA, PINT ANTICORROSIVA, PINT ACABAMENTO, COM VIDRO, 6 FLS, 120  X 150 CM (A X L)</t>
  </si>
  <si>
    <t>!EM PROCESSO DE DESATIVACAO! JANELA DE CORRER, ACO, COM BATENTE/REQUADRO DE 6 A 14 CM, SEM DIVISAO, PINT ANTICORROSIVA, PINT ACABAMENTO, COM VIDRO, SEM BANDEIRA, 2 FLS, 120  X 150 CM (A X L)</t>
  </si>
  <si>
    <t>!EM PROCESSO DE DESATIVACAO! LOCACAO DE GRUPO GERADOR *80 A 125* KVA, MOTOR DIESEL, REBOCAVEL, ACIONAMENTO MANUAL</t>
  </si>
  <si>
    <t>!EM PROCESSO DE DESATIVACAO! LOCACAO DE GRUPO GERADOR ACIMA DE * 125 ATE 180* KVA, MOTOR DIESEL, REBOCAVEL, ACIONAMENTO MANUAL</t>
  </si>
  <si>
    <t>!EM PROCESSO DE DESATIVACAO! LOCACAO DE GRUPO GERADOR ACIMA DE * 20 A 80* KVA, MOTOR DIESEL, REBOCAVEL, ACIONAMENTO MANUAL</t>
  </si>
  <si>
    <t>!EM PROCESSO DE DESATIVACAO! LOCACAO DE GRUPO GERADOR DE *260* KVA, DIESEL REBOCAVEL, ACIONAMENTO MANUAL</t>
  </si>
  <si>
    <t>!EM PROCESSO DE DESATIVACAO! LOCACAO DE GRUPO GERADOR DE *400* KVA, DIESEL REBOCAVEL, ACIONAMENTO MANUAL</t>
  </si>
  <si>
    <t>!EM PROCESSO DE DESATIVACAO! LOCACAO DE GRUPO GERADOR DE *550* KVA, DIESEL REBOCAVEL, ACIONAMENTO MANUAL</t>
  </si>
  <si>
    <t>!EM PROCESSO DE DESATIVACAO! LONA PLASTICA, PRETA, LARGURA 8 M, E= 150 MICRA</t>
  </si>
  <si>
    <t xml:space="preserve">M     </t>
  </si>
  <si>
    <t>!EM PROCESSO DE DESATIVACAO! LUMINARIA FECHADA P/ ILUMINACAO PUBLICA, TIPO ABL 50/F OU EQUIV, P/ LAMPADA A VAPOR DE MERCURIO 400W</t>
  </si>
  <si>
    <t>!EM PROCESSO DE DESATIVACAO! MASSA CORRIDA PVA PARA PAREDES INTERNAS</t>
  </si>
  <si>
    <t xml:space="preserve">18L   </t>
  </si>
  <si>
    <t>!EM PROCESSO DE DESATIVACAO! PASTA DESENGRAXANTE PARA MAOS</t>
  </si>
  <si>
    <t>!EM PROCESSO DE DESATIVACAO! SODA CAUSTICA EM ESCAMAS</t>
  </si>
  <si>
    <t>!EM PROCESSO DE DESATIVACAO! TERMINAL DE PORCELANA (MUFLA) UNIPOLAR, USO EXTERNO, TENSAO 3,6/6 KV, PARA CABO DE 10/16 MM2, COM ISOLAMENTO EPR</t>
  </si>
  <si>
    <t>!EM PROCESSO DE DESATIVACAO! TINTA ACRILICA PREMIUM PARA PISO</t>
  </si>
  <si>
    <t>!EM PROCESSO DE DESATIVACAO! TINTA LATEX PVA PREMIUM, COR BRANCA</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</si>
  <si>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</si>
  <si>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</si>
  <si>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</si>
  <si>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</si>
  <si>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!EM PROCESSO DE DESATIVACAO!SABAO EM PO</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</si>
  <si>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</si>
  <si>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</si>
  <si>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</si>
  <si>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</si>
  <si>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</si>
  <si>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</si>
  <si>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</si>
  <si>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</si>
  <si>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</si>
  <si>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</si>
  <si>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</si>
  <si>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</si>
  <si>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</si>
  <si>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</si>
  <si>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</si>
  <si>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</si>
  <si>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</si>
  <si>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</si>
  <si>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</si>
  <si>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</si>
  <si>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</si>
  <si>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</si>
  <si>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</si>
  <si>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</si>
  <si>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</si>
  <si>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</si>
  <si>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</si>
  <si>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</si>
  <si>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</si>
  <si>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</si>
  <si>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</si>
  <si>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</si>
  <si>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</si>
  <si>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</si>
  <si>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</si>
  <si>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</si>
  <si>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</si>
  <si>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</si>
  <si>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</si>
  <si>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</si>
  <si>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</si>
  <si>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</si>
  <si>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</si>
  <si>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</si>
  <si>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</si>
  <si>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</si>
  <si>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</si>
  <si>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</si>
  <si>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</si>
  <si>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</si>
  <si>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</si>
  <si>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</si>
  <si>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</si>
  <si>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</si>
  <si>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</si>
  <si>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</si>
  <si>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</si>
  <si>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</si>
  <si>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</si>
  <si>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</si>
  <si>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</si>
  <si>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</si>
  <si>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</si>
  <si>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</si>
  <si>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</si>
  <si>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</si>
  <si>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</si>
  <si>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</si>
  <si>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</si>
  <si>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</si>
  <si>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</si>
  <si>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</si>
  <si>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</si>
  <si>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</si>
  <si>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</si>
  <si>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</si>
  <si>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</si>
  <si>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</si>
  <si>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</si>
  <si>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</si>
  <si>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</si>
  <si>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</si>
  <si>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</si>
  <si>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</si>
  <si>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</si>
  <si>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</si>
  <si>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</si>
  <si>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</si>
  <si>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</si>
  <si>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</si>
  <si>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</si>
  <si>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</si>
  <si>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</si>
  <si>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</si>
  <si>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</si>
  <si>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</si>
  <si>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</si>
  <si>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</si>
  <si>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</si>
  <si>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</si>
  <si>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</si>
  <si>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</si>
  <si>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</si>
  <si>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</si>
  <si>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</si>
  <si>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</si>
  <si>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</si>
  <si>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</si>
  <si>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</si>
  <si>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</si>
  <si>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</si>
  <si>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</si>
  <si>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</si>
  <si>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</si>
  <si>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</si>
  <si>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</si>
  <si>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</si>
  <si>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</si>
  <si>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</si>
  <si>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</si>
  <si>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</si>
  <si>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</si>
  <si>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</si>
  <si>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</si>
  <si>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</si>
  <si>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</si>
  <si>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</si>
  <si>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</si>
  <si>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</si>
  <si>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</si>
  <si>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</si>
  <si>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</si>
  <si>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</si>
  <si>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</si>
  <si>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ACRILICO/COLA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</si>
  <si>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</si>
  <si>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</si>
  <si>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</si>
  <si>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LIQUIDO A BASE DE RESINAS PARA COLAGEM DE ESPUMA DE ISOLAMENTO TERMICO FLEXIVEL</t>
  </si>
  <si>
    <t>ADESIVO PARA TUBOS CPVC, *75* G</t>
  </si>
  <si>
    <t>ADESIVO PLASTICO PARA PVC, BISNAGA COM 75 GR</t>
  </si>
  <si>
    <t>ADESIVO PLASTICO PARA PVC, FRASCO COM 175 GR</t>
  </si>
  <si>
    <t>ADESIVO PLASTICO PARA PVC, FRASCO COM 850 GR</t>
  </si>
  <si>
    <t>ADESIVO/COLA PARA EPS (ISOPOR) E OUTROS MATERIAIS</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</si>
  <si>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</si>
  <si>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</si>
  <si>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</si>
  <si>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</si>
  <si>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</si>
  <si>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</si>
  <si>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</si>
  <si>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</si>
  <si>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</si>
  <si>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PRÃ-MOLDADA DE CONCRETO ARMADO, SEÃÃO RETANGULAR INTERNA DE 1,50 X 1,50 M (L X A), MÃSULA DE 20X20CM, C = 1.00 M, EMÃN = 15 CM, TB-45 E FCK DO CONCRETO = 30 MPA.</t>
  </si>
  <si>
    <t>ADUELA/ GALERIA PRÃ-MOLDADA DE CONCRETO ARMADO, SEÃÃO RETANGULAR INTERNA DE 2,00 X 2,00 M (L X A), MÃSULA DE 20X20CM, C = 1.00 M, EMÃN = 15 CM, TB-45 E FCK DO CONCRETO = 30 MPA.</t>
  </si>
  <si>
    <t>ADUELA/ GALERIA PRÃ-MOLDADA DE CONCRETO ARMADO, SEÃÃO RETANGULAR INTERNA DE 2,50 X 2,50 M (L X A), MÃSULA DE 20X20CM, C = 1.00 M, EMÃN = 15 CM, TB-45 E FCK DO CONCRETO = 30 MPA.</t>
  </si>
  <si>
    <t>ADUELA/ GALERIA PRÃ-MOLDADA DE CONCRETO ARMADO, SEÃÃO RETANGULAR INTERNA DE 3,00 X 3,00 M (L X A), MÃSULA DE 20X20CM, C = 1.00 M, EMÃN = 20 CM, TB-45 E FCK DO CONCRETO = 30 MPA.</t>
  </si>
  <si>
    <t>ADUELA/GALERIA DE CONCRETO ARMADO, SECAO RETANGULAR 2.00 X 1.00 M (L X A), C = 1.00 M, E = 20 CM</t>
  </si>
  <si>
    <t>ADUELA/GALERIA DE CONCRETO ARMADO, SECAO RETANGULAR 2.00 X 1.50 M (L X A), C = 1.00 M, E = 20 CM</t>
  </si>
  <si>
    <t>ADUELA/GALERIA DE CONCRETO ARMADO, SECAO RETANGULAR 2.50 X 1.00 M (L X A), C = 1.00 M, E = 20 CM</t>
  </si>
  <si>
    <t>ADUELA/GALERIA DE CONCRETO ARMADO, SECAO RETANGULAR 2.50 X 1.50 M (L X A), C = 1.00 M, E = 20 CM</t>
  </si>
  <si>
    <t>AFASTADOR PARA TELHA DE FIBROCIMENTO CANALETE 90 OU KALHETAO</t>
  </si>
  <si>
    <t>AGENTE DE CURA, PROTETOR DA EVAPORACAO DA AGUA DE HIDRATACAO DO CONCRETO</t>
  </si>
  <si>
    <t>AGREGADO RECICLADO, TIPO RACHAO RECICLADO CINZA, CLASSE A</t>
  </si>
  <si>
    <t xml:space="preserve">M3    </t>
  </si>
  <si>
    <t>AJUDANTE DE ARMADOR</t>
  </si>
  <si>
    <t>AJUDANTE DE ARMADOR (MENSALISTA)</t>
  </si>
  <si>
    <t xml:space="preserve">MES   </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</si>
  <si>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</si>
  <si>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</si>
  <si>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</si>
  <si>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</si>
  <si>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</si>
  <si>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</si>
  <si>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</si>
  <si>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</si>
  <si>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</si>
  <si>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</si>
  <si>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</si>
  <si>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</si>
  <si>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</si>
  <si>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</si>
  <si>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</si>
  <si>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</si>
  <si>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</si>
  <si>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</si>
  <si>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</si>
  <si>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</si>
  <si>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</si>
  <si>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</si>
  <si>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</si>
  <si>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</si>
  <si>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</si>
  <si>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</si>
  <si>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</si>
  <si>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</si>
  <si>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</si>
  <si>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</si>
  <si>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</si>
  <si>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</si>
  <si>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</si>
  <si>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</si>
  <si>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</si>
  <si>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</si>
  <si>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</si>
  <si>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</si>
  <si>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</si>
  <si>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</si>
  <si>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</si>
  <si>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</si>
  <si>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</si>
  <si>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</si>
  <si>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</si>
  <si>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125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</si>
  <si>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</si>
  <si>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</si>
  <si>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</si>
  <si>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</si>
  <si>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</si>
  <si>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</si>
  <si>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</si>
  <si>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</si>
  <si>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</si>
  <si>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</si>
  <si>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</si>
  <si>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</si>
  <si>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</si>
  <si>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</si>
  <si>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</si>
  <si>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</si>
  <si>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</si>
  <si>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</si>
  <si>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</si>
  <si>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</si>
  <si>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</si>
  <si>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</si>
  <si>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</si>
  <si>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</si>
  <si>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</si>
  <si>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</si>
  <si>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</si>
  <si>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</si>
  <si>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</si>
  <si>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</si>
  <si>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</si>
  <si>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</si>
  <si>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</si>
  <si>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</si>
  <si>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</si>
  <si>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</si>
  <si>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</si>
  <si>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</si>
  <si>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</si>
  <si>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</si>
  <si>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</si>
  <si>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</si>
  <si>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</si>
  <si>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</si>
  <si>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</si>
  <si>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</si>
  <si>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</si>
  <si>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</si>
  <si>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</si>
  <si>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</si>
  <si>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</si>
  <si>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</si>
  <si>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</si>
  <si>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</si>
  <si>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</si>
  <si>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</si>
  <si>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</si>
  <si>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</si>
  <si>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</si>
  <si>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</si>
  <si>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</si>
  <si>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</si>
  <si>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</si>
  <si>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</si>
  <si>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</si>
  <si>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</si>
  <si>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</si>
  <si>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</si>
  <si>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</si>
  <si>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</si>
  <si>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</si>
  <si>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CAPACIDADE DO RESERVATORIO 800 L, INCLUI 8 PLACAS COLETORAS DE 1,42 M2</t>
  </si>
  <si>
    <t>AQUECEDOR SOLAR CAPACIDADE DO RESERVATORIO 1000 L, INCLUI 10 PLACAS COLETORAS DE 1,42 M2</t>
  </si>
  <si>
    <t>AQUECEDOR SOLAR CAPACIDADE DO RESERVATORIO 200 L, INCLUI 2 PLACAS COLETORAS DE 1,42 M2</t>
  </si>
  <si>
    <t>AQUECEDOR SOLAR CAPACIDADE DO RESERVATORIO 400L, INCLUI 4 PLACAS COLETORAS DE 1,42 M2</t>
  </si>
  <si>
    <t>AQUECEDOR SOLAR CAPACIDADE DO RESERVATORIO 600 L, INCLUI 6 PLACAS COLETORAS DE 1,42 M2</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</si>
  <si>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</si>
  <si>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</si>
  <si>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</si>
  <si>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</si>
  <si>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</si>
  <si>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</si>
  <si>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</si>
  <si>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</si>
  <si>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</si>
  <si>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</si>
  <si>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</si>
  <si>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</si>
  <si>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</si>
  <si>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</si>
  <si>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</si>
  <si>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</si>
  <si>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</si>
  <si>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</si>
  <si>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</si>
  <si>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</si>
  <si>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</si>
  <si>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</si>
  <si>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</si>
  <si>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</si>
  <si>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</si>
  <si>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</si>
  <si>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</si>
  <si>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</si>
  <si>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</si>
  <si>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</si>
  <si>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</si>
  <si>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</si>
  <si>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</si>
  <si>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</si>
  <si>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</si>
  <si>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</si>
  <si>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</si>
  <si>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</si>
  <si>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</si>
  <si>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</si>
  <si>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</si>
  <si>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</si>
  <si>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</si>
  <si>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</si>
  <si>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6 BWG, D = 5,16 MM (0,157 KG/M), OU 8 BWG, D = 4,19 MM (0,101 KG/M), OU 10 BWG, D = 3,40 MM (0,0713 KG/M)</t>
  </si>
  <si>
    <t>ARAME PROTEGIDO COM POLIMERO PARA GABIAO, DIAMETRO 2,2 MM</t>
  </si>
  <si>
    <t>ARAME RECOZIDO 16 BWG, D = 1,65 MM (0,016 KG/M) OU 18 BWG, D = 1,25 MM (0,01 KG/M)</t>
  </si>
  <si>
    <t>AREIA AMARELA, AREIA BARRADA OU ARENOSO (RETIRADA NO AREAL, SEM TRANSPORTE)</t>
  </si>
  <si>
    <t>AREIA FINA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</si>
  <si>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</si>
  <si>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</si>
  <si>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</si>
  <si>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AREIA PRETA PARA EMBOCO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</si>
  <si>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</si>
  <si>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</si>
  <si>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</si>
  <si>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</si>
  <si>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</si>
  <si>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</si>
  <si>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</si>
  <si>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</si>
  <si>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</si>
  <si>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</si>
  <si>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</si>
  <si>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</si>
  <si>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</si>
  <si>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</si>
  <si>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</si>
  <si>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</si>
  <si>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</si>
  <si>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</si>
  <si>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</si>
  <si>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</si>
  <si>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</si>
  <si>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</si>
  <si>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</si>
  <si>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</si>
  <si>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</si>
  <si>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</si>
  <si>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</si>
  <si>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</si>
  <si>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</si>
  <si>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</si>
  <si>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</si>
  <si>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</si>
  <si>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</si>
  <si>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</si>
  <si>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</si>
  <si>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</si>
  <si>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</si>
  <si>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</si>
  <si>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</si>
  <si>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</si>
  <si>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</si>
  <si>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</si>
  <si>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</si>
  <si>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</si>
  <si>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</si>
  <si>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</si>
  <si>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</si>
  <si>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</si>
  <si>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</si>
  <si>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</si>
  <si>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</si>
  <si>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</si>
  <si>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</si>
  <si>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</si>
  <si>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</si>
  <si>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</si>
  <si>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</si>
  <si>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</si>
  <si>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</si>
  <si>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</si>
  <si>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</si>
  <si>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</si>
  <si>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</si>
  <si>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</si>
  <si>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</si>
  <si>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</si>
  <si>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AUXILIAR DE MECANICO (MENSALISTA)</t>
  </si>
  <si>
    <t>AUXILIAR DE PEDREIRO</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</si>
  <si>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</si>
  <si>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</si>
  <si>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</si>
  <si>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</si>
  <si>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</si>
  <si>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</si>
  <si>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</si>
  <si>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</si>
  <si>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t>
  </si>
  <si>
    <t>AZULEJISTA OU LADRILHEIRO (MENSALISTA)</t>
  </si>
  <si>
    <t>BACIA SANITARIA (VASO) COM CAIXA ACOPLADA, DE LOUCA BRANCA</t>
  </si>
  <si>
    <t>BACIA SANITARIA (VASO) CONVENCIONAL DE LOUCA BRANCA</t>
  </si>
  <si>
    <t>BACIA SANITARIA (VASO) CONVENCIONAL DE LOUCA COR</t>
  </si>
  <si>
    <t>BACIA SANITARIA (VASO) CONVENCIONAL PARA PCD SEM FURO FRONTAL, DE LOUCA BRANCA, SEM ASSENTO</t>
  </si>
  <si>
    <t>BACIA SANITARIA TURCA DE LOUCA BRANCA</t>
  </si>
  <si>
    <t>BALDE PLASTICO CAPACIDADE *10* L</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</si>
  <si>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</si>
  <si>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</si>
  <si>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</si>
  <si>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</si>
  <si>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</si>
  <si>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</si>
  <si>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</si>
  <si>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</si>
  <si>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</si>
  <si>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</si>
  <si>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</si>
  <si>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</si>
  <si>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</si>
  <si>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</si>
  <si>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</si>
  <si>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</si>
  <si>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</si>
  <si>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</si>
  <si>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 xml:space="preserve">PAR   </t>
  </si>
  <si>
    <t>BARRA ANTIPANICO DUPLA, PARA PORTA DE VIDRO, COR CINZA</t>
  </si>
  <si>
    <t>BARRA ANTIPANICO SIMPLES, CEGA EM LADO OPOSTO,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</si>
  <si>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</si>
  <si>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</si>
  <si>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</si>
  <si>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</si>
  <si>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</si>
  <si>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</si>
  <si>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</si>
  <si>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</si>
  <si>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</si>
  <si>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</si>
  <si>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</si>
  <si>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</si>
  <si>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</si>
  <si>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</si>
  <si>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</si>
  <si>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</si>
  <si>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</si>
  <si>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</si>
  <si>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</si>
  <si>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</si>
  <si>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</si>
  <si>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</si>
  <si>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</si>
  <si>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</si>
  <si>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</si>
  <si>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BASE DE MISTURADOR MONOCOMANDO PARA CHUVEIRO</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</si>
  <si>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</si>
  <si>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</si>
  <si>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</si>
  <si>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</si>
  <si>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</si>
  <si>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PORTAL/ ADUELA/ MARCO MACICO, E= *3 CM, L= *13 CM, *60 CM A 120* CM X *210 CM,  EM CEDRINHO/ ANGELIM COMERCIAL/ EUCALIPTO/ CURUPIXA/ PEROBA/ CUMARU OU EQUIVALENTE DA REGIAO (NAO INCLUI ALIZARES)</t>
  </si>
  <si>
    <t xml:space="preserve">JG    </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</si>
  <si>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</si>
  <si>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</si>
  <si>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BATENTE/ PORTAL/ ADUELA/ MARCO MACICO, E= *3* CM, L= *7* CM, *60 CM A 120* CM X *210* CM, EM PINUS/ TAUARI/ VIROLA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</si>
  <si>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</si>
  <si>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</si>
  <si>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</si>
  <si>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</si>
  <si>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</si>
  <si>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</si>
  <si>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</si>
  <si>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</si>
  <si>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</si>
  <si>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</si>
  <si>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</si>
  <si>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</si>
  <si>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</si>
  <si>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</si>
  <si>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</si>
  <si>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</si>
  <si>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CERAMICO VAZADO PARA ALVENARIA DE VEDACAO, DE 9 X 19 X 19 CM (L X A X C)</t>
  </si>
  <si>
    <t xml:space="preserve">MIL   </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</si>
  <si>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</si>
  <si>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</si>
  <si>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</si>
  <si>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</si>
  <si>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</si>
  <si>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</si>
  <si>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</si>
  <si>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</si>
  <si>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</si>
  <si>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</si>
  <si>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</si>
  <si>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</si>
  <si>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</si>
  <si>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</si>
  <si>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</si>
  <si>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</si>
  <si>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</si>
  <si>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</si>
  <si>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</si>
  <si>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</si>
  <si>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</si>
  <si>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</si>
  <si>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</si>
  <si>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</si>
  <si>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</si>
  <si>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</si>
  <si>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</si>
  <si>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</si>
  <si>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</si>
  <si>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</si>
  <si>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</si>
  <si>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</si>
  <si>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</si>
  <si>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</si>
  <si>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</si>
  <si>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</si>
  <si>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</si>
  <si>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</si>
  <si>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</si>
  <si>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</si>
  <si>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</si>
  <si>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INCOLOR XADREZ, DE *20 X 20 X 10* CM</t>
  </si>
  <si>
    <t>BLOCO DE VIDRO INCOLOR, CANELADO, DE *19 X 19 X 8* CM</t>
  </si>
  <si>
    <t>BLOCO DE VIDRO/ELEMENTO VAZADO INCOLOR, VENEZIANA, DE *20 X 20 X 6* CM</t>
  </si>
  <si>
    <t>BLOCO DE VIDRO/ELEMENTO VAZADO, INCOLOR, VENEZIANA, *20 X 10 X 8* CM</t>
  </si>
  <si>
    <t>BLOCO ESTRUTURAL CERAMICO 14 X 19 X 29 CM, 6,0 MPA (NBR 15270)</t>
  </si>
  <si>
    <t>BLOCO ESTRUTURAL CERAMICO 14 X 19 X 39 CM, 6,0 MPA (NBR 15270)</t>
  </si>
  <si>
    <t>BLOCO ESTRUTURAL CERAMICO 19 X 19 X 29 CM, 6,0 MPA (NBR 15270)</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</si>
  <si>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</si>
  <si>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</si>
  <si>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</si>
  <si>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</si>
  <si>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</si>
  <si>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</si>
  <si>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</si>
  <si>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</si>
  <si>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</si>
  <si>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</si>
  <si>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</si>
  <si>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</si>
  <si>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</si>
  <si>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</si>
  <si>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</si>
  <si>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</si>
  <si>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</si>
  <si>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</si>
  <si>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</si>
  <si>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</si>
  <si>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</si>
  <si>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</si>
  <si>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</si>
  <si>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</si>
  <si>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</si>
  <si>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</si>
  <si>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</si>
  <si>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</si>
  <si>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</si>
  <si>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</si>
  <si>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</si>
  <si>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</si>
  <si>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</si>
  <si>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</si>
  <si>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</si>
  <si>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</si>
  <si>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</si>
  <si>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</si>
  <si>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</si>
  <si>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</si>
  <si>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</si>
  <si>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</si>
  <si>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</si>
  <si>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</si>
  <si>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</si>
  <si>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</si>
  <si>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</si>
  <si>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</si>
  <si>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ELETRICO</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</si>
  <si>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</si>
  <si>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</si>
  <si>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</si>
  <si>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</si>
  <si>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</si>
  <si>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</si>
  <si>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</si>
  <si>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</si>
  <si>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</si>
  <si>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</si>
  <si>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</si>
  <si>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</si>
  <si>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</si>
  <si>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</si>
  <si>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</si>
  <si>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</si>
  <si>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</si>
  <si>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</si>
  <si>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</si>
  <si>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</si>
  <si>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</si>
  <si>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</si>
  <si>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</si>
  <si>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</si>
  <si>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</si>
  <si>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</si>
  <si>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</si>
  <si>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</si>
  <si>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</si>
  <si>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</si>
  <si>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</si>
  <si>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</si>
  <si>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</si>
  <si>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</si>
  <si>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</si>
  <si>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</si>
  <si>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</si>
  <si>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</si>
  <si>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</si>
  <si>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</si>
  <si>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</si>
  <si>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</si>
  <si>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</si>
  <si>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</si>
  <si>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</si>
  <si>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</si>
  <si>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</si>
  <si>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</si>
  <si>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</si>
  <si>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</si>
  <si>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</si>
  <si>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</si>
  <si>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</si>
  <si>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</si>
  <si>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</si>
  <si>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</si>
  <si>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</si>
  <si>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</si>
  <si>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</si>
  <si>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</si>
  <si>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</si>
  <si>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</si>
  <si>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</si>
  <si>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</si>
  <si>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</si>
  <si>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</si>
  <si>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</si>
  <si>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</si>
  <si>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</si>
  <si>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</si>
  <si>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</si>
  <si>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</si>
  <si>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</si>
  <si>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</si>
  <si>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</si>
  <si>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</si>
  <si>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</si>
  <si>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</si>
  <si>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</si>
  <si>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</si>
  <si>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</si>
  <si>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</si>
  <si>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</si>
  <si>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</si>
  <si>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</si>
  <si>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</si>
  <si>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</si>
  <si>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</si>
  <si>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</si>
  <si>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</si>
  <si>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</si>
  <si>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</si>
  <si>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</si>
  <si>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</si>
  <si>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</si>
  <si>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</si>
  <si>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</si>
  <si>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</si>
  <si>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</si>
  <si>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</si>
  <si>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</si>
  <si>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</si>
  <si>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</si>
  <si>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</si>
  <si>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</si>
  <si>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</si>
  <si>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</si>
  <si>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</si>
  <si>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</si>
  <si>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</si>
  <si>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</si>
  <si>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</si>
  <si>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DE REDUCAO, PVC, LONGA, SERIE R, DN 50 X 40 MM, PARA ESGOTO OU AGUAS PLUVIAIS PREDIAIS</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</si>
  <si>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</si>
  <si>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</si>
  <si>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</si>
  <si>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</si>
  <si>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</si>
  <si>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</si>
  <si>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</si>
  <si>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</si>
  <si>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</si>
  <si>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</si>
  <si>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</si>
  <si>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</si>
  <si>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</si>
  <si>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</si>
  <si>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</si>
  <si>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</si>
  <si>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</si>
  <si>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</si>
  <si>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</si>
  <si>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</si>
  <si>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</si>
  <si>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</si>
  <si>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</si>
  <si>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</si>
  <si>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</si>
  <si>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</si>
  <si>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</si>
  <si>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</si>
  <si>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</si>
  <si>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</si>
  <si>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</si>
  <si>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</si>
  <si>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</si>
  <si>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</si>
  <si>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</si>
  <si>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</si>
  <si>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</si>
  <si>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</si>
  <si>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</si>
  <si>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</si>
  <si>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</si>
  <si>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</si>
  <si>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</si>
  <si>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</si>
  <si>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</si>
  <si>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</si>
  <si>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</si>
  <si>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</si>
  <si>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</si>
  <si>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</si>
  <si>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</si>
  <si>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</si>
  <si>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</si>
  <si>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</si>
  <si>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</si>
  <si>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</si>
  <si>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</si>
  <si>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</si>
  <si>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</si>
  <si>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</si>
  <si>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</si>
  <si>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</si>
  <si>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</si>
  <si>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</si>
  <si>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</si>
  <si>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</si>
  <si>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</si>
  <si>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</si>
  <si>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</si>
  <si>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</si>
  <si>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</si>
  <si>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</si>
  <si>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</si>
  <si>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</si>
  <si>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</si>
  <si>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</si>
  <si>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</si>
  <si>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</si>
  <si>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</si>
  <si>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</si>
  <si>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</si>
  <si>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</si>
  <si>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</si>
  <si>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</si>
  <si>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</si>
  <si>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</si>
  <si>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</si>
  <si>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</si>
  <si>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</si>
  <si>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</si>
  <si>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</si>
  <si>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</si>
  <si>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</si>
  <si>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</si>
  <si>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</si>
  <si>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</si>
  <si>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</si>
  <si>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</si>
  <si>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</si>
  <si>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</si>
  <si>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</si>
  <si>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</si>
  <si>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</si>
  <si>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</si>
  <si>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</si>
  <si>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</si>
  <si>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</si>
  <si>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</si>
  <si>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</si>
  <si>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</si>
  <si>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</si>
  <si>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</si>
  <si>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</si>
  <si>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</si>
  <si>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</si>
  <si>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</si>
  <si>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</si>
  <si>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</si>
  <si>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</si>
  <si>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</si>
  <si>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</si>
  <si>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</si>
  <si>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</si>
  <si>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</si>
  <si>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</si>
  <si>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</si>
  <si>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</si>
  <si>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</si>
  <si>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</si>
  <si>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</si>
  <si>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</si>
  <si>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</si>
  <si>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</si>
  <si>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</si>
  <si>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</si>
  <si>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</si>
  <si>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</si>
  <si>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</si>
  <si>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</si>
  <si>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</si>
  <si>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</si>
  <si>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</si>
  <si>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</si>
  <si>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</si>
  <si>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</si>
  <si>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</si>
  <si>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</si>
  <si>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</si>
  <si>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</si>
  <si>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</si>
  <si>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</si>
  <si>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</si>
  <si>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</si>
  <si>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</si>
  <si>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</si>
  <si>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</si>
  <si>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</si>
  <si>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</si>
  <si>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</si>
  <si>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</si>
  <si>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</si>
  <si>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</si>
  <si>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</si>
  <si>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</si>
  <si>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</si>
  <si>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</si>
  <si>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</si>
  <si>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</si>
  <si>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</si>
  <si>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</si>
  <si>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</si>
  <si>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</si>
  <si>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</si>
  <si>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</si>
  <si>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</si>
  <si>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</si>
  <si>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</si>
  <si>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</si>
  <si>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</si>
  <si>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</si>
  <si>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</si>
  <si>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</si>
  <si>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</si>
  <si>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</si>
  <si>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</si>
  <si>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</si>
  <si>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</si>
  <si>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</si>
  <si>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</si>
  <si>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</si>
  <si>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</si>
  <si>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</si>
  <si>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</si>
  <si>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</si>
  <si>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</si>
  <si>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</si>
  <si>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</si>
  <si>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</si>
  <si>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</si>
  <si>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</si>
  <si>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</si>
  <si>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</si>
  <si>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</si>
  <si>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</si>
  <si>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</si>
  <si>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</si>
  <si>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</si>
  <si>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</si>
  <si>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</si>
  <si>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</si>
  <si>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</si>
  <si>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</si>
  <si>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</si>
  <si>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</si>
  <si>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</si>
  <si>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</si>
  <si>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</si>
  <si>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</si>
  <si>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</si>
  <si>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</si>
  <si>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</si>
  <si>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</si>
  <si>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</si>
  <si>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</si>
  <si>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</si>
  <si>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</si>
  <si>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</si>
  <si>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</si>
  <si>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</si>
  <si>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</si>
  <si>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</si>
  <si>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</si>
  <si>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</si>
  <si>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</si>
  <si>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</si>
  <si>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</si>
  <si>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</si>
  <si>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</si>
  <si>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</si>
  <si>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</si>
  <si>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</si>
  <si>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</si>
  <si>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</si>
  <si>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</si>
  <si>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</si>
  <si>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</si>
  <si>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</si>
  <si>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</si>
  <si>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</si>
  <si>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</si>
  <si>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</si>
  <si>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</si>
  <si>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INSPECAO EM POLIETILENO PARA ATERRAMENTO E PARA RAIOS DIAMETRO = 300 MM</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</si>
  <si>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</si>
  <si>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</si>
  <si>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</si>
  <si>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</si>
  <si>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</si>
  <si>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</si>
  <si>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</si>
  <si>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</si>
  <si>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</si>
  <si>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</si>
  <si>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</si>
  <si>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</si>
  <si>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150 X 150 X 50MM COM TAMPA CEGA QUADRADA BRANCA</t>
  </si>
  <si>
    <t>CAIXA SIFONADA PVC, 100 X 100 X 40 MM, COM GRELHA REDONDA BRANCA</t>
  </si>
  <si>
    <t>CAIXA SIFONADA PVC, 100 X 100 X 50 MM, COM GRELHA REDONDA BRANCA</t>
  </si>
  <si>
    <t>CAIXA SIFONADA PVC, 150 X 150 X 50 MM, COM GRELHA QUADRADA BRANCA (NBR 5688)</t>
  </si>
  <si>
    <t>CAIXA SIFONADA PVC, 150 X 150 X 50 MM, COM GRELHA REDONDA BRANCA</t>
  </si>
  <si>
    <t>CAIXA SIFONADA PVC, 150 X 185 X 75 MM, COM GRELHA QUADRADA BRANCA</t>
  </si>
  <si>
    <t>CAIXA SIFONADA PVC, 150 X 185 X 75 MM, COM TAMPA CEGA QUADRADA BRANCA</t>
  </si>
  <si>
    <t>CAIXA SIFONADA PVC, 250 X 230 X 75 MM, COM TAMPA E PORTA TAMPA QUADRADA BRANCA</t>
  </si>
  <si>
    <t>CAL HIDRATADA PARA PINTURA</t>
  </si>
  <si>
    <t>CAL VIRGEM COMUM PARA ARGAMASSAS (NBR 6453)</t>
  </si>
  <si>
    <t>CALAFETADOR / CALAFATE</t>
  </si>
  <si>
    <t>CALAFETADOR / CALAFATE (MENSALISTA)</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</si>
  <si>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</si>
  <si>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</si>
  <si>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</si>
  <si>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</si>
  <si>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</si>
  <si>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</si>
  <si>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</si>
  <si>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</si>
  <si>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</si>
  <si>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</si>
  <si>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</si>
  <si>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</si>
  <si>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</si>
  <si>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</si>
  <si>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</si>
  <si>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</si>
  <si>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</si>
  <si>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</si>
  <si>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</si>
  <si>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</si>
  <si>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</si>
  <si>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</si>
  <si>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</si>
  <si>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</si>
  <si>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</si>
  <si>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</si>
  <si>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</si>
  <si>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</si>
  <si>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</si>
  <si>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</si>
  <si>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</si>
  <si>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</si>
  <si>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</si>
  <si>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</si>
  <si>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</si>
  <si>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</si>
  <si>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</si>
  <si>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</si>
  <si>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</si>
  <si>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</si>
  <si>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</si>
  <si>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</si>
  <si>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</si>
  <si>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</si>
  <si>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</si>
  <si>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</si>
  <si>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</si>
  <si>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</si>
  <si>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</si>
  <si>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</si>
  <si>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</si>
  <si>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</si>
  <si>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</si>
  <si>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CANOPLA ACABAMENTO CROMADO PARA INSTALACAO DE SPRINKLER, SOB FORRO, 15 MM</t>
  </si>
  <si>
    <t>CANTONEIRA (ABAS IGUAIS) EM FERRO GALVANIZADO, 25,4 MM X 3,17 MM (L X E), 0,86 KG/M</t>
  </si>
  <si>
    <t>CANTONEIRA (ABAS IGUAIS) EM FERRO GALVANIZADO, 25,4 MM X 3,17 MM (L X E), 1,27KG/M</t>
  </si>
  <si>
    <t>CANTONEIRA (ABAS IGUAIS) EM FERRO GALVANIZADO, 38,1 MM X 3,17 MM (L X E), 3,48 KG/M</t>
  </si>
  <si>
    <t>CANTONEIRA (ABAS IGUAIS) EM FERRO GALVANIZADO,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</si>
  <si>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</si>
  <si>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</si>
  <si>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</si>
  <si>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</si>
  <si>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</si>
  <si>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</si>
  <si>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</si>
  <si>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</si>
  <si>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</si>
  <si>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</si>
  <si>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</si>
  <si>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</si>
  <si>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</si>
  <si>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</si>
  <si>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</si>
  <si>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</si>
  <si>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</si>
  <si>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</si>
  <si>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</si>
  <si>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</si>
  <si>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</si>
  <si>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</si>
  <si>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</si>
  <si>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</si>
  <si>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</si>
  <si>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</si>
  <si>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</si>
  <si>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</si>
  <si>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</si>
  <si>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</si>
  <si>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</si>
  <si>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SERIE R, DN 100 MM, PARA ESGOTO OU AGUAS PLUVIAIS PREDIAIS</t>
  </si>
  <si>
    <t>CAP PVC, SERIE R, DN 150 MM, PARA ESGOTO OU AGUAS PLUVIAIS PREDIAIS</t>
  </si>
  <si>
    <t>CAP PVC, SERIE R, DN 75 MM, PARA ESGOTO OU AGUAS PLUVIAIS PREDIAIS</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</si>
  <si>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</si>
  <si>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</si>
  <si>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</si>
  <si>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</si>
  <si>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</si>
  <si>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</si>
  <si>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</si>
  <si>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</si>
  <si>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</si>
  <si>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</si>
  <si>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</si>
  <si>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</si>
  <si>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</si>
  <si>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</si>
  <si>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</si>
  <si>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</si>
  <si>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</si>
  <si>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</si>
  <si>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</si>
  <si>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</si>
  <si>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</si>
  <si>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</si>
  <si>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</si>
  <si>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</si>
  <si>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</si>
  <si>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</si>
  <si>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</si>
  <si>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</si>
  <si>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</si>
  <si>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</si>
  <si>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</si>
  <si>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</si>
  <si>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</si>
  <si>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</si>
  <si>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</si>
  <si>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</si>
  <si>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</si>
  <si>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</si>
  <si>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</si>
  <si>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</si>
  <si>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</si>
  <si>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</si>
  <si>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</si>
  <si>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</si>
  <si>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</si>
  <si>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</si>
  <si>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</si>
  <si>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</si>
  <si>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</si>
  <si>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</si>
  <si>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</si>
  <si>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</si>
  <si>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</si>
  <si>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</si>
  <si>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</si>
  <si>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</si>
  <si>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</si>
  <si>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</si>
  <si>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</si>
  <si>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</si>
  <si>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</si>
  <si>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</si>
  <si>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</si>
  <si>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</si>
  <si>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</si>
  <si>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</si>
  <si>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</si>
  <si>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</si>
  <si>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</si>
  <si>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</si>
  <si>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</si>
  <si>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</si>
  <si>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</si>
  <si>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</si>
  <si>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</si>
  <si>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</si>
  <si>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</si>
  <si>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</si>
  <si>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</si>
  <si>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</si>
  <si>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</si>
  <si>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</si>
  <si>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</si>
  <si>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</si>
  <si>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</si>
  <si>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</si>
  <si>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</si>
  <si>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</si>
  <si>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</si>
  <si>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</si>
  <si>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</si>
  <si>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</si>
  <si>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</si>
  <si>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</si>
  <si>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</si>
  <si>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</si>
  <si>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</si>
  <si>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</si>
  <si>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</si>
  <si>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</si>
  <si>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</si>
  <si>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</si>
  <si>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</si>
  <si>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</si>
  <si>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</si>
  <si>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</si>
  <si>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</si>
  <si>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</si>
  <si>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</si>
  <si>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</si>
  <si>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</si>
  <si>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</si>
  <si>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</si>
  <si>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</si>
  <si>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</si>
  <si>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</si>
  <si>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</si>
  <si>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</si>
  <si>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</si>
  <si>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</si>
  <si>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</si>
  <si>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</si>
  <si>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</si>
  <si>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</si>
  <si>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</si>
  <si>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</si>
  <si>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</si>
  <si>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</si>
  <si>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</si>
  <si>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</si>
  <si>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</si>
  <si>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</si>
  <si>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</si>
  <si>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</si>
  <si>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</si>
  <si>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</si>
  <si>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</si>
  <si>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</si>
  <si>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</si>
  <si>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</si>
  <si>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</si>
  <si>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</si>
  <si>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</si>
  <si>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</si>
  <si>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</si>
  <si>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</si>
  <si>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</si>
  <si>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</si>
  <si>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</si>
  <si>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</si>
  <si>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</si>
  <si>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CHUVEIRO PLASTICO BRANCO SIMPLES 5 '' PARA ACOPLAR EM HASTE 1/2 ", AGUA FRIA</t>
  </si>
  <si>
    <t>CIMENTO ASFALTICO DE PETROLEO A GRANEL (CAP) 30/45 (COLETADO CAIXA NA ANP ACRESCIDO DE ICMS)</t>
  </si>
  <si>
    <t>CIMENTO ASFALTICO DE PETROLEO A GRANEL (CAP) 50/70 (COLETADO CAIXA NA ANP ACRESCIDO DE ICMS)</t>
  </si>
  <si>
    <t>CIMENTO BRANCO</t>
  </si>
  <si>
    <t>CIMENTO IMPERMEABILIZANTE DE PEGA ULTRARRAPIDA PARA TAMPONAMENTOS</t>
  </si>
  <si>
    <t>CIMENTO PORTLAND COMPOSTO CP II-32 (SACO DE 50 KG)</t>
  </si>
  <si>
    <t xml:space="preserve">50KG  </t>
  </si>
  <si>
    <t>CIMENTO PORTLAND DE ALTO FORNO (AF) CP III-32</t>
  </si>
  <si>
    <t>CIMENTO PORTLAND ESTRUTURAL BRANCO CPB-32</t>
  </si>
  <si>
    <t>CIMENTO PORTLAND POZOLANICO CP IV- 32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</si>
  <si>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</si>
  <si>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</si>
  <si>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</si>
  <si>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</si>
  <si>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</si>
  <si>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</si>
  <si>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</si>
  <si>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</si>
  <si>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</si>
  <si>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</si>
  <si>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</si>
  <si>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</si>
  <si>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</si>
  <si>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</si>
  <si>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</si>
  <si>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</si>
  <si>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</si>
  <si>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</si>
  <si>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</si>
  <si>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</si>
  <si>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</si>
  <si>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</si>
  <si>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</si>
  <si>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</si>
  <si>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</si>
  <si>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</si>
  <si>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</si>
  <si>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</si>
  <si>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</si>
  <si>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</si>
  <si>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</si>
  <si>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</si>
  <si>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</si>
  <si>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</si>
  <si>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</si>
  <si>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VAZAO DE 10 PCM, RESERVATORIO 100 L, PRESSAO DE TRABALHO ENTRE 6,9 E 9,7 BAR,  POTENCIA 2 HP, TENSAO 110/220 V (COLETADO CAIXA)</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</si>
  <si>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</si>
  <si>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</si>
  <si>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</si>
  <si>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</si>
  <si>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</si>
  <si>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</si>
  <si>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</si>
  <si>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</si>
  <si>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</si>
  <si>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</si>
  <si>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</si>
  <si>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</si>
  <si>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</si>
  <si>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</si>
  <si>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</si>
  <si>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</si>
  <si>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</si>
  <si>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</si>
  <si>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</si>
  <si>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</si>
  <si>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</si>
  <si>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</si>
  <si>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</si>
  <si>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</si>
  <si>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</si>
  <si>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</si>
  <si>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</si>
  <si>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</si>
  <si>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</si>
  <si>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</si>
  <si>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</si>
  <si>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</si>
  <si>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</si>
  <si>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</si>
  <si>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</si>
  <si>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</si>
  <si>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</si>
  <si>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</si>
  <si>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</si>
  <si>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</si>
  <si>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</si>
  <si>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</si>
  <si>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</si>
  <si>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</si>
  <si>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</si>
  <si>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</si>
  <si>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</si>
  <si>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</si>
  <si>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</si>
  <si>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</si>
  <si>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</si>
  <si>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</si>
  <si>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</si>
  <si>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</si>
  <si>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</si>
  <si>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</si>
  <si>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</si>
  <si>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</si>
  <si>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</si>
  <si>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</si>
  <si>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</si>
  <si>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</si>
  <si>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</si>
  <si>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</si>
  <si>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</si>
  <si>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</si>
  <si>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</si>
  <si>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</si>
  <si>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</si>
  <si>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</si>
  <si>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</si>
  <si>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</si>
  <si>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</si>
  <si>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</si>
  <si>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</si>
  <si>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</si>
  <si>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</si>
  <si>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</si>
  <si>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</si>
  <si>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</si>
  <si>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</si>
  <si>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</si>
  <si>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</si>
  <si>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</si>
  <si>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</si>
  <si>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</si>
  <si>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</si>
  <si>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</si>
  <si>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</si>
  <si>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</si>
  <si>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</si>
  <si>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</si>
  <si>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</si>
  <si>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</si>
  <si>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</si>
  <si>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</si>
  <si>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</si>
  <si>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</si>
  <si>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</si>
  <si>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</si>
  <si>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</si>
  <si>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</si>
  <si>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</si>
  <si>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</si>
  <si>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</si>
  <si>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</si>
  <si>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</si>
  <si>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</si>
  <si>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</si>
  <si>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</si>
  <si>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</si>
  <si>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</si>
  <si>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</si>
  <si>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</si>
  <si>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</si>
  <si>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</si>
  <si>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</si>
  <si>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</si>
  <si>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</si>
  <si>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</si>
  <si>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</si>
  <si>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</si>
  <si>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</si>
  <si>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</si>
  <si>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</si>
  <si>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</si>
  <si>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</si>
  <si>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</si>
  <si>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</si>
  <si>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</si>
  <si>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</si>
  <si>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</si>
  <si>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</si>
  <si>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</si>
  <si>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</si>
  <si>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</si>
  <si>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</si>
  <si>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</si>
  <si>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</si>
  <si>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</si>
  <si>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</si>
  <si>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</si>
  <si>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</si>
  <si>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</si>
  <si>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</si>
  <si>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</si>
  <si>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</si>
  <si>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</si>
  <si>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</si>
  <si>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</si>
  <si>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</si>
  <si>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</si>
  <si>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</si>
  <si>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</si>
  <si>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</si>
  <si>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</si>
  <si>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</si>
  <si>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</si>
  <si>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</si>
  <si>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</si>
  <si>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</si>
  <si>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</si>
  <si>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</si>
  <si>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</si>
  <si>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</si>
  <si>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</si>
  <si>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</si>
  <si>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</si>
  <si>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</si>
  <si>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</si>
  <si>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</si>
  <si>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</si>
  <si>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</si>
  <si>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</si>
  <si>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</si>
  <si>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</si>
  <si>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</si>
  <si>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</si>
  <si>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</si>
  <si>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</si>
  <si>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</si>
  <si>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</si>
  <si>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 DE FERRAGENS PARA PORTA DE VIDRO TEMPERADO, EM ZAMAC CROMADO, CONTEMPLANDO: DOBRADICA INF.; DOBRADICA SUP.; PIVO PARA DOBRADICA INF.; PIVO PARA DOBRADICA SUP.; FECHADURA CENTRAL EM ZAMC CROMADO; CONTRA FECHADURA DE PRESSAO</t>
  </si>
  <si>
    <t xml:space="preserve">CJ    </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</si>
  <si>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</si>
  <si>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</si>
  <si>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</si>
  <si>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</si>
  <si>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</si>
  <si>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</si>
  <si>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</si>
  <si>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</si>
  <si>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</si>
  <si>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</si>
  <si>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</si>
  <si>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</si>
  <si>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</si>
  <si>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</si>
  <si>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</si>
  <si>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</si>
  <si>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</si>
  <si>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</si>
  <si>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</si>
  <si>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</si>
  <si>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</si>
  <si>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</si>
  <si>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</si>
  <si>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</si>
  <si>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</si>
  <si>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</si>
  <si>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</si>
  <si>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</si>
  <si>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</si>
  <si>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</si>
  <si>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CORANTE LIQUIDO PARA TINTA PVA, BISNAGA 50 ML</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</si>
  <si>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</si>
  <si>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</si>
  <si>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</si>
  <si>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</si>
  <si>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</si>
  <si>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</si>
  <si>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</si>
  <si>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</si>
  <si>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</si>
  <si>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</si>
  <si>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</si>
  <si>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</si>
  <si>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</si>
  <si>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</si>
  <si>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</si>
  <si>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</si>
  <si>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</si>
  <si>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</si>
  <si>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</si>
  <si>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</si>
  <si>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</si>
  <si>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</si>
  <si>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</si>
  <si>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</si>
  <si>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</si>
  <si>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</si>
  <si>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</si>
  <si>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</si>
  <si>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</si>
  <si>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</si>
  <si>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</si>
  <si>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</si>
  <si>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</si>
  <si>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</si>
  <si>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</si>
  <si>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</si>
  <si>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</si>
  <si>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</si>
  <si>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</si>
  <si>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</si>
  <si>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</si>
  <si>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</si>
  <si>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</si>
  <si>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</si>
  <si>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</si>
  <si>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</si>
  <si>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</si>
  <si>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</si>
  <si>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</si>
  <si>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</si>
  <si>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</si>
  <si>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</si>
  <si>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</si>
  <si>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</si>
  <si>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</si>
  <si>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</si>
  <si>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</si>
  <si>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</si>
  <si>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</si>
  <si>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</si>
  <si>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</si>
  <si>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</si>
  <si>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</si>
  <si>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</si>
  <si>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</si>
  <si>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</si>
  <si>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</si>
  <si>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</si>
  <si>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</si>
  <si>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</si>
  <si>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</si>
  <si>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</si>
  <si>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</si>
  <si>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</si>
  <si>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</si>
  <si>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</si>
  <si>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</si>
  <si>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</si>
  <si>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</si>
  <si>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</si>
  <si>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</si>
  <si>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</si>
  <si>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</si>
  <si>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</si>
  <si>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</si>
  <si>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</si>
  <si>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</si>
  <si>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</si>
  <si>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</si>
  <si>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</si>
  <si>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</si>
  <si>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</si>
  <si>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</si>
  <si>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</si>
  <si>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</si>
  <si>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</si>
  <si>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</si>
  <si>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</si>
  <si>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</si>
  <si>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</si>
  <si>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</si>
  <si>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</si>
  <si>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</si>
  <si>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</si>
  <si>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</si>
  <si>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</si>
  <si>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</si>
  <si>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</si>
  <si>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</si>
  <si>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</si>
  <si>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</si>
  <si>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</si>
  <si>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</si>
  <si>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</si>
  <si>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</si>
  <si>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</si>
  <si>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</si>
  <si>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</si>
  <si>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</si>
  <si>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</si>
  <si>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</si>
  <si>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</si>
  <si>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</si>
  <si>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</si>
  <si>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</si>
  <si>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</si>
  <si>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</si>
  <si>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</si>
  <si>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</si>
  <si>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</si>
  <si>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</si>
  <si>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</si>
  <si>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</si>
  <si>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</si>
  <si>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</si>
  <si>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</si>
  <si>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</si>
  <si>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</si>
  <si>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</si>
  <si>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</si>
  <si>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</si>
  <si>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</si>
  <si>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</si>
  <si>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</si>
  <si>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</si>
  <si>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</si>
  <si>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</si>
  <si>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</si>
  <si>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</si>
  <si>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</si>
  <si>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</si>
  <si>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</si>
  <si>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</si>
  <si>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</si>
  <si>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</si>
  <si>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</si>
  <si>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</si>
  <si>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</si>
  <si>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</si>
  <si>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</si>
  <si>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</si>
  <si>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</si>
  <si>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</si>
  <si>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</si>
  <si>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</si>
  <si>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</si>
  <si>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</si>
  <si>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</si>
  <si>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</si>
  <si>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</si>
  <si>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</si>
  <si>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</si>
  <si>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</si>
  <si>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</si>
  <si>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</si>
  <si>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</si>
  <si>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</si>
  <si>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</si>
  <si>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</si>
  <si>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</si>
  <si>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</si>
  <si>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</si>
  <si>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</si>
  <si>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</si>
  <si>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</si>
  <si>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</si>
  <si>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</si>
  <si>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</si>
  <si>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</si>
  <si>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</si>
  <si>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</si>
  <si>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</si>
  <si>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</si>
  <si>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</si>
  <si>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</si>
  <si>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</si>
  <si>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</si>
  <si>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</si>
  <si>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</si>
  <si>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</si>
  <si>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</si>
  <si>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</si>
  <si>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</si>
  <si>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</si>
  <si>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</si>
  <si>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</si>
  <si>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</si>
  <si>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</si>
  <si>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</si>
  <si>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</si>
  <si>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</si>
  <si>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</si>
  <si>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</si>
  <si>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</si>
  <si>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</si>
  <si>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</si>
  <si>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</si>
  <si>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</si>
  <si>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</si>
  <si>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</si>
  <si>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</si>
  <si>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</si>
  <si>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</si>
  <si>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</si>
  <si>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</si>
  <si>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</si>
  <si>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</si>
  <si>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</si>
  <si>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</si>
  <si>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</si>
  <si>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</si>
  <si>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</si>
  <si>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</si>
  <si>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</si>
  <si>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</si>
  <si>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</si>
  <si>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</si>
  <si>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</si>
  <si>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</si>
  <si>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</si>
  <si>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</si>
  <si>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</si>
  <si>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</si>
  <si>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</si>
  <si>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</si>
  <si>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</si>
  <si>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</si>
  <si>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</si>
  <si>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</si>
  <si>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</si>
  <si>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</si>
  <si>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</si>
  <si>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</si>
  <si>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</si>
  <si>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</si>
  <si>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</si>
  <si>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</si>
  <si>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</si>
  <si>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</si>
  <si>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</si>
  <si>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</si>
  <si>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</si>
  <si>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</si>
  <si>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</si>
  <si>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</si>
  <si>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</si>
  <si>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</si>
  <si>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</si>
  <si>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</si>
  <si>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</si>
  <si>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</si>
  <si>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</si>
  <si>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</si>
  <si>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</si>
  <si>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</si>
  <si>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</si>
  <si>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</si>
  <si>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</si>
  <si>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</si>
  <si>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</si>
  <si>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</si>
  <si>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</si>
  <si>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</si>
  <si>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</si>
  <si>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</si>
  <si>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</si>
  <si>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</si>
  <si>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</si>
  <si>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</si>
  <si>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</si>
  <si>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</si>
  <si>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</si>
  <si>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</si>
  <si>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</si>
  <si>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</si>
  <si>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</si>
  <si>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</si>
  <si>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</si>
  <si>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</si>
  <si>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</si>
  <si>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</si>
  <si>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</si>
  <si>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</si>
  <si>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</si>
  <si>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</si>
  <si>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</si>
  <si>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</si>
  <si>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</si>
  <si>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CONCRETO ESTAMPADO</t>
  </si>
  <si>
    <t>DESMOLDANTE PARA FORMAS METALICAS A BASE DE OLEO VEGETAL</t>
  </si>
  <si>
    <t>DESMOLDANTE PROTETOR PARA FORMAS DE MADEIRA, DE BASE OLEOSA EMULSIONADA EM AGUA</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</si>
  <si>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</si>
  <si>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</si>
  <si>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</si>
  <si>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</si>
  <si>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</si>
  <si>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</si>
  <si>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</si>
  <si>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</si>
  <si>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</si>
  <si>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</si>
  <si>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</si>
  <si>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</si>
  <si>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</si>
  <si>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</si>
  <si>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</si>
  <si>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</si>
  <si>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</si>
  <si>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</si>
  <si>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</si>
  <si>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</si>
  <si>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</si>
  <si>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</si>
  <si>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</si>
  <si>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</si>
  <si>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</si>
  <si>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</si>
  <si>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</si>
  <si>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</si>
  <si>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</si>
  <si>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</si>
  <si>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</si>
  <si>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</si>
  <si>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</si>
  <si>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</si>
  <si>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</si>
  <si>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</si>
  <si>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</si>
  <si>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</si>
  <si>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</si>
  <si>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</si>
  <si>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</si>
  <si>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</si>
  <si>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</si>
  <si>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</si>
  <si>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</si>
  <si>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</si>
  <si>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</si>
  <si>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</si>
  <si>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</si>
  <si>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</si>
  <si>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</si>
  <si>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</si>
  <si>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</si>
  <si>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</si>
  <si>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</si>
  <si>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</si>
  <si>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</si>
  <si>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</si>
  <si>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</si>
  <si>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</si>
  <si>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</si>
  <si>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</si>
  <si>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</si>
  <si>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</si>
  <si>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</si>
  <si>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</si>
  <si>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</si>
  <si>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</si>
  <si>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</si>
  <si>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</si>
  <si>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</si>
  <si>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</si>
  <si>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</si>
  <si>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</si>
  <si>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</si>
  <si>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</si>
  <si>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</si>
  <si>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</si>
  <si>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</si>
  <si>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</si>
  <si>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</si>
  <si>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</si>
  <si>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</si>
  <si>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</si>
  <si>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(N2) PAINEL/VIDRO - PAINEL C/ MSO/COMEIA E=35MM - MONTANTE/RODAPE DUPLO ACO GALV PINTADO - COLOCADA</t>
  </si>
  <si>
    <t>DIVISORIA (N2) PAINEL/VIDRO - PAINEL C/ MSO/COMEIA E=35MM - PERFIS SIMPLES ACO GALV PINTADO - COLOCADA</t>
  </si>
  <si>
    <t>DIVISORIA (N2) PAINEL/VIDRO - PAINEL MSO/COMEIA E=35MM - MONTANTE/RODAPE DUPLO ALUMINIO ANOD NAT - COLOCADA</t>
  </si>
  <si>
    <t>DIVISORIA (N2) PAINEL/VIDRO - PAINEL MSO/COMEIA E=35MM - PERFIS SIMPLES ALUMINIO ANOD NAT - COLOCADA</t>
  </si>
  <si>
    <t>DIVISORIA (N2) PAINEL/VIDRO - PAINEL VERMICULITA E=35MM - PERFIS SIMPLES ALUMINIO ANOD NATURAL - COLOCADA</t>
  </si>
  <si>
    <t>DIVISORIA (N3) PAINEL/VIDRO/PAINEL MSO/COMEIA E=35MM - MONTANTE/RODAPE DUPLO ACO GALV PINTADO - COLOCADA</t>
  </si>
  <si>
    <t>DIVISORIA (N3) PAINEL/VIDRO/PAINEL MSO/COMEIA E=35MM - MONTANTE/RODAPE DUPLO ALUMINIO ANOD NAT - COLOCADA</t>
  </si>
  <si>
    <t>DIVISORIA (N3) PAINEL/VIDRO/PAINEL MSO/COMEIA E=35MM - PERFIS SIMPLES ACO GALV PINTADO - COLOCADA</t>
  </si>
  <si>
    <t>DIVISORIA (N3) PAINEL/VIDRO/PAINEL MSO/COMEIA E=35MM - PERFIS SIMPLES ALUMINIO ANOD NAT - COLOCADA</t>
  </si>
  <si>
    <t>DIVISORIA (N3) PAINEL/VIDRO/PAINEL VERMICULITA E=35MM - MONTANTE/RODAPE DUPLO ALUMINIO ANOD NATURAL - COLOCADA</t>
  </si>
  <si>
    <t>DIVISORIA (N3) PAINEL/VIDRO/PAINEL VERMICULITA E=35MM - MONTANTE/RODAPE PERFIL DUPLO ACO GALV PINTADO - COLOCADA</t>
  </si>
  <si>
    <t>DIVISORIA CEGA (N1) - PAINEL MSO/COMEIA E=35MM - MONTANTE/RODAPE DUPLO   ACO GALV PINTADO - COLOCADA</t>
  </si>
  <si>
    <t>DIVISORIA CEGA (N1) - PAINEL MSO/COMEIA E=35MM - MONTANTE/RODAPE DUPLO ALUMINIO ANOD NAT - COLOCADA</t>
  </si>
  <si>
    <t>DIVISORIA CEGA (N1) - PAINEL MSO/COMEIA E=35MM - PERFIS SIMPLES ACO GALV PINTADO   - COLOCADA</t>
  </si>
  <si>
    <t>DIVISORIA CEGA (N1) - PAINEL MSO/COMEIA E=35MM - PERFIS SIMPLES ALUMINIO ANOD NAT - COLOCADA</t>
  </si>
  <si>
    <t>DIVISORIA CEGA (N1) - PAINEL VERMICULITA E=35MM - MONTANTE/RODAPE PERFIS SIMPLES ACO GALV PINTADO - COLOCADA</t>
  </si>
  <si>
    <t>DIVISORIA CEGA (N1) - PAINEL VERMICULITA E=35MM - PERFIS SIMPLES ALUMINIO ANOD NATURAL - COLOCADA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</si>
  <si>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</si>
  <si>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</si>
  <si>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</si>
  <si>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</si>
  <si>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</si>
  <si>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</si>
  <si>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</si>
  <si>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</si>
  <si>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</si>
  <si>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</si>
  <si>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</si>
  <si>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</si>
  <si>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DUCHA METALICA DE PAREDE, ARTICULAVEL, COM BRACO/CANO, SEM DESVIADOR</t>
  </si>
  <si>
    <t>DUCHA METALICA DE PAREDE, ARTICULAVEL, COM DESVIADOR E DUCHA MANUAL</t>
  </si>
  <si>
    <t>DUMPER COM CAPACIDADE DE CARGA DE 1700 KG, PARTIDA ELETRICA, MOTOR DIESEL COM POTENCIA DE 16 CV</t>
  </si>
  <si>
    <t>ELEMENTO VAZADO CERAMICO DIAGONAL (TIPO FLOR/QUADRADO/XIS) 25 X 18 X 7 CM</t>
  </si>
  <si>
    <t>ELEMENTO VAZADO CERAMICO QUADRADO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</si>
  <si>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</si>
  <si>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</si>
  <si>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</si>
  <si>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</si>
  <si>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</si>
  <si>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</si>
  <si>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</si>
  <si>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</si>
  <si>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</si>
  <si>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</si>
  <si>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</si>
  <si>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</si>
  <si>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</si>
  <si>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</si>
  <si>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</si>
  <si>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</si>
  <si>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</si>
  <si>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</si>
  <si>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</si>
  <si>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</si>
  <si>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</si>
  <si>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</si>
  <si>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</si>
  <si>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</si>
  <si>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</si>
  <si>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</si>
  <si>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</si>
  <si>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</si>
  <si>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</si>
  <si>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</si>
  <si>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</si>
  <si>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</si>
  <si>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</si>
  <si>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</si>
  <si>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</si>
  <si>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</si>
  <si>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</si>
  <si>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</si>
  <si>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</si>
  <si>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</si>
  <si>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</si>
  <si>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</si>
  <si>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</si>
  <si>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</si>
  <si>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</si>
  <si>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</si>
  <si>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</si>
  <si>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</si>
  <si>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</si>
  <si>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</si>
  <si>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</si>
  <si>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</si>
  <si>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</si>
  <si>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</si>
  <si>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</si>
  <si>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</si>
  <si>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</si>
  <si>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</si>
  <si>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</si>
  <si>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</si>
  <si>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</si>
  <si>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</si>
  <si>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</si>
  <si>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</si>
  <si>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</si>
  <si>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</si>
  <si>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</si>
  <si>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</si>
  <si>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</si>
  <si>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</si>
  <si>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</si>
  <si>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EMPILHADEIRA SOBRE PNEUS COM TORRE DE TRES ESTAGIOS, 4,70M DE ELEVACAO, C/ DESLOCADOR LATERAL DOS GARFOS, MOTOR GLP 4.3L, CAPACIDADE NOMINAL DE CARGA DE 6T</t>
  </si>
  <si>
    <t>EMPILHADEIRA SOBRE PNEUS COM TORRE DE TRES ESTAGIOS, 4,80M DE ELEVACAO, C/ DESLOCADOR LATERAL DOS GARFOS, MOTOR GLP 2.2L, CAPACIDADE NOMINAL DE CARGA DE 3T</t>
  </si>
  <si>
    <t>EMPILHADEIRA SOBRE PNEUS COM TORRE DE TRES ESTAGIOS, 4,80M DE ELEVACAO, C/ DESLOCADOR LATERAL DOS GARFOS, MOTOR GLP 2.4L, CAPACIDADE NOMINAL DE CARGA DE 2,5T</t>
  </si>
  <si>
    <t>EMPILHADEIRA SOBRE PNEUS COM TORRE DE TRES ESTAGIOS, 4,80M DE ELEVACAO, C/ DESLOCADOR LATERAL DOS GARFOS, MOTOR GLP 4.3L, CAPACIDADE NOMINAL DE CARGA DE 4T</t>
  </si>
  <si>
    <t>EMPILHADEIRA SOBRE PNEUS COM TORRE DE TRES ESTAGIOS, 4,80M DE ELEVACAO, C/ DESLOCADOR LATERAL DOS GARFOS, MOTOR GLP 4.3L, CAPACIDADE NOMINAL DE CARGA DE 5T</t>
  </si>
  <si>
    <t>EMULSAO ASFALTICA ANIONICA</t>
  </si>
  <si>
    <t>EMULSAO ASFALTICA CATIONICA RL-1C PARA USO EM PAVIMENTACAO ASFALTICA (COLETADO CAIXA NA ANP ACRESCIDO DE ICMS)</t>
  </si>
  <si>
    <t>EMULSAO ASFALTICA CATIONICA RR-1C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</si>
  <si>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</si>
  <si>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</si>
  <si>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</si>
  <si>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</si>
  <si>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</si>
  <si>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</si>
  <si>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</si>
  <si>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</si>
  <si>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</si>
  <si>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</si>
  <si>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ENDURECEDOR MINERAL DE BASE CIMENTICIA PARA PISO DE CONCRETO</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</si>
  <si>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</si>
  <si>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</si>
  <si>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</si>
  <si>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</si>
  <si>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</si>
  <si>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</si>
  <si>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</si>
  <si>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</si>
  <si>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</si>
  <si>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</si>
  <si>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</si>
  <si>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</si>
  <si>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</si>
  <si>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</si>
  <si>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</si>
  <si>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</si>
  <si>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</si>
  <si>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</si>
  <si>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</si>
  <si>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</si>
  <si>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</si>
  <si>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</si>
  <si>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</si>
  <si>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</si>
  <si>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</si>
  <si>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</si>
  <si>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</si>
  <si>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</si>
  <si>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</si>
  <si>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</si>
  <si>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</si>
  <si>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</si>
  <si>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</si>
  <si>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</si>
  <si>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</si>
  <si>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</si>
  <si>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</si>
  <si>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</si>
  <si>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</si>
  <si>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</si>
  <si>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</si>
  <si>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</si>
  <si>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</si>
  <si>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</si>
  <si>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</si>
  <si>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</si>
  <si>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</si>
  <si>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</si>
  <si>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</si>
  <si>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</si>
  <si>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</si>
  <si>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</si>
  <si>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</si>
  <si>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</si>
  <si>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</si>
  <si>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</si>
  <si>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</si>
  <si>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</si>
  <si>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</si>
  <si>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</si>
  <si>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</si>
  <si>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</si>
  <si>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</si>
  <si>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</si>
  <si>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</si>
  <si>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</si>
  <si>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</si>
  <si>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</si>
  <si>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</si>
  <si>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</si>
  <si>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</si>
  <si>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</si>
  <si>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</si>
  <si>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</si>
  <si>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</si>
  <si>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</si>
  <si>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</si>
  <si>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</si>
  <si>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</si>
  <si>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</si>
  <si>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</si>
  <si>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</si>
  <si>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</si>
  <si>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</si>
  <si>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</si>
  <si>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</si>
  <si>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</si>
  <si>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</si>
  <si>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</si>
  <si>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</si>
  <si>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</si>
  <si>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</si>
  <si>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</si>
  <si>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</si>
  <si>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</si>
  <si>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</si>
  <si>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</si>
  <si>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</si>
  <si>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</si>
  <si>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</si>
  <si>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</si>
  <si>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</si>
  <si>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</si>
  <si>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</si>
  <si>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</si>
  <si>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</si>
  <si>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</si>
  <si>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</si>
  <si>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</si>
  <si>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</si>
  <si>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ESTUCADOR</t>
  </si>
  <si>
    <t>ESTUCADOR (MENSALISTA)</t>
  </si>
  <si>
    <t>ETANOL</t>
  </si>
  <si>
    <t>EXAMES - HORISTA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</si>
  <si>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</si>
  <si>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</si>
  <si>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</si>
  <si>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</si>
  <si>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</si>
  <si>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</si>
  <si>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</si>
  <si>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</si>
  <si>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</si>
  <si>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</si>
  <si>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</si>
  <si>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</si>
  <si>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</si>
  <si>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</si>
  <si>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</si>
  <si>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</si>
  <si>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</si>
  <si>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</si>
  <si>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</si>
  <si>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</si>
  <si>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</si>
  <si>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FAIXA / FILETE / LISTELO EM CERAMICA, DECORADA, *8 X 30* CM (L X C)</t>
  </si>
  <si>
    <t>FAIXA / FILETE / LISTELO EM CERAMICA, LISO OU CORDAO, BRANCO, *2 X 30* CM (L X C)</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</si>
  <si>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</si>
  <si>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</si>
  <si>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SEGURANÃA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</si>
  <si>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</si>
  <si>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</si>
  <si>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</si>
  <si>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</si>
  <si>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</si>
  <si>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</si>
  <si>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</si>
  <si>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</si>
  <si>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</si>
  <si>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</si>
  <si>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</si>
  <si>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</si>
  <si>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</si>
  <si>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</si>
  <si>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</si>
  <si>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</si>
  <si>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</si>
  <si>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</si>
  <si>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</si>
  <si>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</si>
  <si>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</si>
  <si>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</si>
  <si>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</si>
  <si>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</si>
  <si>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</si>
  <si>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</si>
  <si>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FELTRO EM LA DE ROCHA, 1 FACE REVESTIDA COM PAPEL ALUMINIZADO, EM ROLO, DENSIDADE = 32 KG/M3, E=*50* MM (COLETADO CAIXA)</t>
  </si>
  <si>
    <t>FERRAMENTAS - FAMILIA ALMOXARIFE - HORISTA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</si>
  <si>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</si>
  <si>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</si>
  <si>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</si>
  <si>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</si>
  <si>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</si>
  <si>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</si>
  <si>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</si>
  <si>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</si>
  <si>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</si>
  <si>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</si>
  <si>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</si>
  <si>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</si>
  <si>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</si>
  <si>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</si>
  <si>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</si>
  <si>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</si>
  <si>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</si>
  <si>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</si>
  <si>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</si>
  <si>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</si>
  <si>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</si>
  <si>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</si>
  <si>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</si>
  <si>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</si>
  <si>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</si>
  <si>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</si>
  <si>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</si>
  <si>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</si>
  <si>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</si>
  <si>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</si>
  <si>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</si>
  <si>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</si>
  <si>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</si>
  <si>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</si>
  <si>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</si>
  <si>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</si>
  <si>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</si>
  <si>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</si>
  <si>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</si>
  <si>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</si>
  <si>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</si>
  <si>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</si>
  <si>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</si>
  <si>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</si>
  <si>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</si>
  <si>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</si>
  <si>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</si>
  <si>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</si>
  <si>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</si>
  <si>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</si>
  <si>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</si>
  <si>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</si>
  <si>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</si>
  <si>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</si>
  <si>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</si>
  <si>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</si>
  <si>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</si>
  <si>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</si>
  <si>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</si>
  <si>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</si>
  <si>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</si>
  <si>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</si>
  <si>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</si>
  <si>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</si>
  <si>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</si>
  <si>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</si>
  <si>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</si>
  <si>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</si>
  <si>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</si>
  <si>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ZEBRADA PARA DEMARCACAO DE AREAS, LARGURA = 7 CM, SEM ADESIVO (COLETADO CAIXA)</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</si>
  <si>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</si>
  <si>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</si>
  <si>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</si>
  <si>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</si>
  <si>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</si>
  <si>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</si>
  <si>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</si>
  <si>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</si>
  <si>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</si>
  <si>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</si>
  <si>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</si>
  <si>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</si>
  <si>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</si>
  <si>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</si>
  <si>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</si>
  <si>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</si>
  <si>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</si>
  <si>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</si>
  <si>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</si>
  <si>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</si>
  <si>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</si>
  <si>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</si>
  <si>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</si>
  <si>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</si>
  <si>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</si>
  <si>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</si>
  <si>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</si>
  <si>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</si>
  <si>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</si>
  <si>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</si>
  <si>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</si>
  <si>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</si>
  <si>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</si>
  <si>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</si>
  <si>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</si>
  <si>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</si>
  <si>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</si>
  <si>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</si>
  <si>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</si>
  <si>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</si>
  <si>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</si>
  <si>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</si>
  <si>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</si>
  <si>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</si>
  <si>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</si>
  <si>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</si>
  <si>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</si>
  <si>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</si>
  <si>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</si>
  <si>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</si>
  <si>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</si>
  <si>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</si>
  <si>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</si>
  <si>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</si>
  <si>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</si>
  <si>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</si>
  <si>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</si>
  <si>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</si>
  <si>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</si>
  <si>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</si>
  <si>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</si>
  <si>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</si>
  <si>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</si>
  <si>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</si>
  <si>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</si>
  <si>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</si>
  <si>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</si>
  <si>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</si>
  <si>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</si>
  <si>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</si>
  <si>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</si>
  <si>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</si>
  <si>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</si>
  <si>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</si>
  <si>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</si>
  <si>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</si>
  <si>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</si>
  <si>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</si>
  <si>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L COM ROSCA, PARA FIXAR TELHA EM MADEIRA, 1/4" X 350 MM (COLETADO CAIXA)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</si>
  <si>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</si>
  <si>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</si>
  <si>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</si>
  <si>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</si>
  <si>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</si>
  <si>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</si>
  <si>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</si>
  <si>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</si>
  <si>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</si>
  <si>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</si>
  <si>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</si>
  <si>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</si>
  <si>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</si>
  <si>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</si>
  <si>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EM PO PARA REVESTIMENTOS/MOLDURAS/SANCAS E USO GERAL</t>
  </si>
  <si>
    <t>GESSO PROJETADO</t>
  </si>
  <si>
    <t>GONZO DE EMBUTIR, EM LATAO / ZAMAC, *20 X 48* MM, PARA JANELA BASCULANTE / PIVOTANTE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</si>
  <si>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</si>
  <si>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</si>
  <si>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</si>
  <si>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</si>
  <si>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</si>
  <si>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</si>
  <si>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</si>
  <si>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</si>
  <si>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</si>
  <si>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</si>
  <si>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</si>
  <si>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</si>
  <si>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</si>
  <si>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</si>
  <si>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</si>
  <si>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</si>
  <si>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</si>
  <si>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</si>
  <si>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</si>
  <si>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</si>
  <si>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</si>
  <si>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</si>
  <si>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</si>
  <si>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</si>
  <si>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</si>
  <si>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</si>
  <si>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</si>
  <si>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</si>
  <si>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GRELHA PVC BRANCA QUADRADA, 150 X 150 MM</t>
  </si>
  <si>
    <t>GRELHA PVC CROMADA REDONDA, 150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</si>
  <si>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</si>
  <si>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</si>
  <si>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</si>
  <si>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</si>
  <si>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</si>
  <si>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</si>
  <si>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</si>
  <si>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</si>
  <si>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</si>
  <si>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</si>
  <si>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</si>
  <si>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</si>
  <si>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</si>
  <si>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</si>
  <si>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</si>
  <si>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</si>
  <si>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</si>
  <si>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</si>
  <si>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</si>
  <si>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</si>
  <si>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ALIZAR/ VISTA MACICA, E= *1* CM, L= *4,5* CM, EM CEDRINHO/ ANGELIM COMERCIAL/  EUCALIPTO/ CURUPIXA/ PEROBA/ CUMARU OU EQUIVALENTE DA REGIAO</t>
  </si>
  <si>
    <t>GUARNICAO/ ALIZAR/ VISTA MACICA, E= *1* CM, L= *4,5* CM, EM PINUS/ TAUARI/ VIROLA OU EQUIVALENTE DA REGIAO</t>
  </si>
  <si>
    <t>GUARNICAO/ALIZAR/VISTA, E = *1,3* CM, L = *5,0* CM HASTE REGULAVEL = *35* MM, EM MDF/PVC WOOD/ POLIESTIRENO OU MADEIRA LAMINADA, PRIMER BRANCO</t>
  </si>
  <si>
    <t>GUARNICAO/ALIZAR/VISTA, E = *1,3* CM, L = *7,0* CM, EM POLIESTIRENO, BRANCO</t>
  </si>
  <si>
    <t>GUARNICAO/ALIZAR/VISTA, E = *1,5* CM, L = *5,0* CM, EM POLIESTIRENO, BRANCO</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</si>
  <si>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</si>
  <si>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</si>
  <si>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</si>
  <si>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</si>
  <si>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</si>
  <si>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</si>
  <si>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</si>
  <si>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</si>
  <si>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</si>
  <si>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</si>
  <si>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</si>
  <si>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</si>
  <si>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</si>
  <si>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</si>
  <si>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</si>
  <si>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</si>
  <si>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</si>
  <si>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</si>
  <si>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</si>
  <si>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</si>
  <si>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</si>
  <si>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</si>
  <si>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</si>
  <si>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</si>
  <si>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</si>
  <si>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</si>
  <si>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</si>
  <si>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</si>
  <si>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VAZAO MAXIMA DE 10,0 M3/H, DE 1"</t>
  </si>
  <si>
    <t>HIDROMETRO MULTIJATO, VAZAO MAXIMA DE 20,0 M3/H, DE 1 1/2"</t>
  </si>
  <si>
    <t>HIDROMETRO MULTIJATO, VAZAO MAXIMA DE 30,0 M3/H, DE 2"</t>
  </si>
  <si>
    <t>HIDROMETRO MULTIJATO, VAZAO MAXIMA DE 7,0 M3/H, DE 1"</t>
  </si>
  <si>
    <t>HIDROMETRO UNIJATO, VAZAO MAXIMA DE 1,5 M3/H, DE 1/2"</t>
  </si>
  <si>
    <t>HIDROMETRO UNIJATO, VAZAO MAXIMA DE 3,0 M3/H, DE 1/2"</t>
  </si>
  <si>
    <t>HIDROMETRO UNIJATO, VAZAO MAXIMA DE 5,0 M3/H, DE 3/4"</t>
  </si>
  <si>
    <t>HIDROMETRO WOLTMANN, VAZAO MAXIMA DE 50,0 M3/H, DE 2"</t>
  </si>
  <si>
    <t>HIDROMETRO WOLTMANN, VAZAO MAXIMA DE 80,0 M3/H, DE 3"</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</si>
  <si>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</si>
  <si>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</si>
  <si>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</si>
  <si>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</si>
  <si>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</si>
  <si>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</si>
  <si>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</si>
  <si>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</si>
  <si>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</si>
  <si>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</si>
  <si>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</si>
  <si>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</si>
  <si>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</si>
  <si>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</si>
  <si>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</si>
  <si>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</si>
  <si>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</si>
  <si>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</si>
  <si>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</si>
  <si>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</si>
  <si>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</si>
  <si>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</si>
  <si>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</si>
  <si>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</si>
  <si>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</si>
  <si>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</si>
  <si>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</si>
  <si>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</si>
  <si>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</si>
  <si>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</si>
  <si>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</si>
  <si>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</si>
  <si>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</si>
  <si>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</si>
  <si>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</si>
  <si>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</si>
  <si>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</si>
  <si>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</si>
  <si>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</si>
  <si>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100 X 100 CM (A X L), ACABAMENTO ACET OU BRILHANTE, BATENTE/REQUADRO DE 3 A 14 CM, COM VIDRO, SEM GUARNICAO/ALIZAR</t>
  </si>
  <si>
    <t>JANELA BASCULANTE EM ALUMINIO, 100 X 80 CM (A X L), ACABAMENTO ACET OU BRILHANTE, BATENTE/REQUADRO DE 3 A 14 CM, COM VIDRO, SEM GUARNICAO/ALIZAR</t>
  </si>
  <si>
    <t>JANELA BASCULANTE EM ALUMINIO, 80 X 60 CM (A X L), ACABAMENTO ACET OU BRILHANTE, BATENTE/REQUADRO DE 3 A 14 CM, COM VIDRO, SEM GUARNICAO/ALIZAR</t>
  </si>
  <si>
    <t>JANELA BASCULANTE EM ALUMINIO, 80 X 60 CM (A X L),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</si>
  <si>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</si>
  <si>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</si>
  <si>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</si>
  <si>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</si>
  <si>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</si>
  <si>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150 CM (A X L), 3 FLS (2 VENEZIANAS E 1 VIDRO), SEM BANDEIRA, ACABAMENTO ACET OU BRILHANTE, BATENTE/REQUADRO DE 6 A 14 CM, COM VIDRO, SEM GUARNICAO/ALIZAR</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</si>
  <si>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</si>
  <si>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</si>
  <si>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VENEZIANA, 120 X 200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</si>
  <si>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</si>
  <si>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</si>
  <si>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</si>
  <si>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150 CM (A X L), 4 FLS, SEM BANDEIRA, ACABAMENTO ACET OU BRILHANTE, COM VIDRO, COM GUARNICAO PARA 1 FACE</t>
  </si>
  <si>
    <t>JANELA DE CORRER EM ALUMINIO, 100 X 200 CM, 4 FLS,  BANDEIRA COM BASCULA,  ACABAMENTO ACET OU BRILHANTE, BATENTE/REQUADRO DE 6 A 14 CM, COM VIDRO, SEM GUARNICAO/ALIZAR</t>
  </si>
  <si>
    <t>JANELA DE CORRER EM ALUMINIO, 120 X 120 CM (A X L), 2 FLS, SEM BANDEIRA, ACABAMENTO ACET OU BRILHANTE,  BATENTE/REQUADRO DE 6 A 14 CM, COM VIDRO, SEM GUARNICAO/ALIZAR</t>
  </si>
  <si>
    <t>JANELA DE CORRER EM ALUMINIO, 120 X 150 CM (A X L), 2 FLS, SEM BANDEIRA, ACABAMENTO ACET OU BRILHANTE, BATENTE/REQUADRO DE 6 A 14 CM, COM VIDRO, SEM GUARNICAO/ALIZAR</t>
  </si>
  <si>
    <t>JANELA DE CORRER EM ALUMINIO, 120 X 150 CM (A X L), 4 FLS, BANDEIRA COM BASCULA,  ACABAMENTO ACET OU BRILHANTE, BATENTE/REQUADRO DE 6 A 14 CM, COM VIDRO, SEM GUARNICAO/ALIZAR</t>
  </si>
  <si>
    <t>JANELA DE CORRER EM ALUMINIO, 120 X 200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</si>
  <si>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</si>
  <si>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</si>
  <si>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</si>
  <si>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</si>
  <si>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</si>
  <si>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</si>
  <si>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</si>
  <si>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</si>
  <si>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</si>
  <si>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</si>
  <si>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</si>
  <si>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COM VISITA, PVC SERIE R, 90 GRAUS, 100 X 75 MM, PARA ESGOTO OU AGUAS PLUVIAIS PREDIAIS</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</si>
  <si>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</si>
  <si>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</si>
  <si>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</si>
  <si>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</si>
  <si>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</si>
  <si>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</si>
  <si>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</si>
  <si>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</si>
  <si>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</si>
  <si>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</si>
  <si>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</si>
  <si>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</si>
  <si>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</si>
  <si>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</si>
  <si>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</si>
  <si>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</si>
  <si>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</si>
  <si>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</si>
  <si>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</si>
  <si>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</si>
  <si>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</si>
  <si>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</si>
  <si>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</si>
  <si>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</si>
  <si>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</si>
  <si>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</si>
  <si>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</si>
  <si>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</si>
  <si>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</si>
  <si>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</si>
  <si>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</si>
  <si>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</si>
  <si>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</si>
  <si>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</si>
  <si>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</si>
  <si>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</si>
  <si>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</si>
  <si>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</si>
  <si>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</si>
  <si>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</si>
  <si>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</si>
  <si>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</si>
  <si>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</si>
  <si>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</si>
  <si>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</si>
  <si>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</si>
  <si>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</si>
  <si>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</si>
  <si>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</si>
  <si>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</si>
  <si>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</si>
  <si>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</si>
  <si>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</si>
  <si>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</si>
  <si>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</si>
  <si>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</si>
  <si>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</si>
  <si>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</si>
  <si>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</si>
  <si>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</si>
  <si>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</si>
  <si>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</si>
  <si>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</si>
  <si>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</si>
  <si>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</si>
  <si>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</si>
  <si>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</si>
  <si>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</si>
  <si>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</si>
  <si>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</si>
  <si>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</si>
  <si>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</si>
  <si>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</si>
  <si>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</si>
  <si>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</si>
  <si>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</si>
  <si>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</si>
  <si>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</si>
  <si>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</si>
  <si>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</si>
  <si>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</si>
  <si>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</si>
  <si>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</si>
  <si>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</si>
  <si>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</si>
  <si>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</si>
  <si>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</si>
  <si>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</si>
  <si>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</si>
  <si>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</si>
  <si>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</si>
  <si>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</si>
  <si>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</si>
  <si>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</si>
  <si>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</si>
  <si>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</si>
  <si>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</si>
  <si>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</si>
  <si>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</si>
  <si>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</si>
  <si>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</si>
  <si>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</si>
  <si>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</si>
  <si>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</si>
  <si>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</si>
  <si>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</si>
  <si>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</si>
  <si>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</si>
  <si>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</si>
  <si>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</si>
  <si>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</si>
  <si>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</si>
  <si>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</si>
  <si>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</si>
  <si>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</si>
  <si>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</si>
  <si>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</si>
  <si>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</si>
  <si>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</si>
  <si>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</si>
  <si>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</si>
  <si>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</si>
  <si>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</si>
  <si>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</si>
  <si>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</si>
  <si>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</si>
  <si>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</si>
  <si>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</si>
  <si>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</si>
  <si>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</si>
  <si>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</si>
  <si>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</si>
  <si>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</si>
  <si>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</si>
  <si>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</si>
  <si>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</si>
  <si>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</si>
  <si>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</si>
  <si>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</si>
  <si>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</si>
  <si>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</si>
  <si>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</si>
  <si>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</si>
  <si>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</si>
  <si>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</si>
  <si>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</si>
  <si>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</si>
  <si>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</si>
  <si>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</si>
  <si>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</si>
  <si>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</si>
  <si>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SERIE R, DN 100 X 100 X 100 MM, PARA ESGOTO OU AGUAS PLUVIAIS PREDIAIS</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</si>
  <si>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</si>
  <si>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</si>
  <si>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</si>
  <si>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</si>
  <si>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</si>
  <si>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</si>
  <si>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</si>
  <si>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</si>
  <si>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</si>
  <si>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</si>
  <si>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</si>
  <si>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</si>
  <si>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</si>
  <si>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</si>
  <si>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</si>
  <si>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</si>
  <si>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</si>
  <si>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</si>
  <si>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</si>
  <si>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</si>
  <si>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</si>
  <si>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</si>
  <si>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</si>
  <si>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</si>
  <si>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</si>
  <si>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</si>
  <si>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</si>
  <si>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</si>
  <si>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</si>
  <si>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</si>
  <si>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</si>
  <si>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</si>
  <si>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</si>
  <si>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</si>
  <si>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</si>
  <si>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</si>
  <si>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</si>
  <si>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</si>
  <si>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</si>
  <si>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</si>
  <si>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</si>
  <si>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</si>
  <si>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</si>
  <si>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</si>
  <si>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</si>
  <si>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</si>
  <si>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</si>
  <si>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</si>
  <si>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</si>
  <si>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</si>
  <si>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</si>
  <si>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</si>
  <si>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</si>
  <si>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</si>
  <si>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</si>
  <si>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</si>
  <si>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</si>
  <si>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</si>
  <si>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</si>
  <si>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</si>
  <si>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</si>
  <si>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</si>
  <si>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</si>
  <si>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</si>
  <si>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</si>
  <si>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</si>
  <si>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</si>
  <si>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</si>
  <si>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</si>
  <si>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</si>
  <si>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</si>
  <si>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</si>
  <si>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</si>
  <si>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</si>
  <si>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</si>
  <si>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</si>
  <si>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</si>
  <si>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</si>
  <si>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</si>
  <si>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</si>
  <si>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</si>
  <si>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</si>
  <si>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</si>
  <si>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</si>
  <si>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</si>
  <si>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</si>
  <si>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</si>
  <si>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</si>
  <si>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</si>
  <si>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</si>
  <si>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</si>
  <si>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</si>
  <si>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</si>
  <si>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</si>
  <si>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</si>
  <si>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</si>
  <si>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</si>
  <si>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</si>
  <si>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</si>
  <si>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</si>
  <si>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</si>
  <si>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</si>
  <si>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</si>
  <si>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</si>
  <si>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</si>
  <si>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</si>
  <si>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</si>
  <si>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</si>
  <si>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</si>
  <si>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</si>
  <si>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</si>
  <si>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</si>
  <si>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</si>
  <si>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</si>
  <si>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</si>
  <si>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</si>
  <si>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(LAVA-JATO) PARA AGUA FRIA, PRESSAO DE OPERACAO ENTRE 1400 E 1900 LIB/POL2, VAZAO MAXIMA ENTRE  400 E 700 L/H</t>
  </si>
  <si>
    <t>LAVATORIO DE CANTO LOUCA BRANCA SUSPENSO *40 X 30* CM</t>
  </si>
  <si>
    <t>LAVATORIO LOUCA BRANCA COM COLUNA *44 X 35,5* CM</t>
  </si>
  <si>
    <t>LAVATORIO LOUCA BRANCA COM COLUNA *54 X 44* CM</t>
  </si>
  <si>
    <t>LAVATORIO LOUCA BRANCA SUSPENSO *40 X 30* CM</t>
  </si>
  <si>
    <t>LAVATORIO LOUCA COR COM COLUNA *54 X 44* CM</t>
  </si>
  <si>
    <t>LAVATORIO LOUCA COR SUSPENSO *40 X 30* CM</t>
  </si>
  <si>
    <t>LAVATORIO/CUBA DE EMBUTIR OVAL LOUCA BRANCA SEM LADRAO *50 X 35* CM</t>
  </si>
  <si>
    <t>LAVATORIO/CUBA DE EMBUTIR OVAL LOUCA COR SEM LADRAO *50 X 35* CM</t>
  </si>
  <si>
    <t>LAVATORIO/CUBA DE SOBREPOR OVAL PEQUENA LOUCA BRANCA SEM LADRAO *31 X 44*</t>
  </si>
  <si>
    <t>LAVATORIO/CUBA DE SOBREPOR RETANGULAR LOUCA BRANCA COM LADRAO *52 X 45* CM</t>
  </si>
  <si>
    <t>LAVATORIO/CUBA DE SOBREPOR RETANGULAR LOUCA COR COM LADRAO *52 X 45* CM</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</si>
  <si>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</si>
  <si>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</si>
  <si>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</si>
  <si>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</si>
  <si>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</si>
  <si>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</si>
  <si>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</si>
  <si>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</si>
  <si>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</si>
  <si>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LIQUIDO PARA BRILHO PAREDES INTERNAS</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</si>
  <si>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</si>
  <si>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</si>
  <si>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</si>
  <si>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</si>
  <si>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</si>
  <si>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</si>
  <si>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</si>
  <si>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</si>
  <si>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LOCACAO DE ANDAIME METALICO TUBULAR DE ENCAIXE, TIPO DE TORRE, COM LARGURA DE 1 ATE 1,5 M E ALTURA DE *1,00* M (INCLUSO SAPATAS FIXAS OU RODIZIOS)</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</si>
  <si>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</si>
  <si>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</si>
  <si>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</si>
  <si>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</si>
  <si>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</si>
  <si>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</si>
  <si>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</si>
  <si>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</si>
  <si>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</si>
  <si>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</si>
  <si>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</si>
  <si>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</si>
  <si>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</si>
  <si>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</si>
  <si>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</si>
  <si>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</si>
  <si>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</si>
  <si>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</si>
  <si>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LOCACAO DE ELEVADOR DE CREMALHEIRA CABINE SIMPLES FECHADA 1,5 X 2,5 X 2,35 M (UMA POR TORRE), CAPACIDADE DE CARGA *1200* KG (15 PESSOAS), TORRE DE 24 M (16 MODULOS), 16 PARADAS, FREIO DE SEGURANCA, LIMITADOR DE CARGA</t>
  </si>
  <si>
    <t>LOCACAO DE ESCORA METALICA TELESCOPICA, COM ALTURA REGULAVEL DE *1,80* A *3,20* M, COM CAPACIDADE DE CARGA DE NO MINIMO 1000 KGF (10 KN), INCLUSO TRIPE E FORCADO</t>
  </si>
  <si>
    <t>LOCACAO DE FORMA PLASTICA PARA LAJE NERVURADA, DIMENSOES *60* X *60* X *16* CM</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</si>
  <si>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</si>
  <si>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</si>
  <si>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</si>
  <si>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</si>
  <si>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</si>
  <si>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</si>
  <si>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</si>
  <si>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</si>
  <si>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</si>
  <si>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</si>
  <si>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</si>
  <si>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</si>
  <si>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</si>
  <si>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</si>
  <si>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</si>
  <si>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</si>
  <si>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</si>
  <si>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</si>
  <si>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</si>
  <si>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</si>
  <si>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</si>
  <si>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</si>
  <si>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</si>
  <si>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</si>
  <si>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</si>
  <si>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</si>
  <si>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</si>
  <si>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</si>
  <si>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</si>
  <si>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</si>
  <si>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</si>
  <si>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</si>
  <si>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</si>
  <si>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</si>
  <si>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</si>
  <si>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</si>
  <si>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</si>
  <si>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</si>
  <si>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</si>
  <si>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</si>
  <si>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</si>
  <si>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</si>
  <si>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</si>
  <si>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</si>
  <si>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</si>
  <si>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</si>
  <si>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</si>
  <si>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</si>
  <si>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</si>
  <si>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</si>
  <si>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</si>
  <si>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</si>
  <si>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</si>
  <si>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</si>
  <si>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</si>
  <si>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</si>
  <si>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</si>
  <si>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</si>
  <si>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</si>
  <si>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</si>
  <si>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</si>
  <si>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</si>
  <si>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</si>
  <si>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</si>
  <si>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</si>
  <si>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</si>
  <si>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</si>
  <si>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</si>
  <si>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</si>
  <si>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</si>
  <si>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</si>
  <si>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</si>
  <si>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</si>
  <si>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</si>
  <si>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</si>
  <si>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</si>
  <si>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</si>
  <si>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</si>
  <si>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</si>
  <si>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</si>
  <si>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</si>
  <si>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</si>
  <si>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</si>
  <si>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</si>
  <si>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</si>
  <si>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</si>
  <si>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</si>
  <si>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</si>
  <si>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</si>
  <si>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</si>
  <si>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</si>
  <si>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OU AGUAS PLUVIAIS PREDIAIS</t>
  </si>
  <si>
    <t>LUVA DE CORRER, PVC SERIE R, 150 MM, PARA ESGOTO OU AGUAS PLUVIAIS PREDIAIS</t>
  </si>
  <si>
    <t>LUVA DE CORRER, PVC SERIE R, 75 MM, PARA ESGOTO OU AGUAS PLUVIAIS PREDIAIS</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</si>
  <si>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</si>
  <si>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</si>
  <si>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</si>
  <si>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</si>
  <si>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</si>
  <si>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</si>
  <si>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</si>
  <si>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</si>
  <si>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</si>
  <si>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</si>
  <si>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</si>
  <si>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</si>
  <si>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</si>
  <si>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</si>
  <si>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</si>
  <si>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</si>
  <si>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</si>
  <si>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</si>
  <si>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</si>
  <si>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</si>
  <si>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</si>
  <si>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</si>
  <si>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</si>
  <si>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</si>
  <si>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</si>
  <si>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</si>
  <si>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</si>
  <si>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</si>
  <si>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</si>
  <si>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</si>
  <si>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</si>
  <si>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</si>
  <si>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</si>
  <si>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</si>
  <si>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</si>
  <si>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</si>
  <si>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</si>
  <si>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</si>
  <si>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</si>
  <si>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</si>
  <si>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</si>
  <si>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</si>
  <si>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</si>
  <si>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</si>
  <si>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</si>
  <si>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</si>
  <si>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</si>
  <si>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</si>
  <si>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</si>
  <si>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</si>
  <si>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</si>
  <si>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</si>
  <si>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</si>
  <si>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</si>
  <si>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</si>
  <si>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</si>
  <si>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</si>
  <si>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</si>
  <si>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</si>
  <si>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</si>
  <si>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</si>
  <si>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</si>
  <si>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</si>
  <si>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</si>
  <si>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</si>
  <si>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</si>
  <si>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</si>
  <si>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</si>
  <si>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</si>
  <si>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</si>
  <si>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</si>
  <si>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</si>
  <si>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</si>
  <si>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</si>
  <si>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</si>
  <si>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</si>
  <si>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</si>
  <si>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</si>
  <si>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</si>
  <si>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</si>
  <si>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</si>
  <si>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</si>
  <si>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</si>
  <si>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</si>
  <si>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</si>
  <si>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</si>
  <si>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</si>
  <si>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</si>
  <si>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</si>
  <si>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</si>
  <si>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</si>
  <si>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</si>
  <si>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</si>
  <si>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</si>
  <si>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</si>
  <si>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</si>
  <si>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</si>
  <si>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</si>
  <si>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</si>
  <si>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</si>
  <si>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</si>
  <si>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</si>
  <si>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</si>
  <si>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</si>
  <si>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</si>
  <si>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</si>
  <si>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</si>
  <si>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</si>
  <si>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</si>
  <si>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</si>
  <si>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</si>
  <si>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</si>
  <si>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</si>
  <si>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</si>
  <si>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</si>
  <si>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</si>
  <si>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</si>
  <si>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</si>
  <si>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</si>
  <si>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</si>
  <si>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</si>
  <si>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</si>
  <si>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</si>
  <si>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</si>
  <si>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</si>
  <si>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</si>
  <si>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</si>
  <si>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</si>
  <si>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</si>
  <si>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</si>
  <si>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</si>
  <si>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</si>
  <si>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</si>
  <si>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</si>
  <si>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</si>
  <si>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</si>
  <si>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</si>
  <si>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</si>
  <si>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</si>
  <si>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</si>
  <si>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</si>
  <si>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</si>
  <si>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</si>
  <si>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</si>
  <si>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</si>
  <si>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</si>
  <si>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</si>
  <si>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</si>
  <si>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</si>
  <si>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</si>
  <si>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</si>
  <si>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</si>
  <si>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</si>
  <si>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</si>
  <si>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</si>
  <si>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</si>
  <si>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</si>
  <si>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</si>
  <si>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</si>
  <si>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</si>
  <si>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</si>
  <si>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</si>
  <si>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</si>
  <si>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</si>
  <si>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</si>
  <si>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</si>
  <si>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</si>
  <si>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</si>
  <si>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</si>
  <si>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</si>
  <si>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</si>
  <si>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</si>
  <si>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</si>
  <si>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</si>
  <si>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</si>
  <si>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</si>
  <si>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</si>
  <si>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</si>
  <si>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</si>
  <si>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</si>
  <si>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</si>
  <si>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</si>
  <si>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</si>
  <si>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</si>
  <si>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</si>
  <si>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</si>
  <si>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</si>
  <si>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</si>
  <si>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</si>
  <si>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</si>
  <si>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</si>
  <si>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</si>
  <si>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</si>
  <si>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</si>
  <si>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</si>
  <si>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</si>
  <si>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</si>
  <si>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</si>
  <si>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</si>
  <si>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</si>
  <si>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</si>
  <si>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</si>
  <si>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</si>
  <si>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</si>
  <si>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</si>
  <si>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</si>
  <si>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</si>
  <si>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</si>
  <si>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</si>
  <si>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</si>
  <si>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</si>
  <si>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</si>
  <si>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</si>
  <si>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</si>
  <si>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</si>
  <si>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</si>
  <si>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</si>
  <si>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</si>
  <si>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</si>
  <si>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</si>
  <si>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</si>
  <si>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</si>
  <si>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</si>
  <si>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</si>
  <si>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</si>
  <si>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</si>
  <si>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</si>
  <si>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</si>
  <si>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</si>
  <si>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</si>
  <si>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</si>
  <si>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</si>
  <si>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</si>
  <si>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</si>
  <si>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</si>
  <si>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</si>
  <si>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</si>
  <si>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</si>
  <si>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</si>
  <si>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</si>
  <si>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</si>
  <si>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</si>
  <si>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</si>
  <si>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</si>
  <si>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</si>
  <si>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</si>
  <si>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</si>
  <si>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</si>
  <si>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</si>
  <si>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</si>
  <si>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</si>
  <si>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</si>
  <si>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</si>
  <si>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</si>
  <si>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</si>
  <si>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</si>
  <si>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</si>
  <si>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</si>
  <si>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</si>
  <si>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</si>
  <si>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</si>
  <si>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</si>
  <si>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</si>
  <si>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</si>
  <si>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</si>
  <si>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</si>
  <si>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</si>
  <si>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</si>
  <si>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</si>
  <si>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</si>
  <si>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</si>
  <si>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</si>
  <si>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</si>
  <si>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</si>
  <si>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</si>
  <si>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</si>
  <si>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</si>
  <si>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</si>
  <si>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</si>
  <si>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</si>
  <si>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</si>
  <si>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</si>
  <si>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</si>
  <si>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</si>
  <si>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</si>
  <si>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</si>
  <si>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</si>
  <si>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</si>
  <si>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</si>
  <si>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</si>
  <si>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</si>
  <si>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</si>
  <si>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</si>
  <si>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</si>
  <si>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</si>
  <si>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</si>
  <si>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</si>
  <si>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</si>
  <si>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</si>
  <si>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</si>
  <si>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</si>
  <si>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</si>
  <si>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</si>
  <si>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</si>
  <si>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</si>
  <si>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</si>
  <si>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</si>
  <si>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</si>
  <si>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</si>
  <si>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</si>
  <si>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</si>
  <si>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</si>
  <si>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</si>
  <si>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</si>
  <si>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</si>
  <si>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</si>
  <si>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SIFONADO LOUCA BRANCA SEM COMPLEMENTOS</t>
  </si>
  <si>
    <t>MICTORIO SIFONADO LOUCA COR SEM COMPLEMENTOS</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</si>
  <si>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</si>
  <si>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</si>
  <si>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</si>
  <si>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</si>
  <si>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</si>
  <si>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</si>
  <si>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BASE PARA CHUVEIRO/BANHEIRA, 1/2 " OU 3/4 ", SOLDAVEL OU ROSCAVEL</t>
  </si>
  <si>
    <t>MISTURADOR CROMADO DE MESA BICA BAIXA PARA LAVATORIO (REF 1875)</t>
  </si>
  <si>
    <t>MISTURADOR CROMADO DE PAREDE PARA LAVATORIO (REF 1178)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</si>
  <si>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</si>
  <si>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</si>
  <si>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</si>
  <si>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MOVEL COM AREJADOR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</si>
  <si>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</si>
  <si>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</si>
  <si>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E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</si>
  <si>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</si>
  <si>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</si>
  <si>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</si>
  <si>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</si>
  <si>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</si>
  <si>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</si>
  <si>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</si>
  <si>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</si>
  <si>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</si>
  <si>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</si>
  <si>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</si>
  <si>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</si>
  <si>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</si>
  <si>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</si>
  <si>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</si>
  <si>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</si>
  <si>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</si>
  <si>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</si>
  <si>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</si>
  <si>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</si>
  <si>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</si>
  <si>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</si>
  <si>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</si>
  <si>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</si>
  <si>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</si>
  <si>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</si>
  <si>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</si>
  <si>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</si>
  <si>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</si>
  <si>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</si>
  <si>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</si>
  <si>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</si>
  <si>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</si>
  <si>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</si>
  <si>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</si>
  <si>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</si>
  <si>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</si>
  <si>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</si>
  <si>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</si>
  <si>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</si>
  <si>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</si>
  <si>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</si>
  <si>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</si>
  <si>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</si>
  <si>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</si>
  <si>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</si>
  <si>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</si>
  <si>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</si>
  <si>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</si>
  <si>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</si>
  <si>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MUFLA TERMINAL PRIMARIA UNIPOLAR USO EXTERNO PARA CABO 25/70MM2 ISOL, 3,6/6KV EM EPR - BORRACHA DE SILICONE</t>
  </si>
  <si>
    <t>MUFLA TERMINAL PRIMARIA UNIPOLAR USO INTERNO PARA CABO 25/70MM2 ISOL 6/10KV EM EPR- BORRACHA DE SILICONE</t>
  </si>
  <si>
    <t>MUFLA TERMINAL PRIMARIA UNIPOLAR USO INTERNO PARA CABO 35/120MM2 ISOLACAO 15/25KV EM EPR - BORRACHA DE SILICONE</t>
  </si>
  <si>
    <t>MUFLA TERMINAL PRIMARIA UNIPOLAR USO INTERNO PARA CABO 35/70MM2 ISOLACAO 8,7/15KV EM EPR - BORRACHA DE SILICONE</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</si>
  <si>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</si>
  <si>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</si>
  <si>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</si>
  <si>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</si>
  <si>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</si>
  <si>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</si>
  <si>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</si>
  <si>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</si>
  <si>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</si>
  <si>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</si>
  <si>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</si>
  <si>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</si>
  <si>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</si>
  <si>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</si>
  <si>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</si>
  <si>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</si>
  <si>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</si>
  <si>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</si>
  <si>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</si>
  <si>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</si>
  <si>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</si>
  <si>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</si>
  <si>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</si>
  <si>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</si>
  <si>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</si>
  <si>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</si>
  <si>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</si>
  <si>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</si>
  <si>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</si>
  <si>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</si>
  <si>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</si>
  <si>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</si>
  <si>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</si>
  <si>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</si>
  <si>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</si>
  <si>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</si>
  <si>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</si>
  <si>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</si>
  <si>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</si>
  <si>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</si>
  <si>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</si>
  <si>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</si>
  <si>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</si>
  <si>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</si>
  <si>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</si>
  <si>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</si>
  <si>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</si>
  <si>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</si>
  <si>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</si>
  <si>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</si>
  <si>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</si>
  <si>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</si>
  <si>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DE LINHACA</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</si>
  <si>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</si>
  <si>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</si>
  <si>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</si>
  <si>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</si>
  <si>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</si>
  <si>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</si>
  <si>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</si>
  <si>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</si>
  <si>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</si>
  <si>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</si>
  <si>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</si>
  <si>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</si>
  <si>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</si>
  <si>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</si>
  <si>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</si>
  <si>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</si>
  <si>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</si>
  <si>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</si>
  <si>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</si>
  <si>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</si>
  <si>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</si>
  <si>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</si>
  <si>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</si>
  <si>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</si>
  <si>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</si>
  <si>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</si>
  <si>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</si>
  <si>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</si>
  <si>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</si>
  <si>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</si>
  <si>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</si>
  <si>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t>
  </si>
  <si>
    <t>OPERADOR DE PAVIMENTADORA / MESA VIBROACABADORA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</si>
  <si>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</si>
  <si>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</si>
  <si>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</si>
  <si>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</si>
  <si>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</si>
  <si>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</si>
  <si>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</si>
  <si>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</si>
  <si>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</si>
  <si>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</si>
  <si>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</si>
  <si>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</si>
  <si>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</si>
  <si>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</si>
  <si>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</si>
  <si>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</si>
  <si>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</si>
  <si>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</si>
  <si>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</si>
  <si>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</si>
  <si>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</si>
  <si>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</si>
  <si>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</si>
  <si>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</si>
  <si>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</si>
  <si>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</si>
  <si>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BAIXA TENSAO, TENSAO DE OPERACAO *280* V , CORRENTE MAXIMA *20* KA</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</si>
  <si>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</si>
  <si>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</si>
  <si>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</si>
  <si>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</si>
  <si>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</si>
  <si>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</si>
  <si>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</si>
  <si>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</si>
  <si>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</si>
  <si>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</si>
  <si>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</si>
  <si>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</si>
  <si>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</si>
  <si>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</si>
  <si>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</si>
  <si>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</si>
  <si>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</si>
  <si>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</si>
  <si>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</si>
  <si>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</si>
  <si>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</si>
  <si>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</si>
  <si>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</si>
  <si>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</si>
  <si>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</si>
  <si>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</si>
  <si>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</si>
  <si>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</si>
  <si>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</si>
  <si>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</si>
  <si>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</si>
  <si>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</si>
  <si>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</si>
  <si>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</si>
  <si>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</si>
  <si>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</si>
  <si>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</si>
  <si>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</si>
  <si>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</si>
  <si>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</si>
  <si>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</si>
  <si>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</si>
  <si>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</si>
  <si>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</si>
  <si>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</si>
  <si>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</si>
  <si>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</si>
  <si>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</si>
  <si>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</si>
  <si>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</si>
  <si>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</si>
  <si>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</si>
  <si>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</si>
  <si>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</si>
  <si>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</si>
  <si>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</si>
  <si>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</si>
  <si>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</si>
  <si>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</si>
  <si>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</si>
  <si>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</si>
  <si>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</si>
  <si>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</si>
  <si>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</si>
  <si>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</si>
  <si>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</si>
  <si>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</si>
  <si>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</si>
  <si>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</si>
  <si>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</si>
  <si>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</si>
  <si>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</si>
  <si>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</si>
  <si>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</si>
  <si>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(USO EM PVC, ACO, POLIETILENO E OUTROS) ( DE *400* G)</t>
  </si>
  <si>
    <t>PASTA LUBRIFICANTE PARA TUBOS E CONEXOES COM JUNTA ELASTICA (USO EM PVC, ACO, POLIETILENO E OUTROS) (POTE DE 3.500* G)</t>
  </si>
  <si>
    <t>PASTA PARA SOLDA DE TUBOS E CONEXOES DE COBRE (EMBALAGEM COM 250 G)</t>
  </si>
  <si>
    <t>PASTA VEDA JUNTAS/ROSCA, LATA DE *500* G, PARA INSTALACOES DE GAS E OUTROS</t>
  </si>
  <si>
    <t>PASTILHA CERAMICA/PORCELANA, REVEST INT/EXT E  PISCINA, CORES BRANCA OU FRIAS, *2,5 X 2,5* CM</t>
  </si>
  <si>
    <t>PASTILHA CERAMICA/PORCELANA, REVEST INT/EXT E  PISCINA, CORES FRIAS *5 X 5* CM</t>
  </si>
  <si>
    <t>PASTILHA CERAMICA/PORCELANA, REVEST INT/EXT E  PISCINA, CORES QUENTES *5 X 5* CM</t>
  </si>
  <si>
    <t>PASTILHA CERAMICA/PORCELANA, REVEST INT/EXT E  PISCINA, CORES QUENTES, *2,5 X 2,5* CM</t>
  </si>
  <si>
    <t>PASTILHA DE VIDRO CRISTAL, NACIONAL, REVEST INT/EXT E PISCINA, TODAS AS CORES, E MAIOR OU IGUAL A 5 MM  *2,0 X 2,0* CM</t>
  </si>
  <si>
    <t>PASTILHA DE VIDRO PIGMENTADA *2,0 X 2,0* CM, NACIONAL, PARA REVESTIMENTO INTERNO/EXTERNO E PISCINA, BRANCA OU CORES FRIAS, ESPESSURA MAIOR OU IGUAL A 5 MM</t>
  </si>
  <si>
    <t>PASTILHA DE VIDRO PIGMENTADA, NACIONAL, REVEST INT/EXT E PISCINA, CORES QUENTES, ESPESSURA MAIOR OU IGUAL A 5 MM  *2,0 X 2,0*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</si>
  <si>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</si>
  <si>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</si>
  <si>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</si>
  <si>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</si>
  <si>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</si>
  <si>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</si>
  <si>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</si>
  <si>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</si>
  <si>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</si>
  <si>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</si>
  <si>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</si>
  <si>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</si>
  <si>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</si>
  <si>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N. 0, OU PEDRISCO (4,8 A 9,5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</si>
  <si>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</si>
  <si>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</si>
  <si>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</si>
  <si>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</si>
  <si>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</si>
  <si>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</si>
  <si>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</si>
  <si>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</si>
  <si>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</si>
  <si>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</si>
  <si>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</si>
  <si>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</si>
  <si>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</si>
  <si>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</si>
  <si>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</si>
  <si>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</si>
  <si>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</si>
  <si>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</si>
  <si>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</si>
  <si>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</si>
  <si>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</si>
  <si>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</si>
  <si>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</si>
  <si>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</si>
  <si>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</si>
  <si>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</si>
  <si>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</si>
  <si>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</si>
  <si>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</si>
  <si>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</si>
  <si>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</si>
  <si>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</si>
  <si>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</si>
  <si>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</si>
  <si>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</si>
  <si>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</si>
  <si>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</si>
  <si>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</si>
  <si>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</si>
  <si>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</si>
  <si>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</si>
  <si>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</si>
  <si>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</si>
  <si>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</si>
  <si>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</si>
  <si>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</si>
  <si>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</si>
  <si>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</si>
  <si>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</si>
  <si>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</si>
  <si>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</si>
  <si>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</si>
  <si>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</si>
  <si>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</si>
  <si>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</si>
  <si>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</si>
  <si>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</si>
  <si>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</si>
  <si>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</si>
  <si>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</si>
  <si>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</si>
  <si>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</si>
  <si>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</si>
  <si>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</si>
  <si>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</si>
  <si>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</si>
  <si>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</si>
  <si>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</si>
  <si>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</si>
  <si>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</si>
  <si>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PIGMENTO EM PO PARA ARGAMASSAS, CIMENTOS E OUTROS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</si>
  <si>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</si>
  <si>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</si>
  <si>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</si>
  <si>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</si>
  <si>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</si>
  <si>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</si>
  <si>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</si>
  <si>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</si>
  <si>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</si>
  <si>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</si>
  <si>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</si>
  <si>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</si>
  <si>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</si>
  <si>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</si>
  <si>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</si>
  <si>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</si>
  <si>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</si>
  <si>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</si>
  <si>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</si>
  <si>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</si>
  <si>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</si>
  <si>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</si>
  <si>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</si>
  <si>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</si>
  <si>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</si>
  <si>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</si>
  <si>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</si>
  <si>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</si>
  <si>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</si>
  <si>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</si>
  <si>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</si>
  <si>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</si>
  <si>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</si>
  <si>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</si>
  <si>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</si>
  <si>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</si>
  <si>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</si>
  <si>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</si>
  <si>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</si>
  <si>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</si>
  <si>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</si>
  <si>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</si>
  <si>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</si>
  <si>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</si>
  <si>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</si>
  <si>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</si>
  <si>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</si>
  <si>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</si>
  <si>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</si>
  <si>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</si>
  <si>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</si>
  <si>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</si>
  <si>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</si>
  <si>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</si>
  <si>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</si>
  <si>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</si>
  <si>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</si>
  <si>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</si>
  <si>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</si>
  <si>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</si>
  <si>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</si>
  <si>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</si>
  <si>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</si>
  <si>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</si>
  <si>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</si>
  <si>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</si>
  <si>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</si>
  <si>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</si>
  <si>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</si>
  <si>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</si>
  <si>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13434)</t>
  </si>
  <si>
    <t>PLACA DE SINALIZACAO DE SEGURANCA CONTRA INCENDIO, FOTOLUMINESCENTE, QUADRADA, *14 X 14* CM, EM PVC *2* MM ANTI-CHAMAS (SIMBOLOS, CORES E PICTOGRAMAS CONFORME NBR 13434)</t>
  </si>
  <si>
    <t>PLACA DE SINALIZACAO DE SEGURANCA CONTRA INCENDIO, FOTOLUMINESCENTE, QUADRADA, *20 X 20* CM, EM PVC *2* MM ANTI-CHAMAS (SIMBOLOS, CORES E PICTOGRAMAS CONFORME NBR 13434)</t>
  </si>
  <si>
    <t>PLACA DE SINALIZACAO DE SEGURANCA CONTRA INCENDIO, FOTOLUMINESCENTE, RETANGULAR, *12 X 40* CM, EM PVC *2* MM ANTI-CHAMAS (SIMBOLOS, CORES E PICTOGRAMAS CONFORME NBR 13434)</t>
  </si>
  <si>
    <t>PLACA DE SINALIZACAO DE SEGURANCA CONTRA INCENDIO, FOTOLUMINESCENTE, RETANGULAR, *13 X 26* CM, EM PVC *2* MM ANTI-CHAMAS (SIMBOLOS, CORES E PICTOGRAMAS CONFORME NBR 13434)</t>
  </si>
  <si>
    <t>PLACA DE SINALIZACAO DE SEGURANCA CONTRA INCENDIO, FOTOLUMINESCENTE, RETANGULAR, *20 X 40* CM, EM PVC *2* MM ANTI-CHAMAS (SIMBOLOS, CORES E PICTOGRAMAS CONFORME NBR 13434)</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</si>
  <si>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</si>
  <si>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</si>
  <si>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</si>
  <si>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</si>
  <si>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</si>
  <si>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</si>
  <si>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</si>
  <si>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</si>
  <si>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</si>
  <si>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</si>
  <si>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</si>
  <si>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</si>
  <si>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</si>
  <si>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</si>
  <si>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</si>
  <si>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</si>
  <si>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</si>
  <si>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</si>
  <si>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</si>
  <si>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</si>
  <si>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</si>
  <si>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</si>
  <si>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</si>
  <si>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</si>
  <si>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</si>
  <si>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</si>
  <si>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</si>
  <si>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</si>
  <si>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</si>
  <si>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</si>
  <si>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</si>
  <si>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</si>
  <si>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</si>
  <si>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</si>
  <si>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</si>
  <si>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</si>
  <si>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</si>
  <si>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</si>
  <si>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</si>
  <si>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</si>
  <si>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</si>
  <si>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</si>
  <si>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</si>
  <si>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</si>
  <si>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</si>
  <si>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</si>
  <si>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</si>
  <si>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</si>
  <si>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DIAMETRO NOMINAL DE 16 MM</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</si>
  <si>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</si>
  <si>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</si>
  <si>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</si>
  <si>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</si>
  <si>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</si>
  <si>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</si>
  <si>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</si>
  <si>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</si>
  <si>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</si>
  <si>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</si>
  <si>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</si>
  <si>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</si>
  <si>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</si>
  <si>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</si>
  <si>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</si>
  <si>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</si>
  <si>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</si>
  <si>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</si>
  <si>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</si>
  <si>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</si>
  <si>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</si>
  <si>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</si>
  <si>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</si>
  <si>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</si>
  <si>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</si>
  <si>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</si>
  <si>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</si>
  <si>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</si>
  <si>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</si>
  <si>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</si>
  <si>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</si>
  <si>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</si>
  <si>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</si>
  <si>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</si>
  <si>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</si>
  <si>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</si>
  <si>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</si>
  <si>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</si>
  <si>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</si>
  <si>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</si>
  <si>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</si>
  <si>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</si>
  <si>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</si>
  <si>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</si>
  <si>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</si>
  <si>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</si>
  <si>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</si>
  <si>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</si>
  <si>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</si>
  <si>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</si>
  <si>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</si>
  <si>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</si>
  <si>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</si>
  <si>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</si>
  <si>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</si>
  <si>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</si>
  <si>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</si>
  <si>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</si>
  <si>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</si>
  <si>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</si>
  <si>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PORTINHOLA DE ABRIR EM ALUMINIO DE 60 X 80 CM, VENEZIANA VENTILADA 1 FOLHA, ACABAMENTO ANODIZADO NATURAL</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</si>
  <si>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</si>
  <si>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</si>
  <si>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</si>
  <si>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</si>
  <si>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</si>
  <si>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</si>
  <si>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</si>
  <si>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</si>
  <si>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CONICO CONTINUO EM ACO GALVANIZADO, RETO, FLANGEADO, H = 6 M, DIAMETRO INFERIOR = *90* CM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</si>
  <si>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</si>
  <si>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</si>
  <si>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</si>
  <si>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</si>
  <si>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</si>
  <si>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</si>
  <si>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</si>
  <si>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</si>
  <si>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CIRCULAR, 600 KG, H = 10 M (NBR 8451)</t>
  </si>
  <si>
    <t>POSTE DE CONCRETO DUPLO T ,TIPO B, 500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</si>
  <si>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</si>
  <si>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</si>
  <si>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</si>
  <si>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</si>
  <si>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</si>
  <si>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</si>
  <si>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</si>
  <si>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</si>
  <si>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</si>
  <si>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POSTE ROLICO DE MADEIRA TRATADA, D = 20 A 25 CM, H = 12,00 M, EM EUCALIPTO OU EQUIVALENTE DA REGIAO</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</si>
  <si>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</si>
  <si>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</si>
  <si>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</si>
  <si>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</si>
  <si>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</si>
  <si>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</si>
  <si>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</si>
  <si>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</si>
  <si>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</si>
  <si>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</si>
  <si>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</si>
  <si>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</si>
  <si>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</si>
  <si>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</si>
  <si>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</si>
  <si>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</si>
  <si>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</si>
  <si>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</si>
  <si>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</si>
  <si>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</si>
  <si>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</si>
  <si>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</si>
  <si>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</si>
  <si>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</si>
  <si>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</si>
  <si>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</si>
  <si>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</si>
  <si>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</si>
  <si>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EPOXI</t>
  </si>
  <si>
    <t>PRIMER PARA MANTA ASFALTICA A BASE DE ASFALTO MODIFICADO DILUIDO EM SOLVENTE, APLICACAO A FRIO</t>
  </si>
  <si>
    <t>PRIMER UNIVERSAL, FUNDO ANTICORROSIVO TIPO ZARCAO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</si>
  <si>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</si>
  <si>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</si>
  <si>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</si>
  <si>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</si>
  <si>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</si>
  <si>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PVC PARA CAIXA SIFONADA  100 MM X 200 MM (NBR 5688)</t>
  </si>
  <si>
    <t>PROLONGAMENTO PVC PARA CAIXA SIFONADA 100 MM X 100 MM (NBR 5688)</t>
  </si>
  <si>
    <t>PROLONGAMENTO PVC PARA CAIXA SIFONADA, 100 MM X 150 MM (NBR 5688)</t>
  </si>
  <si>
    <t>PROLONGAMENTO PVC PARA CAIXA SIFONADA, 150 MM X 150 MM (NBR 5688)</t>
  </si>
  <si>
    <t>PROLONGAMENTO PVC PARA CAIXA SIFONADA,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</si>
  <si>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</si>
  <si>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</si>
  <si>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</si>
  <si>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</si>
  <si>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</si>
  <si>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</si>
  <si>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</si>
  <si>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</si>
  <si>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</si>
  <si>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</si>
  <si>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</si>
  <si>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</si>
  <si>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</si>
  <si>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</si>
  <si>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</si>
  <si>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</si>
  <si>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</si>
  <si>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</si>
  <si>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</si>
  <si>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</si>
  <si>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</si>
  <si>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</si>
  <si>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</si>
  <si>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</si>
  <si>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</si>
  <si>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</si>
  <si>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</si>
  <si>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</si>
  <si>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</si>
  <si>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</si>
  <si>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</si>
  <si>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</si>
  <si>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</si>
  <si>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</si>
  <si>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</si>
  <si>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</si>
  <si>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</si>
  <si>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</si>
  <si>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</si>
  <si>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</si>
  <si>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</si>
  <si>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</si>
  <si>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</si>
  <si>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</si>
  <si>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</si>
  <si>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</si>
  <si>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</si>
  <si>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QUEROSENE</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</si>
  <si>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</si>
  <si>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</si>
  <si>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</si>
  <si>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</si>
  <si>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</si>
  <si>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</si>
  <si>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</si>
  <si>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</si>
  <si>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</si>
  <si>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</si>
  <si>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</si>
  <si>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</si>
  <si>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RALO SIFONADO PVC CILINDRICO, 100 X 40 MM,  COM GRELHA REDONDA BRANCA</t>
  </si>
  <si>
    <t>RALO SIFONADO PVC REDONDO CONICO, 100 X 40 MM, COM GRELHA  BRANCA REDONDA</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</si>
  <si>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</si>
  <si>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</si>
  <si>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</si>
  <si>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</si>
  <si>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</si>
  <si>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</si>
  <si>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</si>
  <si>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</si>
  <si>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</si>
  <si>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</si>
  <si>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</si>
  <si>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</si>
  <si>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</si>
  <si>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</si>
  <si>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</si>
  <si>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</si>
  <si>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</si>
  <si>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</si>
  <si>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</si>
  <si>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</si>
  <si>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</si>
  <si>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</si>
  <si>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</si>
  <si>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</si>
  <si>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</si>
  <si>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</si>
  <si>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</si>
  <si>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</si>
  <si>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</si>
  <si>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</si>
  <si>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</si>
  <si>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REDUTOR TIPO THINNER PARA ACABAMENTO</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</si>
  <si>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</si>
  <si>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</si>
  <si>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</si>
  <si>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</si>
  <si>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</si>
  <si>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</si>
  <si>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</si>
  <si>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</si>
  <si>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</si>
  <si>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</si>
  <si>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</si>
  <si>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</si>
  <si>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</si>
  <si>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</si>
  <si>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</si>
  <si>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</si>
  <si>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</si>
  <si>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</si>
  <si>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</si>
  <si>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</si>
  <si>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</si>
  <si>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</si>
  <si>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</si>
  <si>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</si>
  <si>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</si>
  <si>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</si>
  <si>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</si>
  <si>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</si>
  <si>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</si>
  <si>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</si>
  <si>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</si>
  <si>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</si>
  <si>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</si>
  <si>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</si>
  <si>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</si>
  <si>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</si>
  <si>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</si>
  <si>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</si>
  <si>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</si>
  <si>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</si>
  <si>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</si>
  <si>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</si>
  <si>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</si>
  <si>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</si>
  <si>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</si>
  <si>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</si>
  <si>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</si>
  <si>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</si>
  <si>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</si>
  <si>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</si>
  <si>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REMOVEDOR DE TINTA OLEO/ESMALTE VERNIZ</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</si>
  <si>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</si>
  <si>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</si>
  <si>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</si>
  <si>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</si>
  <si>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</si>
  <si>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</si>
  <si>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</si>
  <si>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</si>
  <si>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</si>
  <si>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</si>
  <si>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</si>
  <si>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</si>
  <si>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</si>
  <si>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</si>
  <si>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</si>
  <si>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</si>
  <si>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</si>
  <si>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</si>
  <si>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</si>
  <si>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</si>
  <si>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</si>
  <si>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</si>
  <si>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</si>
  <si>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</si>
  <si>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</si>
  <si>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</si>
  <si>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</si>
  <si>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</si>
  <si>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</si>
  <si>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</si>
  <si>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</si>
  <si>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</si>
  <si>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</si>
  <si>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</si>
  <si>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</si>
  <si>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</si>
  <si>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</si>
  <si>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</si>
  <si>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</si>
  <si>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</si>
  <si>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</si>
  <si>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</si>
  <si>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</si>
  <si>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</si>
  <si>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</si>
  <si>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</si>
  <si>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</si>
  <si>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</si>
  <si>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</si>
  <si>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</si>
  <si>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</si>
  <si>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</si>
  <si>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</si>
  <si>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</si>
  <si>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</si>
  <si>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</si>
  <si>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</si>
  <si>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</si>
  <si>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</si>
  <si>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</si>
  <si>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</si>
  <si>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</si>
  <si>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</si>
  <si>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</si>
  <si>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</si>
  <si>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</si>
  <si>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</si>
  <si>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</si>
  <si>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</si>
  <si>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</si>
  <si>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</si>
  <si>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</si>
  <si>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SEIXO ROLADO PARA APLICACAO EM CONCRETO (POSTO PEDREIRA/FORNECEDOR, SEM FRETE)</t>
  </si>
  <si>
    <t>SELADOR ACRILICO PAREDES INTERNAS/EXTERNAS</t>
  </si>
  <si>
    <t>SELADOR HORIZONTAL PARA FITA DE ACO 1 "</t>
  </si>
  <si>
    <t>SELADOR PVA PAREDES INTERNAS</t>
  </si>
  <si>
    <t>SELANTE A BASE DE ALCATRAO E POLIURETANO PARA JUNTAS HORIZONTAIS</t>
  </si>
  <si>
    <t>SELANTE A BASE DE RESINAS ACRILICAS PARA TRINCAS</t>
  </si>
  <si>
    <t>SELANTE ACRILICO PARA TRATAMENTO / ACABAMENTO SUPERFICIAL DE CONCRETO ESTAMPADO, APARENTE, PEDRAS E OUTROS</t>
  </si>
  <si>
    <t>SELANTE DE BASE ASFALTICA PARA VEDACAO</t>
  </si>
  <si>
    <t>SELANTE ELASTICO MONOCOMPONENTE A BASE DE POLIURETANO (PU) PARA JUNTAS DIVERSAS</t>
  </si>
  <si>
    <t xml:space="preserve">310ML </t>
  </si>
  <si>
    <t>SELANTE MONOCOMPONENTE A BASE DE SILICONE DE BAIXO MODULO, PARA JUNTAS DE PAVIMENTACAO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</si>
  <si>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</si>
  <si>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</si>
  <si>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</si>
  <si>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</si>
  <si>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</si>
  <si>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</si>
  <si>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</si>
  <si>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</si>
  <si>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</si>
  <si>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</si>
  <si>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</si>
  <si>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</si>
  <si>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</si>
  <si>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</si>
  <si>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</si>
  <si>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</si>
  <si>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</si>
  <si>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</si>
  <si>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</si>
  <si>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</si>
  <si>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</si>
  <si>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</si>
  <si>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</si>
  <si>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</si>
  <si>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</si>
  <si>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</si>
  <si>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</si>
  <si>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</si>
  <si>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</si>
  <si>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</si>
  <si>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</si>
  <si>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</si>
  <si>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</si>
  <si>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</si>
  <si>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</si>
  <si>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</si>
  <si>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</si>
  <si>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SISTEMA DE FORMAS MANUSEAVEIS DE ALUMINIO, PARA BLOCO RESID. COM PAREDES DE CONCRETO MOLDADAS IN LOCO, BLOCO COM 4 PAV. E 4 UNIDADES POR PAV., UNIDADE HABITACIONALCOM 48 M2 E 2 QUARTOS; TELHA DE FIBROCIMENTO (COLETADO CAIXA)</t>
  </si>
  <si>
    <t>SISTEMA DE FORMAS MANUSEAVEIS DE ALUMINIO, PARA EDIF. RESID. UNIFAMILIAR COM PAREDES DE CONCRETO MOLDADAS IN LOCO, UNIDADE HABITACIONAL TERREA COM 38 M2, COM SALA, CIRCULACAO, 2 QUARTOS, BANHEIRO, COZINHA E TANQUE EXTERNO (SEM COBERTURA) (COLETADO CAIXA)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</si>
  <si>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</si>
  <si>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</si>
  <si>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</si>
  <si>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</si>
  <si>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</si>
  <si>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</si>
  <si>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</si>
  <si>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</si>
  <si>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</si>
  <si>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</si>
  <si>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</si>
  <si>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</si>
  <si>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LIMPADORA PARA PVC, FRASCO COM 1000 CM3</t>
  </si>
  <si>
    <t>SOLUCAO LIMPADORA PARA PVC, FRASCO COM 200 CM3</t>
  </si>
  <si>
    <t>SOLVENTE DILUENTE A BASE DE AGUARRAS</t>
  </si>
  <si>
    <t>SOLVENTE PARA COLA (PARA LAMINADO MELAMINICO) A BASE DE RESINA SINTETICA</t>
  </si>
  <si>
    <t>SOQUETE DE BAQUELITE BASE E27, PARA LAMPADAS</t>
  </si>
  <si>
    <t>SOQUETE DE PORCELANA BASE E27, FIXO DE TETO,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</si>
  <si>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</si>
  <si>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</si>
  <si>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</si>
  <si>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</si>
  <si>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</si>
  <si>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</si>
  <si>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</si>
  <si>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</si>
  <si>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</si>
  <si>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</si>
  <si>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</si>
  <si>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</si>
  <si>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</si>
  <si>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</si>
  <si>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</si>
  <si>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</si>
  <si>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</si>
  <si>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</si>
  <si>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</si>
  <si>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</si>
  <si>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</si>
  <si>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</si>
  <si>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</si>
  <si>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</si>
  <si>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</si>
  <si>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</si>
  <si>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</si>
  <si>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</si>
  <si>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</si>
  <si>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</si>
  <si>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</si>
  <si>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</si>
  <si>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</si>
  <si>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</si>
  <si>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</si>
  <si>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</si>
  <si>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</si>
  <si>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</si>
  <si>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</si>
  <si>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</si>
  <si>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</si>
  <si>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</si>
  <si>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</si>
  <si>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</si>
  <si>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</si>
  <si>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</si>
  <si>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</si>
  <si>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</si>
  <si>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</si>
  <si>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</si>
  <si>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</si>
  <si>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</si>
  <si>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</si>
  <si>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</si>
  <si>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</si>
  <si>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</si>
  <si>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DE CONCRETO PARA PV OU CAIXA DE INSPECAO, DIMENSOES 600 X 600 X 50 MM</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</si>
  <si>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</si>
  <si>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</si>
  <si>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</si>
  <si>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</si>
  <si>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</si>
  <si>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</si>
  <si>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</si>
  <si>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</si>
  <si>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</si>
  <si>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</si>
  <si>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</si>
  <si>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</si>
  <si>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</si>
  <si>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</si>
  <si>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</si>
  <si>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</si>
  <si>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</si>
  <si>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</si>
  <si>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</si>
  <si>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</si>
  <si>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</si>
  <si>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</si>
  <si>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</si>
  <si>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</si>
  <si>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</si>
  <si>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300 X 400 MM</t>
  </si>
  <si>
    <t>TAMPAO FOFO SIMPLES COM BASE, CLASSE A15 CARGA MAX 1,5 T, 400 X 400 MM, REDE PLUVIAL/ESGOTO/ELETRICA</t>
  </si>
  <si>
    <t>TAMPAO FOFO SIMPLES COM BASE, CLASSE A15 CARGA MAX 1,5 T, 400 X 500 MM, COM INSCRICAO INCENDIO</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</si>
  <si>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</si>
  <si>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</si>
  <si>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500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</si>
  <si>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</si>
  <si>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</si>
  <si>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</si>
  <si>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</si>
  <si>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</si>
  <si>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</si>
  <si>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</si>
  <si>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</si>
  <si>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</si>
  <si>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</si>
  <si>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</si>
  <si>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</si>
  <si>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</si>
  <si>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</si>
  <si>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</si>
  <si>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LOUCA BRANCA COM COLUNA *30* L</t>
  </si>
  <si>
    <t>TANQUE LOUCA BRANCA SUSPENSO *20* L</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</si>
  <si>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</si>
  <si>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</si>
  <si>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</si>
  <si>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</si>
  <si>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</si>
  <si>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</si>
  <si>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TARJETA LIVRE / OCUPADO PARA PORTA DE BANHEIRO, CORPO EM ZAMAC E ESPELHO EM LATAO</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</si>
  <si>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</si>
  <si>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</si>
  <si>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</si>
  <si>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</si>
  <si>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</si>
  <si>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</si>
  <si>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</si>
  <si>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</si>
  <si>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</si>
  <si>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</si>
  <si>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</si>
  <si>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</si>
  <si>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</si>
  <si>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</si>
  <si>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</si>
  <si>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</si>
  <si>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</si>
  <si>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</si>
  <si>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</si>
  <si>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</si>
  <si>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</si>
  <si>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</si>
  <si>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</si>
  <si>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</si>
  <si>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</si>
  <si>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</si>
  <si>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</si>
  <si>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</si>
  <si>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</si>
  <si>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OU AGUAS PLUVIAIS PREDIAIS</t>
  </si>
  <si>
    <t>TE DE INSPECAO, PVC, SERIE R, 150 X 100 MM, PARA ESGOTO OU AGUAS PLUVIAIS PREDIAIS</t>
  </si>
  <si>
    <t>TE DE INSPECAO, PVC, SERIE R, 75 X 75 MM, PARA ESGOTO OU AGUAS PLUVIAIS PREDIAIS</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</si>
  <si>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</si>
  <si>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</si>
  <si>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</si>
  <si>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</si>
  <si>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</si>
  <si>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</si>
  <si>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</si>
  <si>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</si>
  <si>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</si>
  <si>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</si>
  <si>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</si>
  <si>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</si>
  <si>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</si>
  <si>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</si>
  <si>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</si>
  <si>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</si>
  <si>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</si>
  <si>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</si>
  <si>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</si>
  <si>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</si>
  <si>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</si>
  <si>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</si>
  <si>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</si>
  <si>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</si>
  <si>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</si>
  <si>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</si>
  <si>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</si>
  <si>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</si>
  <si>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</si>
  <si>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</si>
  <si>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</si>
  <si>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</si>
  <si>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</si>
  <si>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</si>
  <si>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</si>
  <si>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</si>
  <si>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</si>
  <si>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</si>
  <si>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</si>
  <si>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</si>
  <si>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</si>
  <si>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</si>
  <si>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</si>
  <si>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</si>
  <si>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</si>
  <si>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</si>
  <si>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</si>
  <si>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</si>
  <si>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</si>
  <si>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</si>
  <si>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</si>
  <si>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</si>
  <si>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</si>
  <si>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</si>
  <si>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</si>
  <si>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</si>
  <si>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</si>
  <si>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</si>
  <si>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</si>
  <si>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</si>
  <si>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</si>
  <si>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</si>
  <si>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</si>
  <si>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</si>
  <si>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</si>
  <si>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</si>
  <si>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</si>
  <si>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</si>
  <si>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</si>
  <si>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</si>
  <si>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</si>
  <si>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</si>
  <si>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</si>
  <si>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</si>
  <si>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</si>
  <si>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</si>
  <si>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</si>
  <si>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</si>
  <si>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</si>
  <si>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</si>
  <si>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</si>
  <si>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</si>
  <si>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</si>
  <si>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</si>
  <si>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</si>
  <si>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</si>
  <si>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</si>
  <si>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</si>
  <si>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</si>
  <si>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</si>
  <si>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</si>
  <si>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</si>
  <si>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</si>
  <si>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</si>
  <si>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</si>
  <si>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</si>
  <si>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</si>
  <si>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</si>
  <si>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</si>
  <si>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</si>
  <si>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</si>
  <si>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</si>
  <si>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</si>
  <si>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</si>
  <si>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</si>
  <si>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</si>
  <si>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</si>
  <si>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</si>
  <si>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</si>
  <si>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</si>
  <si>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</si>
  <si>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</si>
  <si>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</si>
  <si>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</si>
  <si>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</si>
  <si>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</si>
  <si>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</si>
  <si>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</si>
  <si>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</si>
  <si>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</si>
  <si>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</si>
  <si>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</si>
  <si>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</si>
  <si>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</si>
  <si>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</si>
  <si>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</si>
  <si>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</si>
  <si>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</si>
  <si>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</si>
  <si>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</si>
  <si>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</si>
  <si>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</si>
  <si>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</si>
  <si>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</si>
  <si>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</si>
  <si>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</si>
  <si>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</si>
  <si>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</si>
  <si>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</si>
  <si>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</si>
  <si>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</si>
  <si>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</si>
  <si>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</si>
  <si>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</si>
  <si>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</si>
  <si>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</si>
  <si>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</si>
  <si>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</si>
  <si>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</si>
  <si>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</si>
  <si>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</si>
  <si>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</si>
  <si>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</si>
  <si>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</si>
  <si>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</si>
  <si>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</si>
  <si>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</si>
  <si>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</si>
  <si>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</si>
  <si>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</si>
  <si>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</si>
  <si>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</si>
  <si>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</si>
  <si>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</si>
  <si>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</si>
  <si>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</si>
  <si>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</si>
  <si>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</si>
  <si>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</si>
  <si>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</si>
  <si>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</si>
  <si>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</si>
  <si>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</si>
  <si>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</si>
  <si>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</si>
  <si>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</si>
  <si>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</si>
  <si>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</si>
  <si>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</si>
  <si>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</si>
  <si>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</si>
  <si>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</si>
  <si>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</si>
  <si>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</si>
  <si>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</si>
  <si>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</si>
  <si>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</si>
  <si>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</si>
  <si>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</si>
  <si>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</si>
  <si>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</si>
  <si>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</si>
  <si>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</si>
  <si>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</si>
  <si>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</si>
  <si>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</si>
  <si>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</si>
  <si>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</si>
  <si>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</si>
  <si>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</si>
  <si>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</si>
  <si>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</si>
  <si>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</si>
  <si>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</si>
  <si>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</si>
  <si>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</si>
  <si>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</si>
  <si>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</si>
  <si>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</si>
  <si>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</si>
  <si>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</si>
  <si>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</si>
  <si>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</si>
  <si>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</si>
  <si>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</si>
  <si>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</si>
  <si>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</si>
  <si>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</si>
  <si>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</si>
  <si>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</si>
  <si>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</si>
  <si>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</si>
  <si>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</si>
  <si>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</si>
  <si>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</si>
  <si>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</si>
  <si>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</si>
  <si>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</si>
  <si>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</si>
  <si>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</si>
  <si>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</si>
  <si>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</si>
  <si>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</si>
  <si>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</si>
  <si>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</si>
  <si>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</si>
  <si>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</si>
  <si>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</si>
  <si>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</si>
  <si>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</si>
  <si>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</si>
  <si>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</si>
  <si>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</si>
  <si>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</si>
  <si>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</si>
  <si>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</si>
  <si>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</si>
  <si>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</si>
  <si>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</si>
  <si>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</si>
  <si>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</si>
  <si>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</si>
  <si>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</si>
  <si>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</si>
  <si>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</si>
  <si>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</si>
  <si>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</si>
  <si>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</si>
  <si>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</si>
  <si>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</si>
  <si>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</si>
  <si>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</si>
  <si>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</si>
  <si>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</si>
  <si>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</si>
  <si>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</si>
  <si>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</si>
  <si>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</si>
  <si>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</si>
  <si>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t>
  </si>
  <si>
    <t>TELHADOR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</si>
  <si>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</si>
  <si>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</si>
  <si>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</si>
  <si>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</si>
  <si>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</si>
  <si>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</si>
  <si>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</si>
  <si>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</si>
  <si>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</si>
  <si>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</si>
  <si>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</si>
  <si>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AEREO EM ACO GALVANIZADO DN 5/16", COMPRIMENTO DE 350MM, COM BASE DE FIXACAO HORIZONTAL</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</si>
  <si>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</si>
  <si>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</si>
  <si>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</si>
  <si>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</si>
  <si>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</si>
  <si>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</si>
  <si>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</si>
  <si>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</si>
  <si>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</si>
  <si>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</si>
  <si>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</si>
  <si>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</si>
  <si>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</si>
  <si>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</si>
  <si>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</si>
  <si>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</si>
  <si>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</si>
  <si>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</si>
  <si>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</si>
  <si>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</si>
  <si>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</si>
  <si>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</si>
  <si>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</si>
  <si>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</si>
  <si>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</si>
  <si>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</si>
  <si>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</si>
  <si>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</si>
  <si>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</si>
  <si>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</si>
  <si>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</si>
  <si>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</si>
  <si>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PARA LIGACAO PREDIAL, EM PVC, JE, BBB, DN 100 X 100 MM, PARA REDE COLETORA ESGOTO (NBR 10569)</t>
  </si>
  <si>
    <t>TIL TUBO QUEDA, EM PVC, JE, BBB, DN 100 X 100 MM, PARA REDE COLETORA DE ESGOTO (NBR 10569)</t>
  </si>
  <si>
    <t>TINTA / REVESTIMENTO A BASE DE RESINA EPOXI COM ALCATRAO, BICOMPONENTE</t>
  </si>
  <si>
    <t>TINTA A BASE DE RESINA ACRILICA EMULSIONADA EM AGUA, PARA SINALIZACAO HORIZONTAL VIARIA (NBR 13699)</t>
  </si>
  <si>
    <t>TINTA A BASE DE RESINA ACRILICA, PARA SINALIZACAO HORIZONTAL VIARIA (NBR 11862)</t>
  </si>
  <si>
    <t>TINTA A OLEO BRILHANTE, PARA MADEIRAS E METAIS</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</si>
  <si>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</si>
  <si>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</si>
  <si>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</si>
  <si>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</si>
  <si>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</si>
  <si>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</si>
  <si>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TINTA BORRACHA CLORADA, ACABAMENTO SEMIBRILHO, CORES VIVAS</t>
  </si>
  <si>
    <t>TINTA BORRACHA, CLORADA, ACABAMENTO SEMIBRILHO, PRETA</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</si>
  <si>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</si>
  <si>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</si>
  <si>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</si>
  <si>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</si>
  <si>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</si>
  <si>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</si>
  <si>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</si>
  <si>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</si>
  <si>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</si>
  <si>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</si>
  <si>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</si>
  <si>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</si>
  <si>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</si>
  <si>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</si>
  <si>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</si>
  <si>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</si>
  <si>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</si>
  <si>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</si>
  <si>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</si>
  <si>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</si>
  <si>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</si>
  <si>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</si>
  <si>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</si>
  <si>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</si>
  <si>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</si>
  <si>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</si>
  <si>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</si>
  <si>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</si>
  <si>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</si>
  <si>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</si>
  <si>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</si>
  <si>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</si>
  <si>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</si>
  <si>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COM BICO PARA JARDIM/TANQUE 1/2 " OU 3/4 " (REF 1153)</t>
  </si>
  <si>
    <t>TORNEIRA CROMADA CURTA SEM BICO PARA TANQUE, PADRAO POPULAR, 1/2 " OU 3/4 " (REF 1140)</t>
  </si>
  <si>
    <t>TORNEIRA CROMADA CURTA SEM BICO PARA USO GERAL  1/2 " OU 3/4 " (REF 1152)</t>
  </si>
  <si>
    <t>TORNEIRA CROMADA DE MESA PARA COZINHA BICA MOVEL COM AREJADOR 1/2 " OU 3/4 " (REF 1167)</t>
  </si>
  <si>
    <t>TORNEIRA CROMADA DE MESA PARA LAVATORIO COM SENSOR DE PRESENCA</t>
  </si>
  <si>
    <t>TORNEIRA CROMADA DE MESA PARA LAVATORIO TEMPORIZADA PRESSAO BICA BAIXA</t>
  </si>
  <si>
    <t>TORNEIRA CROMADA DE MESA PARA LAVATORIO, BICA ALTA (REF 1195)</t>
  </si>
  <si>
    <t>TORNEIRA CROMADA DE MESA PARA LAVATORIO, PADRAO POPULAR, 1/2 " OU 3/4 " (REF 1193)</t>
  </si>
  <si>
    <t>TORNEIRA CROMADA DE PAREDE LONGA PARA LAVATORIO (REF 1178)</t>
  </si>
  <si>
    <t>TORNEIRA CROMADA DE PAREDE PARA COZINHA BICA MOVEL COM AREJADOR 1/2 " OU 3/4 " (REF 1168)</t>
  </si>
  <si>
    <t>TORNEIRA CROMADA DE PAREDE PARA COZINHA COM AREJADOR 1/2 " OU 3/4 " (REF 1157)</t>
  </si>
  <si>
    <t>TORNEIRA CROMADA DE PAREDE PARA COZINHA COM AREJADOR, PADRAO POPULAR, 1/2 " OU 3/4 " (REF 1159)</t>
  </si>
  <si>
    <t>TORNEIRA CROMADA DE PAREDE PARA COZINHA SEM AREJADOR, PADRAO POPULAR, 1/2 " OU 3/4 " (REF 1158)</t>
  </si>
  <si>
    <t>TORNEIRA CROMADA SEM BICO PARA TANQUE 1/2 " OU 3/4 " (REF 1143)</t>
  </si>
  <si>
    <t>TORNEIRA CROMADA SEM BICO PARA TANQUE, PADRAO POPULAR, 1/2 " OU 3/4 " (REF 1126)</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</si>
  <si>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</si>
  <si>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</si>
  <si>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</si>
  <si>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</si>
  <si>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</si>
  <si>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</si>
  <si>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</si>
  <si>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</si>
  <si>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</si>
  <si>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ELETRICA DE PAREDE, BICA ALTA, PARA COZINHA, 5500 W (110/220 V)</t>
  </si>
  <si>
    <t>TORNEIRA METAL AMARELO COM BICO PARA JARDIM, PADRAO POPULAR, 1/2 " OU 3/4 " (REF 1128)</t>
  </si>
  <si>
    <t>TORNEIRA METAL AMARELO CURTA SEM BICO PARA TANQUE, PADRAO POPULAR, 1/2 " OU 3/4 " (REF 1120)</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</si>
  <si>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</si>
  <si>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</si>
  <si>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</si>
  <si>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</si>
  <si>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</si>
  <si>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</si>
  <si>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</si>
  <si>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</si>
  <si>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</si>
  <si>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</si>
  <si>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</si>
  <si>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</si>
  <si>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</si>
  <si>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</si>
  <si>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</si>
  <si>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</si>
  <si>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</si>
  <si>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</si>
  <si>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</si>
  <si>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</si>
  <si>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</si>
  <si>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</si>
  <si>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</si>
  <si>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</si>
  <si>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</si>
  <si>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</si>
  <si>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</si>
  <si>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</si>
  <si>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</si>
  <si>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</si>
  <si>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</si>
  <si>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</si>
  <si>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</si>
  <si>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</si>
  <si>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</si>
  <si>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</si>
  <si>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</si>
  <si>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</si>
  <si>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</si>
  <si>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</si>
  <si>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</si>
  <si>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</si>
  <si>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</si>
  <si>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</si>
  <si>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</si>
  <si>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</si>
  <si>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</si>
  <si>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</si>
  <si>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</si>
  <si>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</si>
  <si>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</si>
  <si>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</si>
  <si>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</si>
  <si>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</si>
  <si>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</si>
  <si>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</si>
  <si>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</si>
  <si>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</si>
  <si>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</si>
  <si>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</si>
  <si>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</si>
  <si>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</si>
  <si>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</si>
  <si>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</si>
  <si>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</si>
  <si>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</si>
  <si>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</si>
  <si>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</si>
  <si>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</si>
  <si>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</si>
  <si>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</si>
  <si>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</si>
  <si>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</si>
  <si>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</si>
  <si>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</si>
  <si>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</si>
  <si>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</si>
  <si>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</si>
  <si>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</si>
  <si>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</si>
  <si>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</si>
  <si>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</si>
  <si>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</si>
  <si>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</si>
  <si>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</si>
  <si>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</si>
  <si>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</si>
  <si>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</si>
  <si>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</si>
  <si>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</si>
  <si>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</si>
  <si>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</si>
  <si>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</si>
  <si>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</si>
  <si>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</si>
  <si>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</si>
  <si>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</si>
  <si>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</si>
  <si>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</si>
  <si>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</si>
  <si>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</si>
  <si>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</si>
  <si>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</si>
  <si>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</si>
  <si>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</si>
  <si>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</si>
  <si>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</si>
  <si>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</si>
  <si>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</si>
  <si>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</si>
  <si>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</si>
  <si>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</si>
  <si>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</si>
  <si>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</si>
  <si>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</si>
  <si>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</si>
  <si>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</si>
  <si>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</si>
  <si>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</si>
  <si>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</si>
  <si>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</si>
  <si>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</si>
  <si>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</si>
  <si>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</si>
  <si>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</si>
  <si>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</si>
  <si>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</si>
  <si>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</si>
  <si>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</si>
  <si>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</si>
  <si>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</si>
  <si>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</si>
  <si>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</si>
  <si>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</si>
  <si>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</si>
  <si>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</si>
  <si>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</si>
  <si>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</si>
  <si>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</si>
  <si>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</si>
  <si>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</si>
  <si>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</si>
  <si>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</si>
  <si>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</si>
  <si>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</si>
  <si>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</si>
  <si>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</si>
  <si>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</si>
  <si>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</si>
  <si>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</si>
  <si>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</si>
  <si>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</si>
  <si>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</si>
  <si>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</si>
  <si>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</si>
  <si>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</si>
  <si>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</si>
  <si>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</si>
  <si>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</si>
  <si>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</si>
  <si>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</si>
  <si>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</si>
  <si>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</si>
  <si>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</si>
  <si>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</si>
  <si>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</si>
  <si>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</si>
  <si>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</si>
  <si>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</si>
  <si>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</si>
  <si>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</si>
  <si>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</si>
  <si>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</si>
  <si>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</si>
  <si>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</si>
  <si>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</si>
  <si>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</si>
  <si>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</si>
  <si>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</si>
  <si>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</si>
  <si>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</si>
  <si>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</si>
  <si>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</si>
  <si>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</si>
  <si>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</si>
  <si>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</si>
  <si>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</si>
  <si>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</si>
  <si>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</si>
  <si>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</si>
  <si>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</si>
  <si>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</si>
  <si>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</si>
  <si>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</si>
  <si>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</si>
  <si>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</si>
  <si>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</si>
  <si>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</si>
  <si>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</si>
  <si>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</si>
  <si>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</si>
  <si>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</si>
  <si>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</si>
  <si>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</si>
  <si>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</si>
  <si>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</si>
  <si>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</si>
  <si>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</si>
  <si>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</si>
  <si>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</si>
  <si>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</si>
  <si>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</si>
  <si>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</si>
  <si>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</si>
  <si>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</si>
  <si>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</si>
  <si>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</si>
  <si>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</si>
  <si>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</si>
  <si>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</si>
  <si>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</si>
  <si>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</si>
  <si>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</si>
  <si>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</si>
  <si>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</si>
  <si>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</si>
  <si>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</si>
  <si>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</si>
  <si>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</si>
  <si>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PVC, PARA LIGACAO CAIXA DE DESCARGA - EMBUTIR,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</si>
  <si>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</si>
  <si>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</si>
  <si>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</si>
  <si>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</si>
  <si>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</si>
  <si>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</si>
  <si>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</si>
  <si>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</si>
  <si>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</si>
  <si>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</si>
  <si>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</si>
  <si>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</si>
  <si>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</si>
  <si>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</si>
  <si>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</si>
  <si>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</si>
  <si>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</si>
  <si>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</si>
  <si>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</si>
  <si>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</si>
  <si>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</si>
  <si>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</si>
  <si>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</si>
  <si>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</si>
  <si>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</si>
  <si>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</si>
  <si>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</si>
  <si>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</si>
  <si>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</si>
  <si>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</si>
  <si>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</si>
  <si>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</si>
  <si>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</si>
  <si>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</si>
  <si>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DE REVESTIMENTO, EM ACO, CORPO SCHEDULE 40, PONTEIRA SCHEDULE 80, ROSQUEAVEL E SEGMENTADO PARA PERFURACAO,  DIAMETRO 6'' (200 MM) (COLETADO CAIXA)</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</si>
  <si>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</si>
  <si>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</si>
  <si>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</si>
  <si>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</si>
  <si>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</si>
  <si>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</si>
  <si>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</si>
  <si>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</si>
  <si>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</si>
  <si>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</si>
  <si>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</si>
  <si>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</si>
  <si>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</si>
  <si>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</si>
  <si>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</si>
  <si>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</si>
  <si>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</si>
  <si>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</si>
  <si>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</si>
  <si>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</si>
  <si>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</si>
  <si>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</si>
  <si>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</si>
  <si>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</si>
  <si>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</si>
  <si>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</si>
  <si>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</si>
  <si>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</si>
  <si>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</si>
  <si>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</si>
  <si>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</si>
  <si>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</si>
  <si>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</si>
  <si>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</si>
  <si>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</si>
  <si>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</si>
  <si>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</si>
  <si>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</si>
  <si>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</si>
  <si>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</si>
  <si>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</si>
  <si>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</si>
  <si>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</si>
  <si>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</si>
  <si>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</si>
  <si>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</si>
  <si>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</si>
  <si>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</si>
  <si>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</si>
  <si>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</si>
  <si>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</si>
  <si>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</si>
  <si>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</si>
  <si>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</si>
  <si>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</si>
  <si>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</si>
  <si>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</si>
  <si>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</si>
  <si>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</si>
  <si>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</si>
  <si>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</si>
  <si>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</si>
  <si>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</si>
  <si>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</si>
  <si>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</si>
  <si>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</si>
  <si>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</si>
  <si>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</si>
  <si>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</si>
  <si>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</si>
  <si>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</si>
  <si>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</si>
  <si>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</si>
  <si>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</si>
  <si>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</si>
  <si>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</si>
  <si>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</si>
  <si>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</si>
  <si>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</si>
  <si>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</si>
  <si>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</si>
  <si>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</si>
  <si>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</si>
  <si>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</si>
  <si>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</si>
  <si>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</si>
  <si>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</si>
  <si>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</si>
  <si>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</si>
  <si>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</si>
  <si>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</si>
  <si>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</si>
  <si>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</si>
  <si>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</si>
  <si>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</si>
  <si>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</si>
  <si>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</si>
  <si>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</si>
  <si>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</si>
  <si>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</si>
  <si>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</si>
  <si>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</si>
  <si>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</si>
  <si>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</si>
  <si>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</si>
  <si>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</si>
  <si>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</si>
  <si>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</si>
  <si>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</si>
  <si>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</si>
  <si>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</si>
  <si>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</si>
  <si>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</si>
  <si>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</si>
  <si>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</si>
  <si>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</si>
  <si>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</si>
  <si>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</si>
  <si>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</si>
  <si>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</si>
  <si>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</si>
  <si>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</si>
  <si>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</si>
  <si>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</si>
  <si>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</si>
  <si>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</si>
  <si>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</si>
  <si>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</si>
  <si>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</si>
  <si>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</si>
  <si>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</si>
  <si>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</si>
  <si>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</si>
  <si>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</si>
  <si>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</si>
  <si>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</si>
  <si>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</si>
  <si>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</si>
  <si>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</si>
  <si>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</si>
  <si>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</si>
  <si>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</si>
  <si>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</si>
  <si>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</si>
  <si>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</si>
  <si>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</si>
  <si>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</si>
  <si>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</si>
  <si>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</si>
  <si>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</si>
  <si>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</si>
  <si>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</si>
  <si>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</si>
  <si>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</si>
  <si>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</si>
  <si>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</si>
  <si>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</si>
  <si>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</si>
  <si>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</si>
  <si>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</si>
  <si>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</si>
  <si>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</si>
  <si>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</si>
  <si>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</si>
  <si>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</si>
  <si>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</si>
  <si>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</si>
  <si>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</si>
  <si>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</si>
  <si>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</si>
  <si>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</si>
  <si>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</si>
  <si>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</si>
  <si>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</si>
  <si>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</si>
  <si>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</si>
  <si>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</si>
  <si>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</si>
  <si>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</si>
  <si>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</si>
  <si>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</si>
  <si>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</si>
  <si>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</si>
  <si>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</si>
  <si>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</si>
  <si>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</si>
  <si>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</si>
  <si>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</si>
  <si>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</si>
  <si>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</si>
  <si>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</si>
  <si>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</si>
  <si>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</si>
  <si>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</si>
  <si>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</si>
  <si>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</si>
  <si>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</si>
  <si>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</si>
  <si>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</si>
  <si>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</si>
  <si>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</si>
  <si>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</si>
  <si>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</si>
  <si>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</si>
  <si>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</si>
  <si>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</si>
  <si>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</si>
  <si>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</si>
  <si>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</si>
  <si>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</si>
  <si>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</si>
  <si>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</si>
  <si>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</si>
  <si>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</si>
  <si>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</si>
  <si>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</si>
  <si>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</si>
  <si>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</si>
  <si>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</si>
  <si>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</si>
  <si>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</si>
  <si>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</si>
  <si>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</si>
  <si>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</si>
  <si>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</si>
  <si>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</si>
  <si>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</si>
  <si>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</si>
  <si>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</si>
  <si>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</si>
  <si>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</si>
  <si>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</si>
  <si>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</si>
  <si>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</si>
  <si>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</si>
  <si>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</si>
  <si>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</si>
  <si>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</si>
  <si>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</si>
  <si>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</si>
  <si>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</si>
  <si>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</si>
  <si>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</si>
  <si>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</si>
  <si>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</si>
  <si>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</si>
  <si>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</si>
  <si>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</si>
  <si>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</si>
  <si>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</si>
  <si>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</si>
  <si>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</si>
  <si>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</si>
  <si>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</si>
  <si>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</si>
  <si>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</si>
  <si>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</si>
  <si>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</si>
  <si>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</si>
  <si>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</si>
  <si>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</si>
  <si>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</si>
  <si>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</si>
  <si>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</si>
  <si>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</si>
  <si>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</si>
  <si>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</si>
  <si>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</si>
  <si>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</si>
  <si>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</si>
  <si>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</si>
  <si>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</si>
  <si>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</si>
  <si>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</si>
  <si>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</si>
  <si>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</si>
  <si>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</si>
  <si>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</si>
  <si>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</si>
  <si>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</si>
  <si>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</si>
  <si>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</si>
  <si>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</si>
  <si>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</si>
  <si>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</si>
  <si>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</si>
  <si>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</si>
  <si>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</si>
  <si>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</si>
  <si>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</si>
  <si>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</si>
  <si>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</si>
  <si>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WASH PRIMER PARA TINTA AUTOMOTIVA</t>
  </si>
  <si>
    <t>CCU</t>
  </si>
  <si>
    <t>REPARO LOCALIZADO COM PINTURA DE LIGAÇÃO - DEMOLIÇÃO MECÂNICA E SERRA  (EXCLUSIVE MATERIAL BETUMINOSO)</t>
  </si>
  <si>
    <t xml:space="preserve">CONCRETO ASFÁLTICO - FAIXA B - AREIA E BRITA COMERCIAIS (EXCLUSIVE </t>
  </si>
  <si>
    <t xml:space="preserve">LAMA ASFÁLTICA - FAIXA II - AREIA E BRITA COMERCIAIS (EXCLUSIVE PRODUTO </t>
  </si>
  <si>
    <t xml:space="preserve">EXECUÇÃO DE PINTURA DE LIGAÇÃO COM EMULSÃO ASFÁLTICA RR-2C. </t>
  </si>
  <si>
    <t>BOCA DE LOBO SIMPLES COM MEIO FIO VAZADO/CHAPEU</t>
  </si>
  <si>
    <t>2,508,32</t>
  </si>
  <si>
    <t xml:space="preserve">EXECUÇÃO DE IMPRIMAÇÃO COM ASFALTO DILUÍDO CM-30. AF_11/2019 </t>
  </si>
  <si>
    <t>RECICLAGEM COM ADIÇÃO DE 3% DE CIMENTO E INCORPORAÇÃO DO REVESTIMENTO ASFÁLTICO À BASE</t>
  </si>
  <si>
    <t>duplicado 4011480M/SICRO</t>
  </si>
  <si>
    <t>97106 - Domingo</t>
  </si>
  <si>
    <t>4780/NOVACAP</t>
  </si>
  <si>
    <t>AD 24.05.0500M (/)             AD 25.05.0500M (/)                      SCO-RIO</t>
  </si>
  <si>
    <t>88253M/SINAPI</t>
  </si>
  <si>
    <t>5213851M/SICRO E TAMBÉM 5213414M/SICRO</t>
  </si>
  <si>
    <t>B8955</t>
  </si>
  <si>
    <t>Laboratório de asfalto</t>
  </si>
  <si>
    <t>B8957</t>
  </si>
  <si>
    <t>Veículo van - tipo furgão - (com motorista)</t>
  </si>
  <si>
    <t>E8887M</t>
  </si>
  <si>
    <t>97106 - Sábado</t>
  </si>
  <si>
    <t>97106 - Noturno</t>
  </si>
  <si>
    <t>CCU - 02.008</t>
  </si>
  <si>
    <t>PLACA DE OBRA EM CHAPA DE ACO GALVANIZADO ADESIVADA - FORNECIMENTO E INSTALAÇÃO</t>
  </si>
  <si>
    <t>CCU- ADMINISTRAÇÃO LOCAL</t>
  </si>
  <si>
    <t>% da Adm Local, com relação ao valor da obra</t>
  </si>
  <si>
    <t>ADM 022021</t>
  </si>
  <si>
    <t>Administração Local (expessífica para o Lote)</t>
  </si>
  <si>
    <t>Valor da obra, com o BDI</t>
  </si>
  <si>
    <t>Valor da ADM LOCAL com BDI</t>
  </si>
  <si>
    <t>Valor da ADM Local sem BDI</t>
  </si>
  <si>
    <t>101021M</t>
  </si>
  <si>
    <t>USINAGEM DE CONCRETO ASFÁLTICO COM CAP 50/70, PARA CAMADA DE ROLAMENTO, PADRÃO DNIT FAIXA C, EM USINA DE ASFALTO CONTÍNUA DE 80 TON/H. AF_03/2020 (EXCLUSIVE PRODUTO BETUMINOSO)</t>
  </si>
  <si>
    <t>100989 - Sábado</t>
  </si>
  <si>
    <t>100989 - Noturno</t>
  </si>
  <si>
    <t>100989 - Domingo</t>
  </si>
  <si>
    <t>ANP -                         RR 2C JAN 2021</t>
  </si>
  <si>
    <t>ANP -                         CAP 30/45 JAN 2021</t>
  </si>
  <si>
    <t>ANP CM 30 -           JAN 2021</t>
  </si>
  <si>
    <t>101021M/SINAPI - Sábado</t>
  </si>
  <si>
    <t>101021M/SINAPI - Noturno</t>
  </si>
  <si>
    <t>101021M/SINAPI - Domingo</t>
  </si>
  <si>
    <t>SOMA DOS SERVIÇOS NORMAL</t>
  </si>
  <si>
    <t>% da Adm Local, com relação ao valor da obra (com o BDI)</t>
  </si>
  <si>
    <t>5213417M/SICRO</t>
  </si>
  <si>
    <t>FRESAGEM DESCONTÍNUA COM RECOMPOSIÇÃO DA CAPA</t>
  </si>
  <si>
    <t>(Em 6 mêses)</t>
  </si>
  <si>
    <t>Um profissional pelo período da obra (por R.A)</t>
  </si>
  <si>
    <t>Estimado uma ART por R.A</t>
  </si>
  <si>
    <t>Seis mêses x Quantidade de R.A</t>
  </si>
  <si>
    <t>Quantidade de R.A no lote</t>
  </si>
  <si>
    <t>Estimado 6 placas de 0,60 x 1,20 m2, para cada R.A</t>
  </si>
  <si>
    <t>Um profissional pelo período da obra (por lote)</t>
  </si>
  <si>
    <t>ANP CM 30 -           MAR 2021</t>
  </si>
  <si>
    <t>CONFECÇÃO DE PLACA EM AÇO Nº 16 GALVANIZADO, COM PELÍCULA RETRORREFLETIVA TIPO I + III</t>
  </si>
  <si>
    <t>AD24.05.0500M (/)                                               AD25.05.0500M (/)                                                          SCO-RIO</t>
  </si>
  <si>
    <t>00</t>
  </si>
  <si>
    <t>ÁREA DE SEGMENTOS DE PISTA DO LOTE</t>
  </si>
  <si>
    <t>OBJETO: REPARO LOCALIZADO EM PAVIMENTO ASFÁLTICO</t>
  </si>
  <si>
    <t>VALOR (COM BDI)</t>
  </si>
  <si>
    <t>GRUPO</t>
  </si>
  <si>
    <t>GRUPO 1</t>
  </si>
  <si>
    <t>GRUPO 2</t>
  </si>
  <si>
    <t>GRUPO 3</t>
  </si>
  <si>
    <t>MATERIAL BETUMINOSO</t>
  </si>
  <si>
    <t>DEMAIS ELEMENTOS</t>
  </si>
  <si>
    <t>Valor total da estimativa de preços SEM BDI</t>
  </si>
  <si>
    <t>APLICAÇÃO DE C.A.U.Q</t>
  </si>
  <si>
    <t>SINALIZACAO DE SEGURANÇA</t>
  </si>
  <si>
    <t>QUANTIDADE SGPU</t>
  </si>
  <si>
    <t>ÁREA DE REMENDO (PARA O LOTE)</t>
  </si>
  <si>
    <t>DMT NOVACAP ATÉ A OBRA (PARA O LOTE)</t>
  </si>
  <si>
    <t>INTERESSADO: PROCESSO 00112-00012738/2021-12</t>
  </si>
  <si>
    <t xml:space="preserve">               ADMINISTRAÇÃO LOCAL</t>
  </si>
  <si>
    <t>4915705M/SICRO</t>
  </si>
  <si>
    <t>01</t>
  </si>
  <si>
    <t>02</t>
  </si>
  <si>
    <t>Correção de defeitos por fresagem descontínua do revestimento asfáltico</t>
  </si>
  <si>
    <t>4915703M/SICRO</t>
  </si>
  <si>
    <t>Correção de defeitos com mistura betuminosa</t>
  </si>
  <si>
    <t>6416078M/SICRO</t>
  </si>
  <si>
    <t>USINAGEM DE CONCRETO ASFÁLTICO - FAIXA C - AREIA E BRITA COMERCIAIS  (EXCLUSIVE MATERIAL BETUMINOSO)</t>
  </si>
  <si>
    <t>ANP -                         CAP 30/45 JUN 2021</t>
  </si>
  <si>
    <t>ANP -                         RR 2C MAI 2021</t>
  </si>
  <si>
    <t>TABELA DE REFERÊNCIA - SINAPI - ABRIL - 2021</t>
  </si>
  <si>
    <t>SEM  DESONERAÇÃO</t>
  </si>
  <si>
    <t>Tabela A - ART de Obra ou Serviço (Para contratos acima de R$15.000,00)</t>
  </si>
  <si>
    <t>LOTE 3 - Asa Norte</t>
  </si>
  <si>
    <t>03</t>
  </si>
  <si>
    <t>BDI referente ao total parcial da estimativa, exceto os materiais betuminosos (bdi dos materiais betuminosos 10,89% incluso no preço unitário)</t>
  </si>
  <si>
    <t>TOTAL DOS MATERIAIS BETUMINOSOS COM BDI DE 10,89% INCLUIDO NA COMPOSIÇÃO</t>
  </si>
</sst>
</file>

<file path=xl/styles.xml><?xml version="1.0" encoding="utf-8"?>
<styleSheet xmlns="http://schemas.openxmlformats.org/spreadsheetml/2006/main">
  <numFmts count="19">
    <numFmt numFmtId="8" formatCode="&quot;R$&quot;#,##0.00;[Red]\-&quot;R$&quot;#,##0.00"/>
    <numFmt numFmtId="44" formatCode="_-&quot;R$&quot;* #,##0.00_-;\-&quot;R$&quot;* #,##0.00_-;_-&quot;R$&quot;* &quot;-&quot;??_-;_-@_-"/>
    <numFmt numFmtId="43" formatCode="_-* #,##0.00_-;\-* #,##0.00_-;_-* &quot;-&quot;??_-;_-@_-"/>
    <numFmt numFmtId="164" formatCode="_-&quot;R$&quot;\ * #,##0.00_-;\-&quot;R$&quot;\ * #,##0.00_-;_-&quot;R$&quot;\ * &quot;-&quot;??_-;_-@_-"/>
    <numFmt numFmtId="165" formatCode="_(* #,##0.00_);_(* \(#,##0.00\);_(* &quot;-&quot;??_);_(@_)"/>
    <numFmt numFmtId="166" formatCode="_-[$R$-416]\ * #,##0.00_-;\-[$R$-416]\ * #,##0.00_-;_-[$R$-416]\ * &quot;-&quot;??_-;_-@_-"/>
    <numFmt numFmtId="167" formatCode="&quot;R$&quot;#,##0.00"/>
    <numFmt numFmtId="170" formatCode="&quot;R$&quot;\ #,##0.00"/>
    <numFmt numFmtId="171" formatCode="_-&quot;R$&quot;* #,##0.0000_-;\-&quot;R$&quot;* #,##0.0000_-;_-&quot;R$&quot;* &quot;-&quot;??_-;_-@_-"/>
    <numFmt numFmtId="172" formatCode="00\-00\-00"/>
    <numFmt numFmtId="173" formatCode="#,##0.0000"/>
    <numFmt numFmtId="174" formatCode="00000"/>
    <numFmt numFmtId="175" formatCode="0.000000"/>
    <numFmt numFmtId="176" formatCode="_(&quot;R$&quot;* #,##0.00_);_(&quot;R$&quot;* \(#,##0.00\);_(&quot;R$&quot;* &quot;-&quot;??_);_(@_)"/>
    <numFmt numFmtId="177" formatCode="_-* #,##0.0000_-;\-* #,##0.0000_-;_-* &quot;-&quot;??_-;_-@_-"/>
    <numFmt numFmtId="178" formatCode="_(&quot;R$ &quot;* #,##0.00_);_(&quot;R$ &quot;* \(#,##0.00\);_(&quot;R$ &quot;* &quot;-&quot;??_);_(@_)"/>
    <numFmt numFmtId="179" formatCode="000000.0000"/>
    <numFmt numFmtId="182" formatCode="0.0%"/>
    <numFmt numFmtId="183" formatCode="0.0000"/>
  </numFmts>
  <fonts count="77">
    <font>
      <sz val="11"/>
      <color theme="1"/>
      <name val="Calibri"/>
      <family val="2"/>
      <scheme val="minor"/>
    </font>
    <font>
      <sz val="11"/>
      <color theme="1"/>
      <name val="Calibri"/>
      <family val="2"/>
      <scheme val="minor"/>
    </font>
    <font>
      <b/>
      <sz val="11"/>
      <color theme="1"/>
      <name val="Calibri"/>
      <family val="2"/>
      <scheme val="minor"/>
    </font>
    <font>
      <sz val="11"/>
      <name val="Arial"/>
      <family val="2"/>
    </font>
    <font>
      <sz val="11"/>
      <color rgb="FF000000"/>
      <name val="Arial"/>
      <family val="2"/>
    </font>
    <font>
      <sz val="10"/>
      <name val="Arial"/>
      <family val="2"/>
    </font>
    <font>
      <sz val="11"/>
      <color theme="1"/>
      <name val="Arial"/>
      <family val="2"/>
    </font>
    <font>
      <sz val="11"/>
      <color theme="1"/>
      <name val="Calibri"/>
      <family val="2"/>
    </font>
    <font>
      <b/>
      <sz val="10"/>
      <color theme="1"/>
      <name val="Calibri"/>
      <family val="2"/>
      <scheme val="minor"/>
    </font>
    <font>
      <sz val="10"/>
      <color theme="1"/>
      <name val="Arial"/>
      <family val="2"/>
    </font>
    <font>
      <i/>
      <sz val="16"/>
      <color theme="1"/>
      <name val="Arial Black"/>
      <family val="2"/>
    </font>
    <font>
      <b/>
      <sz val="11"/>
      <name val="Arial"/>
      <family val="2"/>
    </font>
    <font>
      <sz val="9"/>
      <name val="Arial"/>
      <family val="2"/>
    </font>
    <font>
      <b/>
      <sz val="10"/>
      <name val="Arial"/>
      <family val="2"/>
    </font>
    <font>
      <sz val="10"/>
      <color theme="1"/>
      <name val="Calibri"/>
      <family val="2"/>
      <scheme val="minor"/>
    </font>
    <font>
      <sz val="9"/>
      <color indexed="81"/>
      <name val="Segoe UI"/>
      <family val="2"/>
    </font>
    <font>
      <b/>
      <sz val="9"/>
      <color indexed="81"/>
      <name val="Segoe UI"/>
      <family val="2"/>
    </font>
    <font>
      <b/>
      <sz val="12"/>
      <color theme="1"/>
      <name val="Calibri"/>
      <family val="2"/>
      <scheme val="minor"/>
    </font>
    <font>
      <b/>
      <sz val="10"/>
      <color theme="1"/>
      <name val="Arial"/>
      <family val="2"/>
    </font>
    <font>
      <b/>
      <sz val="18"/>
      <color theme="1"/>
      <name val="Calibri"/>
      <family val="2"/>
      <scheme val="minor"/>
    </font>
    <font>
      <sz val="18"/>
      <color theme="1"/>
      <name val="Calibri"/>
      <family val="2"/>
      <scheme val="minor"/>
    </font>
    <font>
      <b/>
      <sz val="10"/>
      <name val="Calibri"/>
      <family val="2"/>
      <scheme val="minor"/>
    </font>
    <font>
      <sz val="10"/>
      <name val="Calibri"/>
      <family val="2"/>
      <scheme val="minor"/>
    </font>
    <font>
      <sz val="11"/>
      <name val="Calibri"/>
      <family val="2"/>
      <scheme val="minor"/>
    </font>
    <font>
      <sz val="11"/>
      <color rgb="FF000000"/>
      <name val="Calibri"/>
      <family val="2"/>
    </font>
    <font>
      <sz val="8"/>
      <color indexed="8"/>
      <name val="Courier"/>
      <family val="3"/>
    </font>
    <font>
      <b/>
      <sz val="8"/>
      <color indexed="8"/>
      <name val="Times New Roman"/>
      <family val="1"/>
    </font>
    <font>
      <sz val="8"/>
      <color indexed="8"/>
      <name val="Times New Roman"/>
      <family val="1"/>
    </font>
    <font>
      <sz val="8"/>
      <color indexed="8"/>
      <name val="Arial"/>
      <family val="2"/>
    </font>
    <font>
      <sz val="10"/>
      <color rgb="FF000000"/>
      <name val="Arial"/>
      <family val="2"/>
    </font>
    <font>
      <sz val="8"/>
      <color theme="1"/>
      <name val="Calibri"/>
      <family val="2"/>
      <scheme val="minor"/>
    </font>
    <font>
      <sz val="10"/>
      <color indexed="8"/>
      <name val="Arial"/>
      <family val="2"/>
    </font>
    <font>
      <b/>
      <sz val="10"/>
      <color rgb="FF000000"/>
      <name val="Arial"/>
      <family val="2"/>
    </font>
    <font>
      <b/>
      <sz val="11"/>
      <color rgb="FFFF0000"/>
      <name val="Calibri"/>
      <family val="2"/>
      <scheme val="minor"/>
    </font>
    <font>
      <sz val="10"/>
      <name val="Arial"/>
      <family val="2"/>
    </font>
    <font>
      <sz val="9"/>
      <color theme="1"/>
      <name val="Calibri"/>
      <family val="2"/>
      <scheme val="minor"/>
    </font>
    <font>
      <sz val="9"/>
      <color rgb="FF000000"/>
      <name val="Arial"/>
      <family val="2"/>
    </font>
    <font>
      <sz val="9"/>
      <color theme="1"/>
      <name val="Arial"/>
      <family val="2"/>
    </font>
    <font>
      <b/>
      <sz val="9"/>
      <color indexed="8"/>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indexed="8"/>
      <name val="Calibri"/>
      <family val="2"/>
    </font>
    <font>
      <b/>
      <sz val="15"/>
      <color indexed="62"/>
      <name val="Calibri"/>
      <family val="2"/>
    </font>
    <font>
      <sz val="10"/>
      <color indexed="8"/>
      <name val="MS Sans Serif"/>
      <family val="2"/>
    </font>
    <font>
      <u/>
      <sz val="9.35"/>
      <color theme="10"/>
      <name val="Calibri"/>
      <family val="2"/>
    </font>
    <font>
      <sz val="11"/>
      <color rgb="FF9C6500"/>
      <name val="Calibri"/>
      <family val="2"/>
      <scheme val="minor"/>
    </font>
    <font>
      <sz val="11"/>
      <color rgb="FF000000"/>
      <name val="Calibri"/>
      <family val="2"/>
      <scheme val="minor"/>
    </font>
    <font>
      <b/>
      <sz val="18"/>
      <color theme="3"/>
      <name val="Cambria"/>
      <family val="2"/>
      <scheme val="major"/>
    </font>
    <font>
      <u/>
      <sz val="10"/>
      <color theme="10"/>
      <name val="Arial"/>
      <family val="2"/>
    </font>
    <font>
      <b/>
      <sz val="16"/>
      <color theme="1"/>
      <name val="Calibri"/>
      <family val="2"/>
      <scheme val="minor"/>
    </font>
    <font>
      <b/>
      <sz val="11"/>
      <name val="Calibri"/>
      <family val="2"/>
      <scheme val="minor"/>
    </font>
    <font>
      <b/>
      <sz val="14"/>
      <color theme="1"/>
      <name val="Calibri"/>
      <family val="2"/>
      <scheme val="minor"/>
    </font>
    <font>
      <sz val="11"/>
      <color rgb="FFFF0000"/>
      <name val="Arial"/>
      <family val="2"/>
    </font>
    <font>
      <b/>
      <sz val="9"/>
      <color theme="1"/>
      <name val="Arial"/>
      <family val="2"/>
    </font>
    <font>
      <sz val="9"/>
      <color rgb="FFFF0000"/>
      <name val="Calibri"/>
      <family val="2"/>
      <scheme val="minor"/>
    </font>
    <font>
      <sz val="9"/>
      <color rgb="FFFF0000"/>
      <name val="Arial"/>
      <family val="2"/>
    </font>
    <font>
      <sz val="10"/>
      <name val="Courier New"/>
      <family val="3"/>
    </font>
    <font>
      <b/>
      <sz val="9"/>
      <color indexed="81"/>
      <name val="Tahoma"/>
      <family val="2"/>
    </font>
    <font>
      <sz val="9"/>
      <color indexed="81"/>
      <name val="Tahoma"/>
      <family val="2"/>
    </font>
    <font>
      <sz val="10"/>
      <name val="Arial"/>
      <family val="2"/>
    </font>
    <font>
      <sz val="8"/>
      <name val="Arial"/>
      <family val="2"/>
    </font>
    <font>
      <b/>
      <i/>
      <strike/>
      <u/>
      <sz val="10"/>
      <color indexed="8"/>
      <name val="Arial"/>
      <family val="2"/>
    </font>
    <font>
      <sz val="10"/>
      <name val="MS Sans Serif"/>
      <family val="2"/>
    </font>
    <font>
      <b/>
      <i/>
      <sz val="16"/>
      <color theme="1"/>
      <name val="Arial"/>
      <family val="2"/>
    </font>
    <font>
      <b/>
      <sz val="11"/>
      <color theme="1"/>
      <name val="Arial"/>
      <family val="2"/>
    </font>
  </fonts>
  <fills count="63">
    <fill>
      <patternFill patternType="none"/>
    </fill>
    <fill>
      <patternFill patternType="gray125"/>
    </fill>
    <fill>
      <patternFill patternType="solid">
        <fgColor theme="6"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rgb="FFFFFFFF"/>
        <bgColor rgb="FF000000"/>
      </patternFill>
    </fill>
    <fill>
      <patternFill patternType="solid">
        <fgColor rgb="FFFF000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B0F0"/>
        <bgColor indexed="64"/>
      </patternFill>
    </fill>
    <fill>
      <patternFill patternType="solid">
        <fgColor rgb="FFBFBFBF"/>
        <bgColor rgb="FF000000"/>
      </patternFill>
    </fill>
    <fill>
      <patternFill patternType="solid">
        <fgColor rgb="FFFFFF00"/>
        <bgColor rgb="FF000000"/>
      </patternFill>
    </fill>
    <fill>
      <patternFill patternType="solid">
        <fgColor indexed="9"/>
        <bgColor indexed="8"/>
      </patternFill>
    </fill>
    <fill>
      <patternFill patternType="solid">
        <fgColor rgb="FF92D050"/>
        <bgColor rgb="FF000000"/>
      </patternFill>
    </fill>
    <fill>
      <patternFill patternType="solid">
        <fgColor rgb="FFD7E4BC"/>
        <bgColor rgb="FF000000"/>
      </patternFill>
    </fill>
    <fill>
      <patternFill patternType="solid">
        <fgColor rgb="FFD8D8D8"/>
        <bgColor rgb="FF000000"/>
      </patternFill>
    </fill>
    <fill>
      <patternFill patternType="solid">
        <fgColor theme="5" tint="0.59999389629810485"/>
        <bgColor indexed="64"/>
      </patternFill>
    </fill>
    <fill>
      <patternFill patternType="solid">
        <fgColor rgb="FF7030A0"/>
        <bgColor indexed="64"/>
      </patternFill>
    </fill>
    <fill>
      <patternFill patternType="solid">
        <fgColor rgb="FF0070C0"/>
        <bgColor indexed="64"/>
      </patternFill>
    </fill>
    <fill>
      <patternFill patternType="solid">
        <fgColor rgb="FF00B050"/>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39994506668294322"/>
        <bgColor indexed="64"/>
      </patternFill>
    </fill>
    <fill>
      <patternFill patternType="solid">
        <fgColor theme="1"/>
        <bgColor indexed="64"/>
      </patternFill>
    </fill>
    <fill>
      <patternFill patternType="solid">
        <fgColor theme="6" tint="-0.249977111117893"/>
        <bgColor rgb="FF000000"/>
      </patternFill>
    </fill>
    <fill>
      <patternFill patternType="solid">
        <fgColor theme="9" tint="-0.249977111117893"/>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double">
        <color indexed="64"/>
      </right>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bottom style="hair">
        <color indexed="64"/>
      </bottom>
      <diagonal/>
    </border>
    <border>
      <left/>
      <right/>
      <top/>
      <bottom style="thick">
        <color indexed="49"/>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double">
        <color indexed="64"/>
      </bottom>
      <diagonal/>
    </border>
    <border>
      <left style="thin">
        <color indexed="64"/>
      </left>
      <right/>
      <top/>
      <bottom style="medium">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44576">
    <xf numFmtId="0" fontId="0" fillId="0" borderId="0"/>
    <xf numFmtId="44" fontId="1" fillId="0" borderId="0" applyFont="0" applyFill="0" applyBorder="0" applyAlignment="0" applyProtection="0"/>
    <xf numFmtId="43" fontId="1" fillId="0" borderId="0" applyFont="0" applyFill="0" applyBorder="0" applyAlignment="0" applyProtection="0"/>
    <xf numFmtId="165" fontId="5" fillId="0" borderId="0" applyFont="0" applyFill="0" applyBorder="0" applyAlignment="0" applyProtection="0"/>
    <xf numFmtId="0" fontId="1" fillId="0" borderId="0"/>
    <xf numFmtId="9" fontId="1" fillId="0" borderId="0" applyFont="0" applyFill="0" applyBorder="0" applyAlignment="0" applyProtection="0"/>
    <xf numFmtId="0" fontId="24" fillId="0" borderId="0"/>
    <xf numFmtId="0" fontId="5" fillId="0" borderId="0"/>
    <xf numFmtId="0" fontId="34" fillId="0" borderId="0"/>
    <xf numFmtId="0" fontId="34" fillId="0" borderId="0"/>
    <xf numFmtId="176" fontId="5" fillId="0" borderId="0" applyFont="0" applyFill="0" applyBorder="0" applyAlignment="0" applyProtection="0"/>
    <xf numFmtId="0" fontId="39" fillId="0" borderId="41" applyNumberFormat="0" applyFill="0" applyAlignment="0" applyProtection="0"/>
    <xf numFmtId="0" fontId="40" fillId="0" borderId="42" applyNumberFormat="0" applyFill="0" applyAlignment="0" applyProtection="0"/>
    <xf numFmtId="0" fontId="41" fillId="0" borderId="43" applyNumberFormat="0" applyFill="0" applyAlignment="0" applyProtection="0"/>
    <xf numFmtId="0" fontId="41" fillId="0" borderId="0" applyNumberFormat="0" applyFill="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1" borderId="44" applyNumberFormat="0" applyAlignment="0" applyProtection="0"/>
    <xf numFmtId="0" fontId="45" fillId="32" borderId="45" applyNumberFormat="0" applyAlignment="0" applyProtection="0"/>
    <xf numFmtId="0" fontId="46" fillId="32" borderId="44" applyNumberFormat="0" applyAlignment="0" applyProtection="0"/>
    <xf numFmtId="0" fontId="47" fillId="0" borderId="46" applyNumberFormat="0" applyFill="0" applyAlignment="0" applyProtection="0"/>
    <xf numFmtId="0" fontId="48" fillId="33" borderId="47"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2" fillId="0" borderId="49" applyNumberFormat="0" applyFill="0" applyAlignment="0" applyProtection="0"/>
    <xf numFmtId="0" fontId="5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51" fillId="39" borderId="0" applyNumberFormat="0" applyBorder="0" applyAlignment="0" applyProtection="0"/>
    <xf numFmtId="0" fontId="1" fillId="40" borderId="0" applyNumberFormat="0" applyBorder="0" applyAlignment="0" applyProtection="0"/>
    <xf numFmtId="0" fontId="1" fillId="41" borderId="0" applyNumberFormat="0" applyBorder="0" applyAlignment="0" applyProtection="0"/>
    <xf numFmtId="0" fontId="51" fillId="43" borderId="0" applyNumberFormat="0" applyBorder="0" applyAlignment="0" applyProtection="0"/>
    <xf numFmtId="0" fontId="1" fillId="44" borderId="0" applyNumberFormat="0" applyBorder="0" applyAlignment="0" applyProtection="0"/>
    <xf numFmtId="0" fontId="1" fillId="45" borderId="0" applyNumberFormat="0" applyBorder="0" applyAlignment="0" applyProtection="0"/>
    <xf numFmtId="0" fontId="51" fillId="47" borderId="0" applyNumberFormat="0" applyBorder="0" applyAlignment="0" applyProtection="0"/>
    <xf numFmtId="0" fontId="1" fillId="48" borderId="0" applyNumberFormat="0" applyBorder="0" applyAlignment="0" applyProtection="0"/>
    <xf numFmtId="0" fontId="1" fillId="49" borderId="0" applyNumberFormat="0" applyBorder="0" applyAlignment="0" applyProtection="0"/>
    <xf numFmtId="0" fontId="51" fillId="51"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5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52" fillId="0" borderId="0"/>
    <xf numFmtId="0" fontId="1" fillId="0" borderId="0"/>
    <xf numFmtId="0" fontId="1" fillId="56"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43" fontId="5" fillId="0" borderId="0" applyFont="0" applyFill="0" applyBorder="0" applyAlignment="0" applyProtection="0"/>
    <xf numFmtId="0" fontId="56" fillId="0" borderId="0" applyNumberFormat="0" applyFill="0" applyBorder="0" applyAlignment="0" applyProtection="0">
      <alignment vertical="top"/>
      <protection locked="0"/>
    </xf>
    <xf numFmtId="9" fontId="1"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0" fontId="57" fillId="3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5" fillId="0" borderId="0"/>
    <xf numFmtId="0" fontId="5" fillId="0" borderId="0"/>
    <xf numFmtId="0" fontId="5" fillId="0" borderId="0"/>
    <xf numFmtId="0" fontId="5" fillId="0" borderId="0"/>
    <xf numFmtId="0" fontId="5" fillId="0" borderId="0"/>
    <xf numFmtId="0" fontId="5" fillId="0" borderId="0"/>
    <xf numFmtId="0" fontId="5" fillId="0" borderId="0"/>
    <xf numFmtId="0" fontId="53" fillId="0" borderId="0"/>
    <xf numFmtId="0" fontId="58" fillId="0" borderId="0"/>
    <xf numFmtId="0" fontId="1" fillId="0" borderId="0"/>
    <xf numFmtId="0" fontId="5" fillId="0" borderId="0"/>
    <xf numFmtId="0" fontId="1" fillId="0" borderId="0"/>
    <xf numFmtId="0" fontId="5" fillId="0" borderId="0"/>
    <xf numFmtId="0" fontId="58" fillId="0" borderId="0"/>
    <xf numFmtId="0" fontId="1" fillId="0" borderId="0"/>
    <xf numFmtId="0" fontId="5" fillId="0" borderId="0"/>
    <xf numFmtId="0" fontId="1" fillId="34" borderId="48" applyNumberFormat="0" applyFont="0" applyAlignment="0" applyProtection="0"/>
    <xf numFmtId="9" fontId="5" fillId="0" borderId="0" applyFont="0" applyFill="0" applyBorder="0" applyAlignment="0" applyProtection="0"/>
    <xf numFmtId="9" fontId="5" fillId="0" borderId="0" applyFill="0" applyBorder="0" applyAlignment="0" applyProtection="0"/>
    <xf numFmtId="9" fontId="1" fillId="0" borderId="0" applyFont="0" applyFill="0" applyBorder="0" applyAlignment="0" applyProtection="0"/>
    <xf numFmtId="170" fontId="8" fillId="59" borderId="50" applyFont="0" applyBorder="0" applyAlignment="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3"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9" fillId="0" borderId="0" applyNumberFormat="0" applyFill="0" applyBorder="0" applyAlignment="0" applyProtection="0"/>
    <xf numFmtId="0" fontId="54" fillId="0" borderId="51" applyNumberFormat="0" applyFill="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1" borderId="0" applyNumberFormat="0" applyBorder="0" applyAlignment="0" applyProtection="0"/>
    <xf numFmtId="0" fontId="1" fillId="0" borderId="0"/>
    <xf numFmtId="0" fontId="1" fillId="52" borderId="0" applyNumberFormat="0" applyBorder="0" applyAlignment="0" applyProtection="0"/>
    <xf numFmtId="0" fontId="1" fillId="0" borderId="0"/>
    <xf numFmtId="0" fontId="1" fillId="0" borderId="0"/>
    <xf numFmtId="43" fontId="1" fillId="0" borderId="0" applyFont="0" applyFill="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0" borderId="0"/>
    <xf numFmtId="0" fontId="1" fillId="48" borderId="0" applyNumberFormat="0" applyBorder="0" applyAlignment="0" applyProtection="0"/>
    <xf numFmtId="0" fontId="1" fillId="0" borderId="0"/>
    <xf numFmtId="0" fontId="1" fillId="37" borderId="0" applyNumberFormat="0" applyBorder="0" applyAlignment="0" applyProtection="0"/>
    <xf numFmtId="0" fontId="1" fillId="41"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 fillId="41" borderId="0" applyNumberFormat="0" applyBorder="0" applyAlignment="0" applyProtection="0"/>
    <xf numFmtId="43" fontId="1" fillId="0" borderId="0" applyFont="0" applyFill="0" applyBorder="0" applyAlignment="0" applyProtection="0"/>
    <xf numFmtId="0" fontId="1" fillId="0" borderId="0"/>
    <xf numFmtId="0" fontId="1" fillId="49"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45"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0" fontId="1" fillId="34" borderId="48" applyNumberFormat="0" applyFont="0" applyAlignment="0" applyProtection="0"/>
    <xf numFmtId="0" fontId="1" fillId="34" borderId="48" applyNumberFormat="0" applyFont="0" applyAlignment="0" applyProtection="0"/>
    <xf numFmtId="164" fontId="1" fillId="0" borderId="0" applyFont="0" applyFill="0" applyBorder="0" applyAlignment="0" applyProtection="0"/>
    <xf numFmtId="0" fontId="1" fillId="0" borderId="0"/>
    <xf numFmtId="0" fontId="1" fillId="56" borderId="0" applyNumberFormat="0" applyBorder="0" applyAlignment="0" applyProtection="0"/>
    <xf numFmtId="0" fontId="1" fillId="41" borderId="0" applyNumberFormat="0" applyBorder="0" applyAlignment="0" applyProtection="0"/>
    <xf numFmtId="0" fontId="1" fillId="0" borderId="0"/>
    <xf numFmtId="0" fontId="1" fillId="52" borderId="0" applyNumberFormat="0" applyBorder="0" applyAlignment="0" applyProtection="0"/>
    <xf numFmtId="0" fontId="1" fillId="5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5" borderId="0" applyNumberFormat="0" applyBorder="0" applyAlignment="0" applyProtection="0"/>
    <xf numFmtId="0" fontId="1" fillId="40"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43" fontId="1" fillId="0" borderId="0" applyFont="0" applyFill="0" applyBorder="0" applyAlignment="0" applyProtection="0"/>
    <xf numFmtId="0" fontId="1" fillId="34" borderId="48" applyNumberFormat="0" applyFont="0" applyAlignment="0" applyProtection="0"/>
    <xf numFmtId="0" fontId="1" fillId="48" borderId="0" applyNumberFormat="0" applyBorder="0" applyAlignment="0" applyProtection="0"/>
    <xf numFmtId="0" fontId="1" fillId="44" borderId="0" applyNumberFormat="0" applyBorder="0" applyAlignment="0" applyProtection="0"/>
    <xf numFmtId="0" fontId="1" fillId="40" borderId="0" applyNumberFormat="0" applyBorder="0" applyAlignment="0" applyProtection="0"/>
    <xf numFmtId="0" fontId="1" fillId="57" borderId="0" applyNumberFormat="0" applyBorder="0" applyAlignment="0" applyProtection="0"/>
    <xf numFmtId="0" fontId="1" fillId="0" borderId="0"/>
    <xf numFmtId="0" fontId="1" fillId="41" borderId="0" applyNumberFormat="0" applyBorder="0" applyAlignment="0" applyProtection="0"/>
    <xf numFmtId="0" fontId="1" fillId="49" borderId="0" applyNumberFormat="0" applyBorder="0" applyAlignment="0" applyProtection="0"/>
    <xf numFmtId="9" fontId="1" fillId="0" borderId="0" applyFont="0" applyFill="0" applyBorder="0" applyAlignment="0" applyProtection="0"/>
    <xf numFmtId="0" fontId="1" fillId="0" borderId="0"/>
    <xf numFmtId="0" fontId="1" fillId="49" borderId="0" applyNumberFormat="0" applyBorder="0" applyAlignment="0" applyProtection="0"/>
    <xf numFmtId="0" fontId="1" fillId="36" borderId="0" applyNumberFormat="0" applyBorder="0" applyAlignment="0" applyProtection="0"/>
    <xf numFmtId="0" fontId="1" fillId="49" borderId="0" applyNumberFormat="0" applyBorder="0" applyAlignment="0" applyProtection="0"/>
    <xf numFmtId="0" fontId="1" fillId="0" borderId="0"/>
    <xf numFmtId="0" fontId="1" fillId="40" borderId="0" applyNumberFormat="0" applyBorder="0" applyAlignment="0" applyProtection="0"/>
    <xf numFmtId="0" fontId="1" fillId="57" borderId="0" applyNumberFormat="0" applyBorder="0" applyAlignment="0" applyProtection="0"/>
    <xf numFmtId="0" fontId="1" fillId="40" borderId="0" applyNumberFormat="0" applyBorder="0" applyAlignment="0" applyProtection="0"/>
    <xf numFmtId="164" fontId="1" fillId="0" borderId="0" applyFont="0" applyFill="0" applyBorder="0" applyAlignment="0" applyProtection="0"/>
    <xf numFmtId="0" fontId="1" fillId="45" borderId="0" applyNumberFormat="0" applyBorder="0" applyAlignment="0" applyProtection="0"/>
    <xf numFmtId="0" fontId="1" fillId="0" borderId="0"/>
    <xf numFmtId="9"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52" borderId="0" applyNumberFormat="0" applyBorder="0" applyAlignment="0" applyProtection="0"/>
    <xf numFmtId="0" fontId="1" fillId="48" borderId="0" applyNumberFormat="0" applyBorder="0" applyAlignment="0" applyProtection="0"/>
    <xf numFmtId="0" fontId="1" fillId="41" borderId="0" applyNumberFormat="0" applyBorder="0" applyAlignment="0" applyProtection="0"/>
    <xf numFmtId="0" fontId="1" fillId="36" borderId="0" applyNumberFormat="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1" fillId="48"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48" borderId="0" applyNumberFormat="0" applyBorder="0" applyAlignment="0" applyProtection="0"/>
    <xf numFmtId="0" fontId="1" fillId="34" borderId="48" applyNumberFormat="0" applyFont="0" applyAlignment="0" applyProtection="0"/>
    <xf numFmtId="0" fontId="1" fillId="40" borderId="0" applyNumberFormat="0" applyBorder="0" applyAlignment="0" applyProtection="0"/>
    <xf numFmtId="0" fontId="1" fillId="56" borderId="0" applyNumberFormat="0" applyBorder="0" applyAlignment="0" applyProtection="0"/>
    <xf numFmtId="0" fontId="1" fillId="0" borderId="0"/>
    <xf numFmtId="0" fontId="1" fillId="52"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5" borderId="0" applyNumberFormat="0" applyBorder="0" applyAlignment="0" applyProtection="0"/>
    <xf numFmtId="0" fontId="1" fillId="53" borderId="0" applyNumberFormat="0" applyBorder="0" applyAlignment="0" applyProtection="0"/>
    <xf numFmtId="0" fontId="1" fillId="34" borderId="48" applyNumberFormat="0" applyFont="0" applyAlignment="0" applyProtection="0"/>
    <xf numFmtId="43" fontId="1" fillId="0" borderId="0" applyFont="0" applyFill="0" applyBorder="0" applyAlignment="0" applyProtection="0"/>
    <xf numFmtId="0" fontId="1" fillId="0" borderId="0"/>
    <xf numFmtId="0" fontId="1" fillId="36" borderId="0" applyNumberFormat="0" applyBorder="0" applyAlignment="0" applyProtection="0"/>
    <xf numFmtId="0" fontId="1" fillId="0" borderId="0"/>
    <xf numFmtId="43" fontId="1" fillId="0" borderId="0" applyFont="0" applyFill="0" applyBorder="0" applyAlignment="0" applyProtection="0"/>
    <xf numFmtId="0" fontId="1" fillId="41"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34" borderId="48" applyNumberFormat="0" applyFont="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53" borderId="0" applyNumberFormat="0" applyBorder="0" applyAlignment="0" applyProtection="0"/>
    <xf numFmtId="0" fontId="1" fillId="0" borderId="0"/>
    <xf numFmtId="0" fontId="1" fillId="37" borderId="0" applyNumberFormat="0" applyBorder="0" applyAlignment="0" applyProtection="0"/>
    <xf numFmtId="0" fontId="1" fillId="0" borderId="0"/>
    <xf numFmtId="0" fontId="1" fillId="53"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34" borderId="48" applyNumberFormat="0" applyFont="0" applyAlignment="0" applyProtection="0"/>
    <xf numFmtId="0" fontId="1" fillId="37" borderId="0" applyNumberFormat="0" applyBorder="0" applyAlignment="0" applyProtection="0"/>
    <xf numFmtId="0" fontId="1" fillId="48" borderId="0" applyNumberFormat="0" applyBorder="0" applyAlignment="0" applyProtection="0"/>
    <xf numFmtId="0" fontId="1" fillId="44" borderId="0" applyNumberFormat="0" applyBorder="0" applyAlignment="0" applyProtection="0"/>
    <xf numFmtId="43" fontId="1" fillId="0" borderId="0" applyFont="0" applyFill="0" applyBorder="0" applyAlignment="0" applyProtection="0"/>
    <xf numFmtId="0" fontId="1" fillId="52" borderId="0" applyNumberFormat="0" applyBorder="0" applyAlignment="0" applyProtection="0"/>
    <xf numFmtId="0" fontId="1" fillId="57" borderId="0" applyNumberFormat="0" applyBorder="0" applyAlignment="0" applyProtection="0"/>
    <xf numFmtId="0" fontId="1" fillId="52" borderId="0" applyNumberFormat="0" applyBorder="0" applyAlignment="0" applyProtection="0"/>
    <xf numFmtId="0" fontId="1" fillId="0" borderId="0"/>
    <xf numFmtId="0" fontId="1" fillId="57" borderId="0" applyNumberFormat="0" applyBorder="0" applyAlignment="0" applyProtection="0"/>
    <xf numFmtId="43" fontId="1" fillId="0" borderId="0" applyFont="0" applyFill="0" applyBorder="0" applyAlignment="0" applyProtection="0"/>
    <xf numFmtId="0" fontId="1" fillId="45" borderId="0" applyNumberFormat="0" applyBorder="0" applyAlignment="0" applyProtection="0"/>
    <xf numFmtId="0" fontId="1" fillId="36" borderId="0" applyNumberFormat="0" applyBorder="0" applyAlignment="0" applyProtection="0"/>
    <xf numFmtId="0" fontId="1" fillId="0" borderId="0"/>
    <xf numFmtId="0" fontId="1" fillId="0" borderId="0"/>
    <xf numFmtId="0" fontId="1" fillId="0" borderId="0"/>
    <xf numFmtId="0" fontId="1" fillId="49" borderId="0" applyNumberFormat="0" applyBorder="0" applyAlignment="0" applyProtection="0"/>
    <xf numFmtId="0" fontId="1" fillId="45"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6" borderId="0" applyNumberFormat="0" applyBorder="0" applyAlignment="0" applyProtection="0"/>
    <xf numFmtId="43"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48" borderId="0" applyNumberFormat="0" applyBorder="0" applyAlignment="0" applyProtection="0"/>
    <xf numFmtId="0" fontId="1" fillId="0" borderId="0"/>
    <xf numFmtId="0" fontId="1" fillId="0" borderId="0"/>
    <xf numFmtId="0" fontId="1" fillId="44" borderId="0" applyNumberFormat="0" applyBorder="0" applyAlignment="0" applyProtection="0"/>
    <xf numFmtId="0" fontId="1" fillId="57" borderId="0" applyNumberFormat="0" applyBorder="0" applyAlignment="0" applyProtection="0"/>
    <xf numFmtId="0" fontId="1" fillId="49" borderId="0" applyNumberFormat="0" applyBorder="0" applyAlignment="0" applyProtection="0"/>
    <xf numFmtId="0" fontId="1" fillId="37"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0" fontId="1" fillId="0" borderId="0"/>
    <xf numFmtId="176" fontId="5" fillId="0" borderId="0" applyFont="0" applyFill="0" applyBorder="0" applyAlignment="0" applyProtection="0"/>
    <xf numFmtId="0" fontId="59" fillId="0" borderId="0" applyNumberFormat="0" applyFill="0" applyBorder="0" applyAlignment="0" applyProtection="0"/>
    <xf numFmtId="0" fontId="57" fillId="30"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0" fontId="7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9" fontId="7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7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4" fillId="0" borderId="0"/>
    <xf numFmtId="178"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2"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9" fillId="0" borderId="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3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1" fillId="34" borderId="4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0" fontId="58" fillId="0" borderId="0"/>
    <xf numFmtId="0" fontId="58" fillId="0" borderId="0"/>
    <xf numFmtId="0" fontId="5" fillId="0" borderId="0"/>
    <xf numFmtId="0" fontId="1" fillId="0" borderId="0"/>
    <xf numFmtId="0" fontId="58" fillId="0" borderId="0"/>
    <xf numFmtId="43" fontId="5" fillId="0" borderId="0" applyFont="0" applyFill="0" applyBorder="0" applyAlignment="0" applyProtection="0"/>
    <xf numFmtId="0" fontId="5" fillId="0" borderId="0"/>
    <xf numFmtId="0" fontId="5" fillId="0" borderId="0"/>
    <xf numFmtId="9"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4" fontId="5" fillId="0" borderId="0" applyFont="0" applyFill="0" applyBorder="0" applyAlignment="0" applyProtection="0"/>
    <xf numFmtId="0" fontId="1" fillId="0" borderId="0"/>
    <xf numFmtId="0" fontId="58"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64" fontId="1" fillId="0" borderId="0" applyFont="0" applyFill="0" applyBorder="0" applyAlignment="0" applyProtection="0"/>
    <xf numFmtId="164" fontId="5" fillId="0" borderId="0" applyFont="0" applyFill="0" applyBorder="0" applyAlignment="0" applyProtection="0"/>
    <xf numFmtId="0" fontId="5" fillId="0" borderId="0"/>
    <xf numFmtId="164"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8" fillId="0" borderId="0"/>
    <xf numFmtId="0" fontId="58" fillId="0" borderId="0"/>
    <xf numFmtId="165"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5" fillId="0" borderId="0"/>
    <xf numFmtId="9"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53"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5" fontId="1"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0" fontId="5" fillId="0" borderId="0"/>
    <xf numFmtId="43"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0" fontId="1"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9" fontId="5" fillId="0" borderId="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8" fillId="0" borderId="0"/>
    <xf numFmtId="43" fontId="53"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1" fillId="0" borderId="0"/>
    <xf numFmtId="43" fontId="5" fillId="0" borderId="0" applyFont="0" applyFill="0" applyBorder="0" applyAlignment="0" applyProtection="0"/>
    <xf numFmtId="179" fontId="7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5" fillId="0" borderId="0" applyFont="0" applyFill="0" applyBorder="0" applyAlignment="0" applyProtection="0"/>
    <xf numFmtId="0" fontId="74"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0" fontId="1" fillId="0" borderId="0"/>
    <xf numFmtId="165" fontId="53"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8"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1" fillId="0" borderId="0"/>
    <xf numFmtId="0" fontId="1" fillId="0" borderId="0"/>
    <xf numFmtId="178" fontId="5" fillId="0" borderId="0" applyFont="0" applyFill="0" applyBorder="0" applyAlignment="0" applyProtection="0"/>
    <xf numFmtId="0" fontId="5" fillId="0" borderId="0"/>
    <xf numFmtId="43" fontId="53" fillId="0" borderId="0" applyFont="0" applyFill="0" applyBorder="0" applyAlignment="0" applyProtection="0"/>
    <xf numFmtId="164" fontId="1" fillId="0" borderId="0" applyFont="0" applyFill="0" applyBorder="0" applyAlignment="0" applyProtection="0"/>
    <xf numFmtId="0" fontId="72" fillId="0" borderId="0"/>
    <xf numFmtId="165"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8"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1"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164"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0" fontId="1" fillId="0" borderId="0"/>
    <xf numFmtId="178" fontId="5" fillId="0" borderId="0" applyFont="0" applyFill="0" applyBorder="0" applyAlignment="0" applyProtection="0"/>
    <xf numFmtId="0" fontId="5" fillId="0" borderId="0"/>
    <xf numFmtId="43" fontId="5" fillId="0" borderId="0" applyFont="0" applyFill="0" applyBorder="0" applyAlignment="0" applyProtection="0"/>
    <xf numFmtId="0" fontId="1" fillId="0" borderId="0"/>
    <xf numFmtId="0" fontId="1" fillId="0" borderId="0"/>
    <xf numFmtId="43" fontId="53" fillId="0" borderId="0" applyFont="0" applyFill="0" applyBorder="0" applyAlignment="0" applyProtection="0"/>
    <xf numFmtId="0" fontId="1" fillId="0" borderId="0"/>
    <xf numFmtId="164"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0" fontId="5"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9" fontId="5" fillId="0" borderId="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78" fontId="53" fillId="0" borderId="0" applyFont="0" applyFill="0" applyBorder="0" applyAlignment="0" applyProtection="0"/>
    <xf numFmtId="0" fontId="5" fillId="0" borderId="0"/>
    <xf numFmtId="164" fontId="5"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5" fillId="0" borderId="0" applyFill="0" applyBorder="0" applyAlignment="0" applyProtection="0"/>
    <xf numFmtId="0" fontId="58"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8"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0" fontId="58" fillId="0" borderId="0"/>
    <xf numFmtId="9"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8" fillId="0" borderId="0"/>
    <xf numFmtId="43"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43" fontId="5"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9" fontId="5" fillId="0" borderId="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0" fontId="5" fillId="0" borderId="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0" fontId="58" fillId="0" borderId="0"/>
    <xf numFmtId="176" fontId="5" fillId="0" borderId="0" applyFont="0" applyFill="0" applyBorder="0" applyAlignment="0" applyProtection="0"/>
    <xf numFmtId="164" fontId="1" fillId="0" borderId="0" applyFont="0" applyFill="0" applyBorder="0" applyAlignment="0" applyProtection="0"/>
    <xf numFmtId="43" fontId="53" fillId="0" borderId="0" applyFont="0" applyFill="0" applyBorder="0" applyAlignment="0" applyProtection="0"/>
    <xf numFmtId="9" fontId="5" fillId="0" borderId="0" applyFill="0" applyBorder="0" applyAlignment="0" applyProtection="0"/>
    <xf numFmtId="164" fontId="1" fillId="0" borderId="0" applyFont="0" applyFill="0" applyBorder="0" applyAlignment="0" applyProtection="0"/>
    <xf numFmtId="0" fontId="58" fillId="0" borderId="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65" fontId="53"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58" fillId="0" borderId="0"/>
    <xf numFmtId="43" fontId="1" fillId="0" borderId="0" applyFont="0" applyFill="0" applyBorder="0" applyAlignment="0" applyProtection="0"/>
    <xf numFmtId="165" fontId="5" fillId="0" borderId="0" applyFont="0" applyFill="0" applyBorder="0" applyAlignment="0" applyProtection="0"/>
    <xf numFmtId="0" fontId="58" fillId="0" borderId="0"/>
    <xf numFmtId="43" fontId="1"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4"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0" fontId="5" fillId="0" borderId="0"/>
    <xf numFmtId="43"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4"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1011">
    <xf numFmtId="0" fontId="0" fillId="0" borderId="0" xfId="0"/>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xf numFmtId="0" fontId="0" fillId="0" borderId="0" xfId="0" applyFill="1"/>
    <xf numFmtId="0" fontId="0" fillId="0" borderId="1" xfId="0" applyFill="1" applyBorder="1" applyAlignment="1">
      <alignment horizontal="center" vertical="center" wrapText="1"/>
    </xf>
    <xf numFmtId="49" fontId="0" fillId="0" borderId="0" xfId="0" applyNumberFormat="1"/>
    <xf numFmtId="0" fontId="0" fillId="0" borderId="1" xfId="0" applyFill="1" applyBorder="1" applyAlignment="1">
      <alignment vertical="center" wrapText="1"/>
    </xf>
    <xf numFmtId="44" fontId="0" fillId="0" borderId="1" xfId="1" applyFont="1" applyBorder="1" applyAlignment="1">
      <alignment vertical="center"/>
    </xf>
    <xf numFmtId="0" fontId="0" fillId="0" borderId="1" xfId="0" applyBorder="1" applyAlignment="1">
      <alignment vertical="center" wrapText="1"/>
    </xf>
    <xf numFmtId="44" fontId="0" fillId="0" borderId="1" xfId="1" applyFont="1" applyFill="1" applyBorder="1" applyAlignment="1">
      <alignment vertical="center"/>
    </xf>
    <xf numFmtId="0" fontId="0" fillId="0" borderId="1" xfId="0" applyBorder="1" applyAlignment="1">
      <alignment vertical="center"/>
    </xf>
    <xf numFmtId="0" fontId="0" fillId="4" borderId="1" xfId="0" applyFill="1" applyBorder="1"/>
    <xf numFmtId="0" fontId="0" fillId="4" borderId="1" xfId="0" applyFill="1" applyBorder="1" applyAlignment="1">
      <alignment horizontal="left" wrapText="1"/>
    </xf>
    <xf numFmtId="165" fontId="4" fillId="0" borderId="1" xfId="3"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0" xfId="0" applyAlignment="1">
      <alignment vertical="center" wrapText="1"/>
    </xf>
    <xf numFmtId="0" fontId="2" fillId="0" borderId="0" xfId="0" applyFont="1" applyAlignment="1">
      <alignment vertical="center" wrapText="1"/>
    </xf>
    <xf numFmtId="0" fontId="0" fillId="0" borderId="0" xfId="0" applyAlignment="1">
      <alignmen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0" fillId="2" borderId="4" xfId="0" applyFill="1" applyBorder="1" applyAlignment="1">
      <alignment vertical="center"/>
    </xf>
    <xf numFmtId="0" fontId="0" fillId="2" borderId="3" xfId="0" applyFill="1" applyBorder="1" applyAlignment="1">
      <alignment vertical="center"/>
    </xf>
    <xf numFmtId="0" fontId="2" fillId="0" borderId="1" xfId="0" applyFont="1" applyFill="1" applyBorder="1" applyAlignment="1">
      <alignment vertical="center" wrapText="1"/>
    </xf>
    <xf numFmtId="0" fontId="2" fillId="0" borderId="4" xfId="0" applyFont="1" applyFill="1" applyBorder="1" applyAlignment="1">
      <alignment vertical="center"/>
    </xf>
    <xf numFmtId="44" fontId="2" fillId="0" borderId="3" xfId="0" applyNumberFormat="1" applyFont="1" applyFill="1" applyBorder="1" applyAlignment="1">
      <alignment vertical="center"/>
    </xf>
    <xf numFmtId="0" fontId="0" fillId="0" borderId="3" xfId="0" applyFill="1" applyBorder="1" applyAlignment="1">
      <alignment vertical="center"/>
    </xf>
    <xf numFmtId="0" fontId="0" fillId="0" borderId="8" xfId="0" applyBorder="1" applyAlignment="1">
      <alignment vertical="center" wrapText="1"/>
    </xf>
    <xf numFmtId="0" fontId="0" fillId="0" borderId="8" xfId="0" applyBorder="1" applyAlignment="1">
      <alignment horizontal="center" vertical="center"/>
    </xf>
    <xf numFmtId="0" fontId="2" fillId="2" borderId="10" xfId="0" applyFont="1" applyFill="1" applyBorder="1" applyAlignment="1">
      <alignment vertical="center" wrapText="1"/>
    </xf>
    <xf numFmtId="0" fontId="2" fillId="10" borderId="1" xfId="0" applyFont="1" applyFill="1" applyBorder="1" applyAlignment="1">
      <alignment horizontal="center" vertical="center" wrapText="1"/>
    </xf>
    <xf numFmtId="0" fontId="3" fillId="10" borderId="4" xfId="0" applyFont="1" applyFill="1" applyBorder="1" applyAlignment="1">
      <alignment horizontal="center"/>
    </xf>
    <xf numFmtId="0" fontId="6" fillId="10" borderId="1" xfId="0"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0" fillId="10" borderId="1" xfId="0" applyFill="1" applyBorder="1" applyAlignment="1">
      <alignment vertical="center" wrapText="1"/>
    </xf>
    <xf numFmtId="0" fontId="0" fillId="0" borderId="4" xfId="0" applyFill="1" applyBorder="1" applyAlignment="1">
      <alignment vertical="center" wrapText="1"/>
    </xf>
    <xf numFmtId="44" fontId="0" fillId="0" borderId="3" xfId="1" applyFont="1" applyBorder="1" applyAlignment="1">
      <alignment vertical="center"/>
    </xf>
    <xf numFmtId="0" fontId="0" fillId="0" borderId="2" xfId="0" applyFill="1" applyBorder="1" applyAlignment="1">
      <alignment vertical="center" wrapText="1"/>
    </xf>
    <xf numFmtId="0" fontId="0" fillId="0" borderId="4" xfId="0" applyFill="1" applyBorder="1" applyAlignment="1">
      <alignment horizontal="center" vertical="center" wrapText="1"/>
    </xf>
    <xf numFmtId="44" fontId="0" fillId="0" borderId="4" xfId="1" applyFont="1" applyBorder="1" applyAlignment="1">
      <alignment vertical="center"/>
    </xf>
    <xf numFmtId="0" fontId="0" fillId="0" borderId="6" xfId="0" applyFill="1" applyBorder="1" applyAlignment="1">
      <alignment vertical="center" wrapText="1"/>
    </xf>
    <xf numFmtId="0" fontId="2" fillId="10" borderId="4" xfId="0" applyFont="1" applyFill="1" applyBorder="1" applyAlignment="1">
      <alignment horizontal="center" vertical="center" wrapText="1"/>
    </xf>
    <xf numFmtId="0" fontId="2" fillId="3" borderId="4" xfId="0" applyFont="1" applyFill="1" applyBorder="1" applyAlignment="1">
      <alignment horizontal="center" vertical="center"/>
    </xf>
    <xf numFmtId="0" fontId="0" fillId="2" borderId="4" xfId="0" applyFill="1" applyBorder="1" applyAlignment="1">
      <alignment horizontal="center" vertical="center" wrapText="1"/>
    </xf>
    <xf numFmtId="0" fontId="0" fillId="0" borderId="0" xfId="0" applyFill="1" applyAlignment="1">
      <alignment vertical="center" wrapText="1"/>
    </xf>
    <xf numFmtId="0" fontId="2" fillId="10"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43" fontId="0" fillId="11" borderId="4" xfId="2" applyFont="1" applyFill="1" applyBorder="1" applyAlignment="1">
      <alignment vertical="center"/>
    </xf>
    <xf numFmtId="0" fontId="0" fillId="0" borderId="2" xfId="0" applyBorder="1" applyAlignment="1">
      <alignment vertical="center" wrapText="1"/>
    </xf>
    <xf numFmtId="43" fontId="0" fillId="0" borderId="1" xfId="2" applyFont="1" applyBorder="1"/>
    <xf numFmtId="4" fontId="0" fillId="0" borderId="1" xfId="0" applyNumberFormat="1" applyBorder="1"/>
    <xf numFmtId="43" fontId="8" fillId="0" borderId="1" xfId="2" applyFont="1" applyFill="1" applyBorder="1" applyAlignment="1">
      <alignment horizontal="center" vertical="center"/>
    </xf>
    <xf numFmtId="1" fontId="0" fillId="0" borderId="1" xfId="0" applyNumberFormat="1" applyFill="1" applyBorder="1" applyAlignment="1">
      <alignment horizontal="center"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0" fillId="0" borderId="0" xfId="0" applyNumberFormat="1" applyAlignment="1">
      <alignment vertical="center" wrapText="1"/>
    </xf>
    <xf numFmtId="1" fontId="2" fillId="3" borderId="2" xfId="0" applyNumberFormat="1" applyFont="1" applyFill="1" applyBorder="1" applyAlignment="1">
      <alignment vertical="center"/>
    </xf>
    <xf numFmtId="1" fontId="8" fillId="0" borderId="1" xfId="0" applyNumberFormat="1" applyFont="1" applyBorder="1" applyAlignment="1">
      <alignment horizontal="center" vertical="center" wrapText="1"/>
    </xf>
    <xf numFmtId="1" fontId="2" fillId="10" borderId="1" xfId="0" applyNumberFormat="1" applyFont="1" applyFill="1" applyBorder="1" applyAlignment="1">
      <alignment horizontal="center" vertical="center" wrapText="1"/>
    </xf>
    <xf numFmtId="1" fontId="0" fillId="0" borderId="1" xfId="0" applyNumberFormat="1" applyBorder="1" applyAlignment="1">
      <alignment vertical="center" wrapText="1"/>
    </xf>
    <xf numFmtId="1" fontId="2" fillId="2" borderId="1" xfId="0" applyNumberFormat="1" applyFont="1" applyFill="1" applyBorder="1" applyAlignment="1">
      <alignment horizontal="center" vertical="center" wrapText="1"/>
    </xf>
    <xf numFmtId="43" fontId="0" fillId="0" borderId="0" xfId="2" applyFont="1" applyAlignment="1">
      <alignment vertical="center" wrapText="1"/>
    </xf>
    <xf numFmtId="43" fontId="14" fillId="2" borderId="4" xfId="2" applyFont="1" applyFill="1" applyBorder="1" applyAlignment="1">
      <alignment vertical="center"/>
    </xf>
    <xf numFmtId="0" fontId="8" fillId="3" borderId="4" xfId="0" applyFont="1" applyFill="1" applyBorder="1" applyAlignment="1">
      <alignment vertical="center"/>
    </xf>
    <xf numFmtId="43" fontId="8" fillId="3" borderId="4" xfId="2" applyFont="1" applyFill="1" applyBorder="1" applyAlignment="1">
      <alignment vertical="center"/>
    </xf>
    <xf numFmtId="0" fontId="8" fillId="3" borderId="3" xfId="0" applyFont="1" applyFill="1" applyBorder="1" applyAlignment="1">
      <alignment vertical="center"/>
    </xf>
    <xf numFmtId="0" fontId="14" fillId="0" borderId="0" xfId="0" applyFont="1" applyAlignment="1">
      <alignment vertical="center"/>
    </xf>
    <xf numFmtId="43" fontId="14" fillId="0" borderId="0" xfId="2" applyFont="1" applyAlignment="1">
      <alignment vertical="center"/>
    </xf>
    <xf numFmtId="2" fontId="14" fillId="11" borderId="1" xfId="0" applyNumberFormat="1" applyFont="1" applyFill="1" applyBorder="1" applyAlignment="1">
      <alignment horizontal="right" vertical="center"/>
    </xf>
    <xf numFmtId="43" fontId="14" fillId="0" borderId="1" xfId="2" applyFont="1" applyBorder="1" applyAlignment="1">
      <alignment vertical="center"/>
    </xf>
    <xf numFmtId="0" fontId="14" fillId="11" borderId="1" xfId="0" applyFont="1" applyFill="1" applyBorder="1" applyAlignment="1">
      <alignment horizontal="right" vertical="center"/>
    </xf>
    <xf numFmtId="0" fontId="14" fillId="2" borderId="8" xfId="0" applyFont="1" applyFill="1" applyBorder="1" applyAlignment="1">
      <alignment vertical="center"/>
    </xf>
    <xf numFmtId="43" fontId="14" fillId="2" borderId="8" xfId="2" applyFont="1" applyFill="1" applyBorder="1" applyAlignment="1">
      <alignment vertical="center"/>
    </xf>
    <xf numFmtId="0" fontId="14" fillId="10" borderId="4" xfId="0" applyFont="1" applyFill="1" applyBorder="1" applyAlignment="1">
      <alignment vertical="center"/>
    </xf>
    <xf numFmtId="0" fontId="14" fillId="0" borderId="6" xfId="0" applyFont="1" applyFill="1" applyBorder="1" applyAlignment="1">
      <alignment horizontal="center" vertical="center" wrapText="1"/>
    </xf>
    <xf numFmtId="43" fontId="14" fillId="0" borderId="6" xfId="2" applyFont="1" applyFill="1" applyBorder="1" applyAlignment="1">
      <alignment vertical="center"/>
    </xf>
    <xf numFmtId="44" fontId="14" fillId="0" borderId="6" xfId="1" applyFont="1" applyBorder="1" applyAlignment="1">
      <alignment vertical="center"/>
    </xf>
    <xf numFmtId="0" fontId="14" fillId="0" borderId="1" xfId="0" applyFont="1" applyFill="1" applyBorder="1" applyAlignment="1">
      <alignment horizontal="center" vertical="center" wrapText="1"/>
    </xf>
    <xf numFmtId="43" fontId="14" fillId="0" borderId="1" xfId="2" applyFont="1" applyFill="1" applyBorder="1" applyAlignment="1">
      <alignment vertical="center"/>
    </xf>
    <xf numFmtId="44" fontId="14" fillId="0" borderId="1" xfId="1" applyFont="1" applyBorder="1" applyAlignment="1">
      <alignment vertical="center"/>
    </xf>
    <xf numFmtId="0" fontId="14" fillId="0" borderId="4" xfId="0" applyFont="1" applyFill="1" applyBorder="1" applyAlignment="1">
      <alignment horizontal="center" vertical="center" wrapText="1"/>
    </xf>
    <xf numFmtId="43" fontId="14" fillId="0" borderId="4" xfId="2" applyFont="1" applyFill="1" applyBorder="1" applyAlignment="1">
      <alignment vertical="center"/>
    </xf>
    <xf numFmtId="44" fontId="14" fillId="0" borderId="4" xfId="1" applyFont="1" applyBorder="1" applyAlignment="1">
      <alignment vertical="center"/>
    </xf>
    <xf numFmtId="43" fontId="14" fillId="0" borderId="4" xfId="2" applyFont="1" applyBorder="1" applyAlignment="1">
      <alignment vertical="center"/>
    </xf>
    <xf numFmtId="0" fontId="8" fillId="3" borderId="1" xfId="0" applyFont="1" applyFill="1" applyBorder="1" applyAlignment="1">
      <alignment vertical="center"/>
    </xf>
    <xf numFmtId="44" fontId="8" fillId="0" borderId="1" xfId="0" applyNumberFormat="1" applyFont="1" applyFill="1" applyBorder="1" applyAlignment="1">
      <alignment vertical="center"/>
    </xf>
    <xf numFmtId="0" fontId="14" fillId="2" borderId="4" xfId="0" applyFont="1" applyFill="1" applyBorder="1" applyAlignment="1">
      <alignment vertical="center"/>
    </xf>
    <xf numFmtId="0" fontId="8" fillId="10" borderId="2" xfId="0" applyFont="1" applyFill="1" applyBorder="1" applyAlignment="1">
      <alignment horizontal="center" vertical="center" wrapText="1"/>
    </xf>
    <xf numFmtId="43" fontId="14" fillId="0" borderId="5" xfId="2" applyFont="1" applyFill="1" applyBorder="1" applyAlignment="1">
      <alignment vertical="center"/>
    </xf>
    <xf numFmtId="43" fontId="14" fillId="0" borderId="6" xfId="2"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lignment vertical="center"/>
    </xf>
    <xf numFmtId="43" fontId="14" fillId="0" borderId="0" xfId="2" applyFont="1" applyBorder="1" applyAlignment="1">
      <alignment vertical="center"/>
    </xf>
    <xf numFmtId="44" fontId="14" fillId="10" borderId="4" xfId="1" applyFont="1" applyFill="1" applyBorder="1" applyAlignment="1">
      <alignment vertical="center"/>
    </xf>
    <xf numFmtId="0" fontId="14" fillId="0" borderId="8" xfId="0" applyFont="1" applyBorder="1" applyAlignment="1">
      <alignment horizontal="center" vertical="center"/>
    </xf>
    <xf numFmtId="43" fontId="14" fillId="0" borderId="9" xfId="2" applyFont="1" applyBorder="1" applyAlignment="1">
      <alignment vertical="center"/>
    </xf>
    <xf numFmtId="0" fontId="8" fillId="0" borderId="0" xfId="0" applyFont="1" applyFill="1" applyBorder="1" applyAlignment="1">
      <alignment vertical="center"/>
    </xf>
    <xf numFmtId="43" fontId="14" fillId="10" borderId="4" xfId="2" applyFont="1" applyFill="1" applyBorder="1" applyAlignment="1">
      <alignment vertical="center"/>
    </xf>
    <xf numFmtId="0" fontId="14" fillId="0" borderId="8" xfId="0" applyFont="1" applyFill="1" applyBorder="1" applyAlignment="1">
      <alignment vertical="center"/>
    </xf>
    <xf numFmtId="44" fontId="14" fillId="0" borderId="1" xfId="0" applyNumberFormat="1" applyFont="1" applyBorder="1" applyAlignment="1">
      <alignment vertical="center"/>
    </xf>
    <xf numFmtId="44" fontId="14" fillId="0" borderId="1" xfId="0" applyNumberFormat="1" applyFont="1" applyFill="1" applyBorder="1" applyAlignment="1">
      <alignment vertical="center"/>
    </xf>
    <xf numFmtId="44" fontId="14" fillId="0" borderId="1" xfId="1" applyFont="1" applyFill="1" applyBorder="1" applyAlignment="1">
      <alignment vertical="center"/>
    </xf>
    <xf numFmtId="0" fontId="14" fillId="0" borderId="1" xfId="0" applyFont="1" applyFill="1" applyBorder="1" applyAlignment="1">
      <alignment vertical="center"/>
    </xf>
    <xf numFmtId="0" fontId="14" fillId="0" borderId="0" xfId="0" applyFont="1" applyFill="1" applyAlignment="1">
      <alignment vertical="center"/>
    </xf>
    <xf numFmtId="4" fontId="14" fillId="2" borderId="4" xfId="0" applyNumberFormat="1" applyFont="1" applyFill="1" applyBorder="1" applyAlignment="1">
      <alignment vertical="center"/>
    </xf>
    <xf numFmtId="43" fontId="14" fillId="0" borderId="6" xfId="2" applyFont="1" applyBorder="1" applyAlignment="1">
      <alignment horizontal="center" vertical="center"/>
    </xf>
    <xf numFmtId="43" fontId="14" fillId="0" borderId="1" xfId="2" applyFont="1" applyFill="1" applyBorder="1" applyAlignment="1">
      <alignment horizontal="center" vertical="center" wrapText="1"/>
    </xf>
    <xf numFmtId="0" fontId="8" fillId="3" borderId="6" xfId="0" applyFont="1" applyFill="1" applyBorder="1" applyAlignment="1">
      <alignment vertical="center"/>
    </xf>
    <xf numFmtId="43" fontId="14" fillId="10" borderId="7" xfId="0" applyNumberFormat="1" applyFont="1" applyFill="1" applyBorder="1" applyAlignment="1">
      <alignment vertical="center"/>
    </xf>
    <xf numFmtId="43" fontId="14" fillId="10" borderId="7" xfId="2" applyFont="1" applyFill="1" applyBorder="1" applyAlignment="1">
      <alignment vertical="center"/>
    </xf>
    <xf numFmtId="43" fontId="14" fillId="10" borderId="4" xfId="0" applyNumberFormat="1" applyFont="1" applyFill="1" applyBorder="1" applyAlignment="1">
      <alignment vertical="center"/>
    </xf>
    <xf numFmtId="43" fontId="14" fillId="0" borderId="4" xfId="0" applyNumberFormat="1" applyFont="1" applyFill="1" applyBorder="1" applyAlignment="1">
      <alignment vertical="center"/>
    </xf>
    <xf numFmtId="43" fontId="5" fillId="0" borderId="6" xfId="2" applyFont="1" applyBorder="1" applyAlignment="1">
      <alignment vertical="center" wrapText="1"/>
    </xf>
    <xf numFmtId="43" fontId="5" fillId="0" borderId="1" xfId="2" applyFont="1" applyBorder="1" applyAlignment="1">
      <alignment vertical="center" wrapText="1"/>
    </xf>
    <xf numFmtId="43" fontId="0" fillId="0" borderId="0" xfId="0" applyNumberFormat="1"/>
    <xf numFmtId="0" fontId="8" fillId="0" borderId="0" xfId="0" applyFont="1" applyFill="1" applyBorder="1" applyAlignment="1">
      <alignment horizontal="right" vertical="center"/>
    </xf>
    <xf numFmtId="43" fontId="14" fillId="2" borderId="4" xfId="0" applyNumberFormat="1" applyFont="1" applyFill="1" applyBorder="1" applyAlignment="1">
      <alignment vertical="center"/>
    </xf>
    <xf numFmtId="9" fontId="14" fillId="11" borderId="1" xfId="5" applyFont="1" applyFill="1" applyBorder="1" applyAlignment="1">
      <alignment horizontal="right" vertical="center"/>
    </xf>
    <xf numFmtId="0" fontId="0" fillId="0" borderId="1" xfId="0" applyBorder="1" applyAlignment="1">
      <alignment horizontal="center"/>
    </xf>
    <xf numFmtId="4" fontId="14" fillId="10" borderId="4" xfId="0" applyNumberFormat="1" applyFont="1" applyFill="1" applyBorder="1" applyAlignment="1">
      <alignment vertical="center"/>
    </xf>
    <xf numFmtId="0" fontId="0" fillId="0" borderId="0" xfId="0" applyBorder="1"/>
    <xf numFmtId="2" fontId="14" fillId="0" borderId="1" xfId="0" applyNumberFormat="1" applyFont="1" applyFill="1" applyBorder="1" applyAlignment="1">
      <alignment horizontal="center" vertical="center" wrapText="1"/>
    </xf>
    <xf numFmtId="0" fontId="8" fillId="0" borderId="0" xfId="0" applyFont="1" applyAlignment="1">
      <alignment vertical="center"/>
    </xf>
    <xf numFmtId="0" fontId="14" fillId="2" borderId="1" xfId="0" applyFont="1" applyFill="1" applyBorder="1" applyAlignment="1">
      <alignment vertical="center"/>
    </xf>
    <xf numFmtId="43" fontId="14" fillId="2" borderId="1" xfId="2" applyFont="1" applyFill="1" applyBorder="1" applyAlignment="1">
      <alignment vertical="center"/>
    </xf>
    <xf numFmtId="43" fontId="14" fillId="11" borderId="1" xfId="2" applyFont="1" applyFill="1" applyBorder="1" applyAlignment="1">
      <alignment vertical="center"/>
    </xf>
    <xf numFmtId="0" fontId="8" fillId="0" borderId="1" xfId="0" applyFont="1" applyFill="1" applyBorder="1" applyAlignment="1">
      <alignment vertical="center"/>
    </xf>
    <xf numFmtId="1" fontId="2" fillId="10" borderId="1" xfId="0" applyNumberFormat="1" applyFont="1" applyFill="1" applyBorder="1" applyAlignment="1">
      <alignment horizontal="center" vertical="center"/>
    </xf>
    <xf numFmtId="0" fontId="0" fillId="2" borderId="1" xfId="0" applyFill="1" applyBorder="1" applyAlignment="1">
      <alignment vertical="center"/>
    </xf>
    <xf numFmtId="43" fontId="14" fillId="2" borderId="1" xfId="0" applyNumberFormat="1" applyFont="1" applyFill="1" applyBorder="1" applyAlignment="1">
      <alignment vertical="center"/>
    </xf>
    <xf numFmtId="0" fontId="8" fillId="0" borderId="1" xfId="0" applyFont="1" applyFill="1" applyBorder="1" applyAlignment="1">
      <alignment horizontal="right" vertical="center"/>
    </xf>
    <xf numFmtId="4" fontId="14" fillId="2" borderId="1" xfId="0" applyNumberFormat="1" applyFont="1" applyFill="1" applyBorder="1" applyAlignment="1">
      <alignment vertical="center"/>
    </xf>
    <xf numFmtId="0" fontId="2" fillId="2" borderId="1" xfId="0" applyFont="1" applyFill="1" applyBorder="1" applyAlignment="1">
      <alignment horizontal="center" vertical="center" wrapText="1"/>
    </xf>
    <xf numFmtId="0" fontId="8" fillId="0" borderId="1" xfId="0" applyFont="1" applyBorder="1" applyAlignment="1">
      <alignment vertical="center"/>
    </xf>
    <xf numFmtId="44" fontId="8" fillId="0" borderId="1" xfId="0" applyNumberFormat="1" applyFont="1" applyBorder="1" applyAlignment="1">
      <alignment vertical="center"/>
    </xf>
    <xf numFmtId="44" fontId="8" fillId="0" borderId="1" xfId="1" applyFont="1" applyBorder="1" applyAlignment="1">
      <alignment vertical="center"/>
    </xf>
    <xf numFmtId="43" fontId="14" fillId="10" borderId="1" xfId="0" applyNumberFormat="1" applyFont="1" applyFill="1" applyBorder="1" applyAlignment="1">
      <alignment vertical="center"/>
    </xf>
    <xf numFmtId="43" fontId="14" fillId="13" borderId="4" xfId="2" applyFont="1" applyFill="1" applyBorder="1" applyAlignment="1">
      <alignment vertical="center"/>
    </xf>
    <xf numFmtId="4" fontId="14" fillId="13" borderId="4" xfId="0" applyNumberFormat="1" applyFont="1" applyFill="1" applyBorder="1" applyAlignment="1">
      <alignment vertical="center"/>
    </xf>
    <xf numFmtId="43" fontId="14" fillId="0" borderId="1" xfId="2" applyFont="1" applyBorder="1" applyAlignment="1">
      <alignment horizontal="center" vertical="center"/>
    </xf>
    <xf numFmtId="2" fontId="8" fillId="0" borderId="1" xfId="1" applyNumberFormat="1" applyFont="1" applyBorder="1" applyAlignment="1">
      <alignment horizontal="left" vertical="center"/>
    </xf>
    <xf numFmtId="2" fontId="8" fillId="0" borderId="1" xfId="0" applyNumberFormat="1" applyFont="1" applyFill="1" applyBorder="1" applyAlignment="1">
      <alignment horizontal="left" vertical="center"/>
    </xf>
    <xf numFmtId="2" fontId="8" fillId="0" borderId="1" xfId="0" applyNumberFormat="1" applyFont="1" applyBorder="1" applyAlignment="1">
      <alignment horizontal="left" vertical="center"/>
    </xf>
    <xf numFmtId="0" fontId="0" fillId="0" borderId="8" xfId="0" applyBorder="1"/>
    <xf numFmtId="0" fontId="0" fillId="0" borderId="9" xfId="0" applyBorder="1"/>
    <xf numFmtId="0" fontId="0" fillId="0" borderId="7" xfId="0" applyBorder="1"/>
    <xf numFmtId="0" fontId="0" fillId="0" borderId="13" xfId="0" applyBorder="1"/>
    <xf numFmtId="0" fontId="6" fillId="0" borderId="1" xfId="4" applyFont="1" applyBorder="1" applyAlignment="1">
      <alignment horizontal="left" vertical="center" wrapText="1"/>
    </xf>
    <xf numFmtId="43" fontId="3" fillId="0" borderId="1" xfId="2" applyFont="1" applyFill="1" applyBorder="1" applyAlignment="1">
      <alignment vertical="center" wrapText="1"/>
    </xf>
    <xf numFmtId="0" fontId="6" fillId="0" borderId="1" xfId="4" applyFont="1" applyBorder="1" applyAlignment="1">
      <alignment horizontal="center" vertical="center" wrapText="1"/>
    </xf>
    <xf numFmtId="0" fontId="19" fillId="5" borderId="0" xfId="0" applyFont="1" applyFill="1" applyBorder="1" applyAlignment="1">
      <alignment vertical="center" wrapText="1"/>
    </xf>
    <xf numFmtId="0" fontId="22" fillId="0" borderId="0" xfId="0" applyFont="1" applyAlignment="1">
      <alignment vertical="center"/>
    </xf>
    <xf numFmtId="44" fontId="22" fillId="0" borderId="1" xfId="1" applyFont="1" applyBorder="1" applyAlignment="1">
      <alignment vertical="center"/>
    </xf>
    <xf numFmtId="44" fontId="21" fillId="0" borderId="0" xfId="0" applyNumberFormat="1" applyFont="1" applyFill="1" applyBorder="1" applyAlignment="1">
      <alignment vertical="center"/>
    </xf>
    <xf numFmtId="0" fontId="22" fillId="0" borderId="3" xfId="0" applyFont="1" applyFill="1" applyBorder="1" applyAlignment="1">
      <alignment vertical="center"/>
    </xf>
    <xf numFmtId="0" fontId="23" fillId="0" borderId="0" xfId="0" applyFont="1" applyFill="1"/>
    <xf numFmtId="43" fontId="14" fillId="10" borderId="0" xfId="2" applyFont="1" applyFill="1" applyBorder="1" applyAlignment="1">
      <alignment vertical="center"/>
    </xf>
    <xf numFmtId="43" fontId="0" fillId="0" borderId="0" xfId="0" applyNumberFormat="1" applyAlignment="1">
      <alignment vertical="center"/>
    </xf>
    <xf numFmtId="0" fontId="21" fillId="0" borderId="2" xfId="0" applyFont="1" applyFill="1" applyBorder="1" applyAlignment="1">
      <alignment horizontal="center" vertical="center"/>
    </xf>
    <xf numFmtId="0" fontId="22" fillId="2" borderId="8" xfId="0" applyFont="1" applyFill="1" applyBorder="1" applyAlignment="1">
      <alignment vertical="center"/>
    </xf>
    <xf numFmtId="0" fontId="22" fillId="10" borderId="4" xfId="0" applyFont="1" applyFill="1" applyBorder="1" applyAlignment="1">
      <alignment vertical="center"/>
    </xf>
    <xf numFmtId="44" fontId="22" fillId="0" borderId="12" xfId="1" applyFont="1" applyBorder="1" applyAlignment="1">
      <alignment vertical="center"/>
    </xf>
    <xf numFmtId="44" fontId="22" fillId="0" borderId="2" xfId="1" applyFont="1" applyBorder="1" applyAlignment="1">
      <alignment vertical="center"/>
    </xf>
    <xf numFmtId="44" fontId="22" fillId="0" borderId="4" xfId="1" applyFont="1" applyBorder="1" applyAlignment="1">
      <alignment vertical="center"/>
    </xf>
    <xf numFmtId="44" fontId="21" fillId="0" borderId="2" xfId="0" applyNumberFormat="1" applyFont="1" applyFill="1" applyBorder="1" applyAlignment="1">
      <alignment vertical="center"/>
    </xf>
    <xf numFmtId="0" fontId="21" fillId="10" borderId="4" xfId="0" applyFont="1" applyFill="1" applyBorder="1" applyAlignment="1">
      <alignment horizontal="center" vertical="center" wrapText="1"/>
    </xf>
    <xf numFmtId="0" fontId="22" fillId="0" borderId="2" xfId="0" applyFont="1" applyBorder="1" applyAlignment="1">
      <alignment vertical="center"/>
    </xf>
    <xf numFmtId="44" fontId="22" fillId="10" borderId="4" xfId="1" applyFont="1" applyFill="1" applyBorder="1" applyAlignment="1">
      <alignment vertical="center"/>
    </xf>
    <xf numFmtId="0" fontId="22" fillId="2" borderId="4" xfId="0" applyFont="1" applyFill="1" applyBorder="1" applyAlignment="1">
      <alignment vertical="center"/>
    </xf>
    <xf numFmtId="0" fontId="22" fillId="0" borderId="4" xfId="0" applyFont="1" applyFill="1" applyBorder="1" applyAlignment="1">
      <alignment vertical="center"/>
    </xf>
    <xf numFmtId="44" fontId="22" fillId="0" borderId="2" xfId="0" applyNumberFormat="1" applyFont="1" applyBorder="1" applyAlignment="1">
      <alignment vertical="center"/>
    </xf>
    <xf numFmtId="44" fontId="22" fillId="0" borderId="2" xfId="0" applyNumberFormat="1" applyFont="1" applyFill="1" applyBorder="1" applyAlignment="1">
      <alignment vertical="center"/>
    </xf>
    <xf numFmtId="44" fontId="22" fillId="0" borderId="2" xfId="1" applyFont="1" applyFill="1" applyBorder="1" applyAlignment="1">
      <alignment vertical="center"/>
    </xf>
    <xf numFmtId="0" fontId="22" fillId="0" borderId="2" xfId="0" applyFont="1" applyFill="1" applyBorder="1" applyAlignment="1">
      <alignment vertical="center"/>
    </xf>
    <xf numFmtId="44" fontId="22" fillId="0" borderId="12" xfId="0" applyNumberFormat="1" applyFont="1" applyBorder="1" applyAlignment="1">
      <alignment vertical="center"/>
    </xf>
    <xf numFmtId="44" fontId="22" fillId="0" borderId="12" xfId="0" applyNumberFormat="1" applyFont="1" applyFill="1" applyBorder="1" applyAlignment="1">
      <alignment vertical="center"/>
    </xf>
    <xf numFmtId="44" fontId="21" fillId="0" borderId="12" xfId="0" applyNumberFormat="1" applyFont="1" applyFill="1" applyBorder="1" applyAlignment="1">
      <alignment vertical="center"/>
    </xf>
    <xf numFmtId="43" fontId="0" fillId="0" borderId="0" xfId="0" applyNumberFormat="1" applyAlignment="1">
      <alignment vertical="center" wrapText="1"/>
    </xf>
    <xf numFmtId="43" fontId="14" fillId="10" borderId="2" xfId="2" applyFont="1" applyFill="1" applyBorder="1" applyAlignment="1">
      <alignment vertical="center"/>
    </xf>
    <xf numFmtId="0" fontId="14" fillId="0" borderId="4" xfId="0" applyFont="1" applyFill="1" applyBorder="1" applyAlignment="1">
      <alignment vertical="center"/>
    </xf>
    <xf numFmtId="0" fontId="25" fillId="16" borderId="1" xfId="6" applyFont="1" applyFill="1" applyBorder="1" applyAlignment="1">
      <alignment horizontal="center" vertical="center" wrapText="1"/>
    </xf>
    <xf numFmtId="0" fontId="25" fillId="16" borderId="1" xfId="6" applyFont="1" applyFill="1" applyBorder="1" applyAlignment="1">
      <alignment horizontal="left" vertical="center" wrapText="1"/>
    </xf>
    <xf numFmtId="0" fontId="25" fillId="16" borderId="1" xfId="6" applyNumberFormat="1" applyFont="1" applyFill="1" applyBorder="1" applyAlignment="1">
      <alignment horizontal="center" vertical="center" wrapText="1"/>
    </xf>
    <xf numFmtId="171" fontId="14" fillId="0" borderId="1" xfId="1" applyNumberFormat="1" applyFont="1" applyBorder="1" applyAlignment="1">
      <alignment vertical="center"/>
    </xf>
    <xf numFmtId="0" fontId="2" fillId="10" borderId="2" xfId="0" applyFont="1" applyFill="1" applyBorder="1" applyAlignment="1">
      <alignment vertical="center"/>
    </xf>
    <xf numFmtId="0" fontId="2" fillId="10" borderId="4" xfId="0" applyFont="1" applyFill="1" applyBorder="1" applyAlignment="1">
      <alignment vertical="center"/>
    </xf>
    <xf numFmtId="0" fontId="2" fillId="10" borderId="4" xfId="0" applyFont="1" applyFill="1" applyBorder="1" applyAlignment="1">
      <alignment horizontal="center" vertical="center"/>
    </xf>
    <xf numFmtId="0" fontId="0" fillId="10" borderId="4" xfId="0" applyFill="1" applyBorder="1"/>
    <xf numFmtId="0" fontId="0" fillId="10" borderId="3" xfId="0" applyFill="1" applyBorder="1"/>
    <xf numFmtId="0" fontId="2" fillId="0" borderId="12" xfId="0" applyFont="1" applyFill="1" applyBorder="1" applyAlignment="1">
      <alignment horizontal="center" vertical="center"/>
    </xf>
    <xf numFmtId="0" fontId="2" fillId="0" borderId="7" xfId="0" applyFont="1" applyFill="1" applyBorder="1" applyAlignment="1">
      <alignment horizontal="center" vertical="center"/>
    </xf>
    <xf numFmtId="0" fontId="0" fillId="0" borderId="7" xfId="0" applyFill="1" applyBorder="1" applyAlignment="1">
      <alignment horizontal="center"/>
    </xf>
    <xf numFmtId="0" fontId="0" fillId="0" borderId="13" xfId="0" applyFill="1" applyBorder="1" applyAlignment="1">
      <alignment horizontal="center"/>
    </xf>
    <xf numFmtId="172" fontId="26" fillId="12" borderId="2" xfId="0" applyNumberFormat="1" applyFont="1" applyFill="1" applyBorder="1" applyAlignment="1">
      <alignment horizontal="center" vertical="center"/>
    </xf>
    <xf numFmtId="0" fontId="26" fillId="12" borderId="4" xfId="0" applyFont="1" applyFill="1" applyBorder="1" applyAlignment="1">
      <alignment vertical="center"/>
    </xf>
    <xf numFmtId="0" fontId="26" fillId="12" borderId="4" xfId="0" applyFont="1" applyFill="1" applyBorder="1" applyAlignment="1">
      <alignment vertical="center" wrapText="1"/>
    </xf>
    <xf numFmtId="0" fontId="26" fillId="12" borderId="8" xfId="0" applyFont="1" applyFill="1" applyBorder="1" applyAlignment="1">
      <alignment horizontal="center" vertical="center"/>
    </xf>
    <xf numFmtId="173" fontId="27" fillId="12" borderId="8" xfId="0" applyNumberFormat="1" applyFont="1" applyFill="1" applyBorder="1" applyAlignment="1">
      <alignment horizontal="right" vertical="center"/>
    </xf>
    <xf numFmtId="4" fontId="26" fillId="12" borderId="3" xfId="0" applyNumberFormat="1" applyFont="1" applyFill="1" applyBorder="1" applyAlignment="1">
      <alignment horizontal="right" vertical="center"/>
    </xf>
    <xf numFmtId="172" fontId="28" fillId="0" borderId="1" xfId="0" applyNumberFormat="1" applyFont="1" applyFill="1" applyBorder="1" applyAlignment="1">
      <alignment horizontal="center" vertical="center"/>
    </xf>
    <xf numFmtId="174" fontId="27" fillId="0" borderId="1" xfId="0" applyNumberFormat="1" applyFont="1" applyFill="1" applyBorder="1" applyAlignment="1">
      <alignment horizontal="center" vertical="center"/>
    </xf>
    <xf numFmtId="0" fontId="27" fillId="0" borderId="1" xfId="0" applyFont="1" applyFill="1" applyBorder="1" applyAlignment="1">
      <alignment horizontal="left" vertical="center" wrapText="1"/>
    </xf>
    <xf numFmtId="175" fontId="27" fillId="0" borderId="2" xfId="0" applyNumberFormat="1" applyFont="1" applyFill="1" applyBorder="1" applyAlignment="1">
      <alignment horizontal="right" vertical="center"/>
    </xf>
    <xf numFmtId="0" fontId="27" fillId="0" borderId="2" xfId="0" applyFont="1" applyFill="1" applyBorder="1" applyAlignment="1">
      <alignment vertical="center"/>
    </xf>
    <xf numFmtId="173" fontId="27" fillId="0" borderId="3" xfId="0" applyNumberFormat="1" applyFont="1" applyFill="1" applyBorder="1" applyAlignment="1">
      <alignment vertical="center"/>
    </xf>
    <xf numFmtId="4" fontId="28" fillId="0" borderId="3" xfId="0" applyNumberFormat="1" applyFont="1" applyFill="1" applyBorder="1" applyAlignment="1">
      <alignment vertical="center"/>
    </xf>
    <xf numFmtId="1" fontId="29" fillId="0" borderId="1" xfId="0" applyNumberFormat="1" applyFont="1" applyBorder="1" applyAlignment="1">
      <alignment horizontal="center" vertical="center" wrapText="1"/>
    </xf>
    <xf numFmtId="1" fontId="5" fillId="4" borderId="1" xfId="0" applyNumberFormat="1" applyFont="1" applyFill="1" applyBorder="1" applyAlignment="1">
      <alignment horizontal="center" vertical="center" wrapText="1"/>
    </xf>
    <xf numFmtId="0" fontId="27" fillId="0" borderId="1" xfId="0" applyFont="1" applyFill="1" applyBorder="1" applyAlignment="1">
      <alignment horizontal="center" vertical="center" wrapText="1"/>
    </xf>
    <xf numFmtId="0" fontId="0" fillId="0" borderId="4" xfId="0" applyBorder="1" applyAlignment="1">
      <alignment vertical="center"/>
    </xf>
    <xf numFmtId="0" fontId="0" fillId="0" borderId="4" xfId="0" applyBorder="1" applyAlignment="1">
      <alignment vertical="center" wrapText="1"/>
    </xf>
    <xf numFmtId="1" fontId="9" fillId="0" borderId="1" xfId="0" applyNumberFormat="1" applyFont="1" applyBorder="1" applyAlignment="1">
      <alignment horizontal="center" vertical="center" wrapText="1"/>
    </xf>
    <xf numFmtId="43" fontId="0" fillId="0" borderId="1" xfId="0" applyNumberFormat="1" applyBorder="1" applyAlignment="1">
      <alignment vertical="center"/>
    </xf>
    <xf numFmtId="43" fontId="0" fillId="0" borderId="0" xfId="2" applyFont="1" applyAlignment="1">
      <alignment vertical="center"/>
    </xf>
    <xf numFmtId="0" fontId="0" fillId="0" borderId="1" xfId="0" applyFill="1" applyBorder="1"/>
    <xf numFmtId="43" fontId="0" fillId="0" borderId="3" xfId="2" applyFont="1" applyBorder="1" applyAlignment="1">
      <alignment vertical="center"/>
    </xf>
    <xf numFmtId="0" fontId="0" fillId="0" borderId="5" xfId="0" applyBorder="1" applyAlignment="1">
      <alignment vertical="center" wrapText="1"/>
    </xf>
    <xf numFmtId="172" fontId="26" fillId="0" borderId="8" xfId="0" applyNumberFormat="1" applyFont="1" applyFill="1" applyBorder="1" applyAlignment="1">
      <alignment horizontal="center"/>
    </xf>
    <xf numFmtId="174" fontId="27" fillId="0" borderId="0" xfId="0" applyNumberFormat="1" applyFont="1" applyFill="1" applyAlignment="1">
      <alignment horizontal="center"/>
    </xf>
    <xf numFmtId="0" fontId="27" fillId="0" borderId="0" xfId="0" applyFont="1" applyFill="1" applyAlignment="1">
      <alignment horizontal="left" wrapText="1"/>
    </xf>
    <xf numFmtId="0" fontId="27" fillId="0" borderId="0" xfId="0" applyFont="1" applyFill="1" applyAlignment="1">
      <alignment horizontal="center"/>
    </xf>
    <xf numFmtId="4" fontId="27" fillId="0" borderId="0" xfId="0" applyNumberFormat="1" applyFont="1" applyFill="1"/>
    <xf numFmtId="175" fontId="27" fillId="0" borderId="0" xfId="0" applyNumberFormat="1" applyFont="1" applyFill="1" applyAlignment="1">
      <alignment horizontal="right"/>
    </xf>
    <xf numFmtId="172" fontId="28" fillId="0" borderId="17" xfId="0" applyNumberFormat="1" applyFont="1" applyFill="1" applyBorder="1" applyAlignment="1">
      <alignment horizontal="center" vertical="center"/>
    </xf>
    <xf numFmtId="174" fontId="27" fillId="0" borderId="0" xfId="0" applyNumberFormat="1" applyFont="1" applyFill="1" applyBorder="1" applyAlignment="1">
      <alignment horizontal="center" vertical="center" wrapText="1"/>
    </xf>
    <xf numFmtId="0" fontId="27" fillId="0" borderId="7" xfId="0" applyFont="1" applyFill="1" applyBorder="1" applyAlignment="1">
      <alignment horizontal="left" vertical="center" wrapText="1"/>
    </xf>
    <xf numFmtId="0" fontId="27" fillId="0" borderId="0" xfId="0" applyFont="1" applyFill="1" applyBorder="1" applyAlignment="1">
      <alignment horizontal="center" vertical="center" wrapText="1"/>
    </xf>
    <xf numFmtId="175" fontId="27" fillId="0" borderId="0" xfId="0" applyNumberFormat="1" applyFont="1" applyFill="1" applyBorder="1" applyAlignment="1">
      <alignment horizontal="right" vertical="center"/>
    </xf>
    <xf numFmtId="0" fontId="27" fillId="0" borderId="0" xfId="0" applyFont="1" applyFill="1" applyBorder="1" applyAlignment="1">
      <alignment vertical="center"/>
    </xf>
    <xf numFmtId="173" fontId="27" fillId="0" borderId="0" xfId="0" applyNumberFormat="1" applyFont="1" applyFill="1" applyBorder="1" applyAlignment="1">
      <alignment vertical="center"/>
    </xf>
    <xf numFmtId="4" fontId="28" fillId="0" borderId="20" xfId="0" applyNumberFormat="1" applyFont="1" applyFill="1" applyBorder="1" applyAlignment="1">
      <alignment vertical="center"/>
    </xf>
    <xf numFmtId="0" fontId="27" fillId="0" borderId="0" xfId="0" applyFont="1" applyFill="1" applyBorder="1" applyAlignment="1">
      <alignment horizontal="left" vertical="center" wrapText="1"/>
    </xf>
    <xf numFmtId="0" fontId="0" fillId="0" borderId="0" xfId="0" applyAlignment="1">
      <alignment horizontal="center" vertical="center"/>
    </xf>
    <xf numFmtId="0" fontId="0" fillId="0" borderId="3" xfId="0" applyBorder="1"/>
    <xf numFmtId="0" fontId="5" fillId="15"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44" fontId="0" fillId="0" borderId="2" xfId="1" applyFont="1" applyBorder="1" applyAlignment="1">
      <alignment vertical="center"/>
    </xf>
    <xf numFmtId="0" fontId="0" fillId="0" borderId="0" xfId="0" applyBorder="1" applyAlignment="1">
      <alignment vertical="center"/>
    </xf>
    <xf numFmtId="49" fontId="0" fillId="0" borderId="2" xfId="0" applyNumberFormat="1" applyBorder="1"/>
    <xf numFmtId="0" fontId="0" fillId="0" borderId="6" xfId="0" applyBorder="1" applyAlignment="1">
      <alignment horizontal="left" vertical="center" wrapText="1"/>
    </xf>
    <xf numFmtId="43" fontId="0" fillId="2" borderId="1" xfId="0" applyNumberFormat="1" applyFill="1" applyBorder="1" applyAlignment="1">
      <alignment horizontal="center" vertical="center"/>
    </xf>
    <xf numFmtId="43" fontId="0" fillId="0" borderId="1" xfId="2" applyFont="1" applyBorder="1" applyAlignment="1">
      <alignment vertical="center"/>
    </xf>
    <xf numFmtId="43" fontId="0" fillId="0" borderId="4" xfId="2" applyFont="1" applyFill="1" applyBorder="1" applyAlignment="1">
      <alignment vertical="center"/>
    </xf>
    <xf numFmtId="0" fontId="0" fillId="0" borderId="4" xfId="0" applyFill="1" applyBorder="1" applyAlignment="1">
      <alignment vertical="center"/>
    </xf>
    <xf numFmtId="0" fontId="2" fillId="10" borderId="2" xfId="0" applyFont="1" applyFill="1" applyBorder="1" applyAlignment="1">
      <alignment horizontal="center" vertical="center" wrapText="1"/>
    </xf>
    <xf numFmtId="164" fontId="0" fillId="0" borderId="1" xfId="1" applyNumberFormat="1" applyFont="1" applyBorder="1" applyAlignment="1">
      <alignment vertical="center"/>
    </xf>
    <xf numFmtId="0" fontId="2" fillId="0" borderId="1" xfId="0" applyFont="1" applyFill="1" applyBorder="1" applyAlignment="1">
      <alignment vertical="center"/>
    </xf>
    <xf numFmtId="43" fontId="0" fillId="11" borderId="1" xfId="0" applyNumberFormat="1" applyFill="1" applyBorder="1" applyAlignment="1">
      <alignment horizontal="center" vertical="center" wrapText="1"/>
    </xf>
    <xf numFmtId="0" fontId="5" fillId="0" borderId="0" xfId="0" applyFont="1" applyFill="1" applyBorder="1" applyAlignment="1">
      <alignment horizontal="center" vertical="center"/>
    </xf>
    <xf numFmtId="43" fontId="5" fillId="0" borderId="0" xfId="2" applyFont="1" applyFill="1" applyBorder="1" applyAlignment="1">
      <alignment horizontal="left" vertical="center" wrapText="1"/>
    </xf>
    <xf numFmtId="166" fontId="13" fillId="0" borderId="0" xfId="3" applyNumberFormat="1" applyFont="1" applyFill="1" applyBorder="1" applyAlignment="1">
      <alignment horizontal="left" vertical="center" wrapText="1"/>
    </xf>
    <xf numFmtId="0" fontId="22" fillId="0" borderId="0" xfId="0" applyFont="1" applyFill="1" applyBorder="1" applyAlignment="1">
      <alignment vertical="center"/>
    </xf>
    <xf numFmtId="0" fontId="2" fillId="3" borderId="4" xfId="0" applyFont="1" applyFill="1" applyBorder="1" applyAlignment="1">
      <alignment horizontal="right" vertical="center"/>
    </xf>
    <xf numFmtId="0" fontId="2" fillId="3" borderId="4" xfId="0" applyFont="1" applyFill="1" applyBorder="1" applyAlignment="1">
      <alignment vertical="center"/>
    </xf>
    <xf numFmtId="0" fontId="2" fillId="3" borderId="3" xfId="0" applyFont="1" applyFill="1" applyBorder="1" applyAlignment="1">
      <alignment vertical="center"/>
    </xf>
    <xf numFmtId="43" fontId="0" fillId="0" borderId="4" xfId="2" applyFont="1" applyBorder="1" applyAlignment="1">
      <alignment vertical="center"/>
    </xf>
    <xf numFmtId="0" fontId="8" fillId="0" borderId="4" xfId="0" applyFont="1" applyBorder="1" applyAlignment="1">
      <alignment vertical="center"/>
    </xf>
    <xf numFmtId="1" fontId="2" fillId="0"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xf>
    <xf numFmtId="0" fontId="22" fillId="0" borderId="0" xfId="0" applyFont="1" applyFill="1" applyAlignment="1">
      <alignment vertical="center"/>
    </xf>
    <xf numFmtId="0" fontId="0" fillId="0" borderId="2" xfId="0" applyFont="1" applyFill="1" applyBorder="1" applyAlignment="1">
      <alignment horizontal="left" vertical="center" wrapText="1"/>
    </xf>
    <xf numFmtId="0" fontId="2" fillId="10" borderId="3" xfId="0" applyFont="1" applyFill="1" applyBorder="1" applyAlignment="1">
      <alignment vertical="center"/>
    </xf>
    <xf numFmtId="1" fontId="0" fillId="0" borderId="5" xfId="0" applyNumberFormat="1" applyFill="1" applyBorder="1" applyAlignment="1">
      <alignment horizontal="center" vertical="center" wrapText="1"/>
    </xf>
    <xf numFmtId="43" fontId="0" fillId="0" borderId="1" xfId="2" applyFont="1" applyFill="1" applyBorder="1" applyAlignment="1">
      <alignment vertical="center"/>
    </xf>
    <xf numFmtId="0" fontId="8" fillId="0" borderId="3" xfId="0" applyFont="1" applyFill="1" applyBorder="1" applyAlignment="1">
      <alignment horizontal="center" vertical="center"/>
    </xf>
    <xf numFmtId="44" fontId="8" fillId="0" borderId="3" xfId="0" applyNumberFormat="1" applyFont="1" applyFill="1" applyBorder="1" applyAlignment="1">
      <alignment vertical="center"/>
    </xf>
    <xf numFmtId="44" fontId="8" fillId="0" borderId="3" xfId="1" applyFont="1" applyFill="1" applyBorder="1" applyAlignment="1">
      <alignment vertical="center"/>
    </xf>
    <xf numFmtId="44" fontId="8" fillId="0" borderId="9" xfId="1" applyFont="1" applyFill="1" applyBorder="1" applyAlignment="1">
      <alignment vertical="center"/>
    </xf>
    <xf numFmtId="0" fontId="8" fillId="0" borderId="2" xfId="0" applyFont="1" applyFill="1" applyBorder="1" applyAlignment="1">
      <alignment horizontal="center" vertical="center" wrapText="1"/>
    </xf>
    <xf numFmtId="0" fontId="0" fillId="0" borderId="2" xfId="0" applyFont="1" applyFill="1" applyBorder="1" applyAlignment="1">
      <alignment vertical="center" wrapText="1"/>
    </xf>
    <xf numFmtId="0" fontId="0" fillId="0" borderId="2" xfId="0" applyFill="1" applyBorder="1" applyAlignment="1">
      <alignment vertical="center"/>
    </xf>
    <xf numFmtId="0" fontId="0" fillId="0" borderId="10" xfId="0" applyFont="1" applyFill="1" applyBorder="1" applyAlignment="1">
      <alignment horizontal="left" vertical="center" wrapText="1"/>
    </xf>
    <xf numFmtId="0" fontId="8" fillId="0" borderId="4" xfId="0" applyFont="1" applyFill="1" applyBorder="1" applyAlignment="1">
      <alignment horizontal="center" vertical="center"/>
    </xf>
    <xf numFmtId="44" fontId="8" fillId="0" borderId="4" xfId="0" applyNumberFormat="1" applyFont="1" applyFill="1" applyBorder="1" applyAlignment="1">
      <alignment vertical="center"/>
    </xf>
    <xf numFmtId="44" fontId="8" fillId="0" borderId="4" xfId="0" applyNumberFormat="1" applyFont="1" applyFill="1" applyBorder="1" applyAlignment="1">
      <alignment horizontal="right" vertical="center"/>
    </xf>
    <xf numFmtId="44" fontId="8" fillId="0" borderId="8" xfId="0" applyNumberFormat="1" applyFont="1" applyFill="1" applyBorder="1" applyAlignment="1">
      <alignment vertical="center"/>
    </xf>
    <xf numFmtId="0" fontId="8" fillId="3" borderId="8" xfId="0" applyFont="1" applyFill="1" applyBorder="1" applyAlignment="1">
      <alignment vertical="center"/>
    </xf>
    <xf numFmtId="0" fontId="30" fillId="0" borderId="1" xfId="0" applyFont="1" applyBorder="1" applyAlignment="1">
      <alignment horizontal="center" vertical="center"/>
    </xf>
    <xf numFmtId="0" fontId="10" fillId="0" borderId="0" xfId="0" applyFont="1" applyAlignment="1">
      <alignment vertical="center"/>
    </xf>
    <xf numFmtId="0" fontId="0" fillId="0" borderId="7" xfId="0" applyBorder="1" applyAlignment="1">
      <alignment vertical="center"/>
    </xf>
    <xf numFmtId="0" fontId="10" fillId="0" borderId="0" xfId="0" applyFont="1" applyAlignment="1">
      <alignment horizontal="right" vertical="center"/>
    </xf>
    <xf numFmtId="10" fontId="0" fillId="0" borderId="1" xfId="0" applyNumberFormat="1" applyBorder="1" applyAlignment="1">
      <alignment horizontal="left" vertical="center"/>
    </xf>
    <xf numFmtId="43" fontId="3" fillId="0" borderId="1" xfId="2" applyFont="1" applyFill="1" applyBorder="1" applyAlignment="1">
      <alignment horizontal="center"/>
    </xf>
    <xf numFmtId="43" fontId="0" fillId="0" borderId="1" xfId="2" applyFont="1" applyFill="1" applyBorder="1" applyAlignment="1">
      <alignment horizontal="center" vertical="center" wrapText="1"/>
    </xf>
    <xf numFmtId="44" fontId="0" fillId="0" borderId="0" xfId="0" applyNumberFormat="1"/>
    <xf numFmtId="44" fontId="0" fillId="0" borderId="1" xfId="0" applyNumberFormat="1" applyBorder="1"/>
    <xf numFmtId="175" fontId="0" fillId="0" borderId="0" xfId="0" applyNumberFormat="1"/>
    <xf numFmtId="43" fontId="25" fillId="16" borderId="1" xfId="2" applyFont="1" applyFill="1" applyBorder="1" applyAlignment="1">
      <alignment horizontal="center" vertical="center" wrapText="1"/>
    </xf>
    <xf numFmtId="0" fontId="0" fillId="12" borderId="0" xfId="0" applyFill="1"/>
    <xf numFmtId="0" fontId="0" fillId="9" borderId="0" xfId="0" applyFill="1"/>
    <xf numFmtId="10" fontId="0" fillId="0" borderId="0" xfId="5" applyNumberFormat="1" applyFont="1"/>
    <xf numFmtId="43" fontId="14" fillId="10" borderId="1" xfId="2" applyFont="1" applyFill="1" applyBorder="1" applyAlignment="1">
      <alignment vertical="center"/>
    </xf>
    <xf numFmtId="0" fontId="0" fillId="10" borderId="1" xfId="0" applyFill="1" applyBorder="1" applyAlignment="1">
      <alignment horizontal="center"/>
    </xf>
    <xf numFmtId="0" fontId="0" fillId="10" borderId="2" xfId="0" applyFont="1" applyFill="1" applyBorder="1" applyAlignment="1">
      <alignment vertical="center" wrapText="1"/>
    </xf>
    <xf numFmtId="44" fontId="14" fillId="10" borderId="1" xfId="0" applyNumberFormat="1" applyFont="1" applyFill="1" applyBorder="1" applyAlignment="1">
      <alignment vertical="center"/>
    </xf>
    <xf numFmtId="44" fontId="8" fillId="10" borderId="4" xfId="0" applyNumberFormat="1" applyFont="1" applyFill="1" applyBorder="1" applyAlignment="1">
      <alignment vertical="center"/>
    </xf>
    <xf numFmtId="44" fontId="8" fillId="10" borderId="3" xfId="0" applyNumberFormat="1" applyFont="1" applyFill="1" applyBorder="1" applyAlignment="1">
      <alignment vertical="center"/>
    </xf>
    <xf numFmtId="0" fontId="0" fillId="10" borderId="0" xfId="0" applyFill="1"/>
    <xf numFmtId="0" fontId="0" fillId="10" borderId="2" xfId="0" applyFill="1" applyBorder="1" applyAlignment="1">
      <alignment vertical="center"/>
    </xf>
    <xf numFmtId="44" fontId="8" fillId="10" borderId="4" xfId="0" applyNumberFormat="1" applyFont="1" applyFill="1" applyBorder="1" applyAlignment="1">
      <alignment horizontal="right" vertical="center"/>
    </xf>
    <xf numFmtId="0" fontId="0" fillId="10" borderId="2" xfId="0" applyFill="1" applyBorder="1" applyAlignment="1">
      <alignment vertical="center" wrapText="1"/>
    </xf>
    <xf numFmtId="0" fontId="0" fillId="10" borderId="2" xfId="0" applyFont="1" applyFill="1" applyBorder="1" applyAlignment="1">
      <alignment horizontal="left" vertical="center" wrapText="1"/>
    </xf>
    <xf numFmtId="1" fontId="2" fillId="10" borderId="5" xfId="0" applyNumberFormat="1" applyFont="1" applyFill="1" applyBorder="1" applyAlignment="1">
      <alignment horizontal="center" vertical="center" wrapText="1"/>
    </xf>
    <xf numFmtId="0" fontId="0" fillId="10" borderId="10" xfId="0" applyFont="1" applyFill="1" applyBorder="1" applyAlignment="1">
      <alignment horizontal="left" vertical="center" wrapText="1"/>
    </xf>
    <xf numFmtId="44" fontId="8" fillId="10" borderId="8" xfId="0" applyNumberFormat="1" applyFont="1" applyFill="1" applyBorder="1" applyAlignment="1">
      <alignment vertical="center"/>
    </xf>
    <xf numFmtId="44" fontId="8" fillId="10" borderId="9" xfId="1" applyFont="1" applyFill="1" applyBorder="1" applyAlignment="1">
      <alignment vertical="center"/>
    </xf>
    <xf numFmtId="43" fontId="0" fillId="10" borderId="1" xfId="2" applyFont="1" applyFill="1" applyBorder="1" applyAlignment="1">
      <alignment horizontal="center" vertical="center"/>
    </xf>
    <xf numFmtId="44" fontId="8" fillId="10" borderId="3" xfId="1" applyFont="1" applyFill="1" applyBorder="1" applyAlignment="1">
      <alignment vertical="center"/>
    </xf>
    <xf numFmtId="0" fontId="8" fillId="10" borderId="0" xfId="0" applyFont="1" applyFill="1" applyAlignment="1">
      <alignment vertical="center"/>
    </xf>
    <xf numFmtId="43" fontId="3" fillId="10" borderId="1" xfId="2" applyFont="1" applyFill="1" applyBorder="1" applyAlignment="1">
      <alignment horizontal="center"/>
    </xf>
    <xf numFmtId="43" fontId="0" fillId="10" borderId="1" xfId="2" applyFont="1" applyFill="1" applyBorder="1" applyAlignment="1">
      <alignment horizontal="center" vertical="center" wrapText="1"/>
    </xf>
    <xf numFmtId="43" fontId="0" fillId="10" borderId="1" xfId="2" applyFont="1" applyFill="1" applyBorder="1" applyAlignment="1">
      <alignment vertical="center"/>
    </xf>
    <xf numFmtId="0" fontId="8" fillId="10" borderId="4" xfId="0" applyFont="1" applyFill="1" applyBorder="1" applyAlignment="1">
      <alignment vertical="center"/>
    </xf>
    <xf numFmtId="0" fontId="8" fillId="10" borderId="0" xfId="0" applyFont="1" applyFill="1" applyBorder="1" applyAlignment="1">
      <alignment vertical="center"/>
    </xf>
    <xf numFmtId="0" fontId="0" fillId="10" borderId="3" xfId="0" applyFill="1" applyBorder="1" applyAlignment="1">
      <alignment vertical="center"/>
    </xf>
    <xf numFmtId="44" fontId="14" fillId="0" borderId="5" xfId="0" applyNumberFormat="1" applyFont="1" applyFill="1" applyBorder="1" applyAlignment="1">
      <alignment vertical="center"/>
    </xf>
    <xf numFmtId="44" fontId="8" fillId="0" borderId="5" xfId="0" applyNumberFormat="1" applyFont="1" applyFill="1" applyBorder="1" applyAlignment="1">
      <alignment vertical="center"/>
    </xf>
    <xf numFmtId="44" fontId="0" fillId="0" borderId="1" xfId="1" applyFont="1" applyBorder="1"/>
    <xf numFmtId="0" fontId="0" fillId="0" borderId="12" xfId="0" applyBorder="1"/>
    <xf numFmtId="0" fontId="0" fillId="12" borderId="1" xfId="0" applyFill="1" applyBorder="1" applyAlignment="1">
      <alignment vertical="center"/>
    </xf>
    <xf numFmtId="43" fontId="0" fillId="0" borderId="1" xfId="2" applyFont="1" applyBorder="1" applyAlignment="1">
      <alignment horizontal="center" vertical="center"/>
    </xf>
    <xf numFmtId="165" fontId="4" fillId="0" borderId="0" xfId="3" applyFont="1" applyFill="1" applyBorder="1" applyAlignment="1">
      <alignment horizontal="center" vertical="center" wrapText="1"/>
    </xf>
    <xf numFmtId="44" fontId="0" fillId="0" borderId="1" xfId="1" applyFont="1" applyBorder="1" applyAlignment="1">
      <alignment wrapText="1"/>
    </xf>
    <xf numFmtId="44" fontId="0" fillId="0" borderId="0" xfId="1" applyFont="1" applyBorder="1" applyAlignment="1">
      <alignment wrapText="1"/>
    </xf>
    <xf numFmtId="1" fontId="29" fillId="0" borderId="1" xfId="0" applyNumberFormat="1" applyFont="1" applyFill="1" applyBorder="1" applyAlignment="1">
      <alignment horizontal="center" vertical="center" wrapText="1"/>
    </xf>
    <xf numFmtId="44" fontId="14" fillId="0" borderId="1" xfId="1" applyFont="1" applyBorder="1" applyAlignment="1">
      <alignment vertical="center" wrapText="1"/>
    </xf>
    <xf numFmtId="0" fontId="14" fillId="4" borderId="1" xfId="0" applyFont="1" applyFill="1" applyBorder="1" applyAlignment="1">
      <alignment vertical="center"/>
    </xf>
    <xf numFmtId="0" fontId="0" fillId="0" borderId="0" xfId="0" applyAlignment="1">
      <alignment horizontal="center"/>
    </xf>
    <xf numFmtId="0" fontId="0" fillId="4" borderId="1" xfId="0" applyFill="1" applyBorder="1" applyAlignment="1">
      <alignment horizontal="center"/>
    </xf>
    <xf numFmtId="44" fontId="0" fillId="0" borderId="1" xfId="1" applyFont="1" applyBorder="1" applyAlignment="1">
      <alignment horizontal="center" wrapText="1"/>
    </xf>
    <xf numFmtId="1" fontId="18" fillId="0" borderId="1" xfId="0" applyNumberFormat="1" applyFont="1" applyBorder="1" applyAlignment="1">
      <alignment horizontal="center" vertical="center" wrapText="1"/>
    </xf>
    <xf numFmtId="1" fontId="5" fillId="0" borderId="6" xfId="0" applyNumberFormat="1" applyFont="1" applyFill="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1" xfId="1" applyNumberFormat="1" applyFont="1" applyBorder="1" applyAlignment="1">
      <alignment vertical="center" wrapText="1"/>
    </xf>
    <xf numFmtId="1" fontId="29" fillId="0" borderId="6" xfId="4" applyNumberFormat="1" applyFont="1" applyBorder="1" applyAlignment="1">
      <alignment horizontal="center" vertical="center" wrapText="1"/>
    </xf>
    <xf numFmtId="1" fontId="29" fillId="0" borderId="1" xfId="4" applyNumberFormat="1" applyFont="1" applyBorder="1" applyAlignment="1">
      <alignment horizontal="center" vertical="center" wrapText="1"/>
    </xf>
    <xf numFmtId="1" fontId="29" fillId="0" borderId="4" xfId="4" applyNumberFormat="1" applyFont="1" applyFill="1" applyBorder="1" applyAlignment="1">
      <alignment horizontal="center" vertical="center" wrapText="1"/>
    </xf>
    <xf numFmtId="1" fontId="9" fillId="0" borderId="0" xfId="0" applyNumberFormat="1" applyFont="1" applyAlignment="1">
      <alignment vertical="center" wrapText="1"/>
    </xf>
    <xf numFmtId="1" fontId="18" fillId="3" borderId="2" xfId="0" applyNumberFormat="1" applyFont="1" applyFill="1" applyBorder="1" applyAlignment="1">
      <alignment vertical="center" wrapText="1"/>
    </xf>
    <xf numFmtId="1" fontId="18" fillId="0" borderId="1" xfId="0" applyNumberFormat="1" applyFont="1" applyFill="1" applyBorder="1" applyAlignment="1">
      <alignment vertical="center" wrapText="1"/>
    </xf>
    <xf numFmtId="1" fontId="29" fillId="0" borderId="1" xfId="0" applyNumberFormat="1" applyFont="1" applyFill="1" applyBorder="1" applyAlignment="1">
      <alignment horizontal="left" vertical="center" wrapText="1"/>
    </xf>
    <xf numFmtId="1" fontId="29" fillId="0" borderId="6"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6" xfId="0" applyNumberFormat="1" applyFont="1" applyBorder="1" applyAlignment="1">
      <alignment horizontal="center" vertical="center" wrapText="1"/>
    </xf>
    <xf numFmtId="1" fontId="9" fillId="0" borderId="1" xfId="0" applyNumberFormat="1" applyFont="1" applyBorder="1" applyAlignment="1">
      <alignment vertical="center" wrapText="1"/>
    </xf>
    <xf numFmtId="1" fontId="9" fillId="0" borderId="6" xfId="0" applyNumberFormat="1"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1" fontId="9" fillId="0" borderId="8" xfId="0" applyNumberFormat="1" applyFont="1" applyBorder="1" applyAlignment="1">
      <alignment horizontal="center" vertical="center" wrapText="1"/>
    </xf>
    <xf numFmtId="1" fontId="18" fillId="2" borderId="1" xfId="0" applyNumberFormat="1" applyFont="1" applyFill="1" applyBorder="1" applyAlignment="1">
      <alignment vertical="center" wrapText="1"/>
    </xf>
    <xf numFmtId="1" fontId="9" fillId="0" borderId="0" xfId="0" applyNumberFormat="1" applyFont="1" applyFill="1" applyAlignment="1">
      <alignment vertical="center" wrapText="1"/>
    </xf>
    <xf numFmtId="1" fontId="5" fillId="6" borderId="1" xfId="0" applyNumberFormat="1" applyFont="1" applyFill="1" applyBorder="1" applyAlignment="1">
      <alignment horizontal="center" vertical="center" wrapText="1"/>
    </xf>
    <xf numFmtId="1" fontId="32" fillId="18" borderId="5" xfId="0" applyNumberFormat="1" applyFont="1" applyFill="1" applyBorder="1" applyAlignment="1">
      <alignment vertical="center" wrapText="1"/>
    </xf>
    <xf numFmtId="1" fontId="32" fillId="14" borderId="2" xfId="0" applyNumberFormat="1" applyFont="1" applyFill="1" applyBorder="1" applyAlignment="1">
      <alignment horizontal="center" vertical="center" wrapText="1"/>
    </xf>
    <xf numFmtId="1" fontId="32" fillId="0" borderId="1" xfId="0" applyNumberFormat="1" applyFont="1" applyFill="1" applyBorder="1" applyAlignment="1">
      <alignment vertical="center" wrapText="1"/>
    </xf>
    <xf numFmtId="1" fontId="5" fillId="17" borderId="1" xfId="0" applyNumberFormat="1" applyFont="1" applyFill="1" applyBorder="1" applyAlignment="1">
      <alignment horizontal="center" vertical="center" wrapText="1"/>
    </xf>
    <xf numFmtId="1" fontId="9" fillId="0" borderId="0" xfId="0" applyNumberFormat="1" applyFont="1" applyBorder="1" applyAlignment="1">
      <alignment vertical="center" wrapText="1"/>
    </xf>
    <xf numFmtId="1" fontId="32" fillId="14" borderId="1" xfId="0" applyNumberFormat="1" applyFont="1" applyFill="1" applyBorder="1" applyAlignment="1">
      <alignment horizontal="center" vertical="center" wrapText="1"/>
    </xf>
    <xf numFmtId="1" fontId="9" fillId="17" borderId="1" xfId="0" applyNumberFormat="1" applyFont="1" applyFill="1" applyBorder="1" applyAlignment="1">
      <alignment horizontal="center" vertical="center" wrapText="1"/>
    </xf>
    <xf numFmtId="1" fontId="32" fillId="18" borderId="1" xfId="0" applyNumberFormat="1" applyFont="1" applyFill="1" applyBorder="1" applyAlignment="1">
      <alignment vertical="center" wrapText="1"/>
    </xf>
    <xf numFmtId="1" fontId="32" fillId="18" borderId="1" xfId="0" applyNumberFormat="1" applyFont="1" applyFill="1" applyBorder="1" applyAlignment="1">
      <alignment horizontal="center" vertical="center" wrapText="1"/>
    </xf>
    <xf numFmtId="1" fontId="9" fillId="0" borderId="0" xfId="0" applyNumberFormat="1" applyFont="1" applyFill="1" applyBorder="1" applyAlignment="1">
      <alignment vertical="center" wrapText="1"/>
    </xf>
    <xf numFmtId="1" fontId="32" fillId="18" borderId="2" xfId="0" applyNumberFormat="1" applyFont="1" applyFill="1" applyBorder="1" applyAlignment="1">
      <alignment horizontal="center" vertical="center" wrapText="1"/>
    </xf>
    <xf numFmtId="1" fontId="32" fillId="19" borderId="2" xfId="0" applyNumberFormat="1" applyFont="1" applyFill="1" applyBorder="1" applyAlignment="1">
      <alignment vertical="center" wrapText="1"/>
    </xf>
    <xf numFmtId="1" fontId="9" fillId="18" borderId="1" xfId="0" applyNumberFormat="1" applyFont="1" applyFill="1" applyBorder="1" applyAlignment="1">
      <alignment horizontal="center" vertical="center" wrapText="1"/>
    </xf>
    <xf numFmtId="1" fontId="9" fillId="18" borderId="1" xfId="0" applyNumberFormat="1" applyFont="1" applyFill="1" applyBorder="1" applyAlignment="1">
      <alignment vertical="center" wrapText="1"/>
    </xf>
    <xf numFmtId="0" fontId="11" fillId="0" borderId="0" xfId="0" applyFont="1" applyFill="1" applyBorder="1" applyAlignment="1">
      <alignment horizontal="center" vertical="center" wrapText="1"/>
    </xf>
    <xf numFmtId="1" fontId="18"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3" fontId="2" fillId="0" borderId="1" xfId="2" applyFont="1" applyFill="1" applyBorder="1" applyAlignment="1">
      <alignment vertical="center"/>
    </xf>
    <xf numFmtId="0" fontId="0" fillId="0" borderId="1" xfId="0" applyFont="1" applyFill="1" applyBorder="1" applyAlignment="1">
      <alignment horizontal="left" vertical="center" wrapText="1"/>
    </xf>
    <xf numFmtId="43" fontId="0" fillId="0" borderId="1" xfId="2" applyFont="1" applyFill="1" applyBorder="1" applyAlignment="1">
      <alignment horizontal="center" vertical="center"/>
    </xf>
    <xf numFmtId="0" fontId="0" fillId="10" borderId="1" xfId="0" applyFill="1" applyBorder="1" applyAlignment="1">
      <alignment horizontal="center" vertical="center" wrapText="1"/>
    </xf>
    <xf numFmtId="0" fontId="0" fillId="10" borderId="1" xfId="0" applyFont="1" applyFill="1" applyBorder="1" applyAlignment="1">
      <alignment horizontal="left" vertical="center" wrapText="1"/>
    </xf>
    <xf numFmtId="44" fontId="0" fillId="10" borderId="1" xfId="1" applyFont="1" applyFill="1" applyBorder="1" applyAlignment="1">
      <alignment vertical="center"/>
    </xf>
    <xf numFmtId="0" fontId="9" fillId="0" borderId="1" xfId="4" applyFont="1" applyFill="1" applyBorder="1" applyAlignment="1">
      <alignment horizontal="center" vertical="center" wrapText="1"/>
    </xf>
    <xf numFmtId="0" fontId="3" fillId="0" borderId="1" xfId="0" applyFont="1" applyFill="1" applyBorder="1" applyAlignment="1">
      <alignment horizontal="left"/>
    </xf>
    <xf numFmtId="0" fontId="9" fillId="10" borderId="1" xfId="4" applyFont="1" applyFill="1" applyBorder="1" applyAlignment="1">
      <alignment horizontal="center" vertical="center" wrapText="1"/>
    </xf>
    <xf numFmtId="0" fontId="3" fillId="10" borderId="1" xfId="0" applyFont="1" applyFill="1" applyBorder="1" applyAlignment="1">
      <alignment horizontal="left"/>
    </xf>
    <xf numFmtId="44" fontId="0" fillId="0" borderId="1" xfId="0" applyNumberFormat="1" applyFill="1" applyBorder="1" applyAlignment="1">
      <alignment vertical="center"/>
    </xf>
    <xf numFmtId="0" fontId="2" fillId="10" borderId="1" xfId="0" applyFont="1" applyFill="1" applyBorder="1" applyAlignment="1">
      <alignment vertical="center" wrapText="1"/>
    </xf>
    <xf numFmtId="44" fontId="0" fillId="10" borderId="1" xfId="0" applyNumberFormat="1" applyFill="1" applyBorder="1" applyAlignment="1">
      <alignment vertical="center"/>
    </xf>
    <xf numFmtId="0" fontId="2" fillId="3" borderId="4" xfId="0" applyFont="1" applyFill="1" applyBorder="1" applyAlignment="1">
      <alignment horizontal="center" vertical="center" wrapText="1"/>
    </xf>
    <xf numFmtId="44" fontId="14" fillId="12" borderId="1" xfId="1" applyFont="1" applyFill="1" applyBorder="1" applyAlignment="1">
      <alignment vertical="center" wrapText="1"/>
    </xf>
    <xf numFmtId="44" fontId="0" fillId="12" borderId="1" xfId="1" applyFont="1" applyFill="1" applyBorder="1" applyAlignment="1">
      <alignment wrapText="1"/>
    </xf>
    <xf numFmtId="44" fontId="0" fillId="12" borderId="1" xfId="1" applyFont="1" applyFill="1" applyBorder="1" applyAlignment="1">
      <alignment horizontal="center" wrapText="1"/>
    </xf>
    <xf numFmtId="44" fontId="0" fillId="12" borderId="1" xfId="1" applyFont="1" applyFill="1" applyBorder="1" applyAlignment="1">
      <alignment vertical="center" wrapText="1"/>
    </xf>
    <xf numFmtId="0" fontId="20" fillId="0" borderId="0" xfId="0" applyFont="1" applyBorder="1" applyAlignment="1"/>
    <xf numFmtId="43" fontId="8" fillId="0" borderId="0" xfId="2" applyFont="1" applyFill="1" applyBorder="1" applyAlignment="1">
      <alignment vertical="center"/>
    </xf>
    <xf numFmtId="43" fontId="0" fillId="2" borderId="4" xfId="2" applyFont="1" applyFill="1" applyBorder="1" applyAlignment="1">
      <alignment vertical="center"/>
    </xf>
    <xf numFmtId="43" fontId="8" fillId="0" borderId="0" xfId="2" applyFont="1" applyAlignment="1">
      <alignment vertical="center"/>
    </xf>
    <xf numFmtId="43" fontId="2" fillId="3" borderId="4" xfId="2" applyFont="1" applyFill="1" applyBorder="1" applyAlignment="1">
      <alignment vertical="center"/>
    </xf>
    <xf numFmtId="43" fontId="3" fillId="0" borderId="4" xfId="2" applyFont="1" applyFill="1" applyBorder="1" applyAlignment="1">
      <alignment vertical="center" wrapText="1"/>
    </xf>
    <xf numFmtId="43" fontId="3" fillId="0" borderId="12" xfId="2" applyFont="1" applyFill="1" applyBorder="1" applyAlignment="1">
      <alignment vertical="center"/>
    </xf>
    <xf numFmtId="43" fontId="3" fillId="0" borderId="2" xfId="2" applyFont="1" applyBorder="1" applyAlignment="1">
      <alignment vertical="center" wrapText="1"/>
    </xf>
    <xf numFmtId="43" fontId="0" fillId="0" borderId="6" xfId="2" applyFont="1" applyBorder="1" applyAlignment="1">
      <alignment vertical="center"/>
    </xf>
    <xf numFmtId="43" fontId="0" fillId="0" borderId="7" xfId="2" applyFont="1" applyFill="1" applyBorder="1" applyAlignment="1">
      <alignment vertical="center"/>
    </xf>
    <xf numFmtId="43" fontId="0" fillId="0" borderId="9" xfId="2" applyFont="1" applyBorder="1" applyAlignment="1">
      <alignment vertical="center"/>
    </xf>
    <xf numFmtId="43" fontId="0" fillId="0" borderId="7" xfId="2" applyFont="1" applyBorder="1" applyAlignment="1">
      <alignment vertical="center"/>
    </xf>
    <xf numFmtId="43" fontId="0" fillId="0" borderId="8" xfId="2" applyFont="1" applyBorder="1" applyAlignment="1">
      <alignment vertical="center"/>
    </xf>
    <xf numFmtId="43" fontId="0" fillId="2" borderId="1" xfId="2" applyFont="1" applyFill="1" applyBorder="1" applyAlignment="1">
      <alignment horizontal="center" vertical="center" wrapText="1"/>
    </xf>
    <xf numFmtId="1" fontId="14" fillId="12" borderId="1" xfId="1" applyNumberFormat="1" applyFont="1" applyFill="1" applyBorder="1" applyAlignment="1">
      <alignment horizontal="center" vertical="center" wrapText="1"/>
    </xf>
    <xf numFmtId="44" fontId="0" fillId="0" borderId="1" xfId="1" applyFont="1" applyBorder="1" applyAlignment="1">
      <alignment vertical="center" wrapText="1"/>
    </xf>
    <xf numFmtId="44" fontId="0" fillId="0" borderId="1" xfId="1" applyFont="1" applyBorder="1" applyAlignment="1">
      <alignment horizontal="center" vertical="center" wrapText="1"/>
    </xf>
    <xf numFmtId="1" fontId="0" fillId="12" borderId="1" xfId="0" applyNumberFormat="1" applyFill="1" applyBorder="1" applyAlignment="1">
      <alignment horizontal="center" vertical="center" wrapText="1"/>
    </xf>
    <xf numFmtId="9" fontId="0" fillId="0" borderId="1" xfId="0" applyNumberFormat="1" applyBorder="1"/>
    <xf numFmtId="0" fontId="2" fillId="10" borderId="10" xfId="0" applyFont="1" applyFill="1" applyBorder="1" applyAlignment="1">
      <alignment horizontal="center"/>
    </xf>
    <xf numFmtId="43" fontId="14" fillId="0" borderId="8" xfId="2" applyFont="1" applyBorder="1" applyAlignment="1">
      <alignment vertical="center"/>
    </xf>
    <xf numFmtId="0" fontId="3" fillId="12" borderId="1" xfId="0" applyFont="1" applyFill="1" applyBorder="1" applyAlignment="1">
      <alignment horizontal="center" vertical="center" wrapText="1"/>
    </xf>
    <xf numFmtId="1" fontId="5" fillId="12" borderId="1" xfId="0" applyNumberFormat="1" applyFont="1" applyFill="1" applyBorder="1" applyAlignment="1">
      <alignment horizontal="center" vertical="center" wrapText="1"/>
    </xf>
    <xf numFmtId="1" fontId="7" fillId="12" borderId="1" xfId="0" applyNumberFormat="1" applyFont="1" applyFill="1" applyBorder="1" applyAlignment="1">
      <alignment horizontal="center" vertical="center"/>
    </xf>
    <xf numFmtId="1" fontId="7" fillId="12" borderId="1" xfId="0" applyNumberFormat="1" applyFont="1" applyFill="1" applyBorder="1" applyAlignment="1">
      <alignment horizontal="center" vertical="center" wrapText="1"/>
    </xf>
    <xf numFmtId="1" fontId="4" fillId="12" borderId="1" xfId="0" applyNumberFormat="1" applyFont="1" applyFill="1" applyBorder="1" applyAlignment="1">
      <alignment horizontal="center" vertical="center" wrapText="1"/>
    </xf>
    <xf numFmtId="44" fontId="14" fillId="12" borderId="1" xfId="1" applyFont="1" applyFill="1" applyBorder="1" applyAlignment="1">
      <alignment horizontal="center" vertical="center" wrapText="1"/>
    </xf>
    <xf numFmtId="0" fontId="14" fillId="0" borderId="0" xfId="0" applyFont="1"/>
    <xf numFmtId="0" fontId="13" fillId="0" borderId="1"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0" fillId="20" borderId="33" xfId="0" applyFill="1" applyBorder="1"/>
    <xf numFmtId="0" fontId="0" fillId="20" borderId="34" xfId="0" applyFill="1" applyBorder="1"/>
    <xf numFmtId="0" fontId="5" fillId="0" borderId="0" xfId="0" applyFont="1"/>
    <xf numFmtId="0" fontId="9" fillId="4" borderId="1" xfId="0" applyFont="1" applyFill="1" applyBorder="1" applyAlignment="1">
      <alignment horizontal="left" vertical="top"/>
    </xf>
    <xf numFmtId="0" fontId="5" fillId="4" borderId="1" xfId="0" applyFont="1" applyFill="1" applyBorder="1" applyAlignment="1">
      <alignment horizontal="left" vertical="top" wrapText="1"/>
    </xf>
    <xf numFmtId="0" fontId="5" fillId="4" borderId="1" xfId="0" applyFont="1" applyFill="1" applyBorder="1" applyAlignment="1">
      <alignment horizontal="left" vertical="top"/>
    </xf>
    <xf numFmtId="0" fontId="5" fillId="13" borderId="1" xfId="0" applyFont="1" applyFill="1" applyBorder="1" applyAlignment="1">
      <alignment horizontal="center" vertical="top" wrapText="1"/>
    </xf>
    <xf numFmtId="0" fontId="5" fillId="9" borderId="1" xfId="0" applyFont="1" applyFill="1" applyBorder="1" applyAlignment="1">
      <alignment horizontal="center" vertical="top" wrapText="1"/>
    </xf>
    <xf numFmtId="0" fontId="5" fillId="0" borderId="32" xfId="0" applyFont="1" applyFill="1" applyBorder="1" applyAlignment="1">
      <alignment horizontal="center" vertical="top" wrapText="1"/>
    </xf>
    <xf numFmtId="0" fontId="5" fillId="4" borderId="35" xfId="0" applyFont="1" applyFill="1" applyBorder="1" applyAlignment="1">
      <alignment horizontal="center" vertical="top" wrapText="1"/>
    </xf>
    <xf numFmtId="0" fontId="5" fillId="4" borderId="36" xfId="0" applyFont="1" applyFill="1" applyBorder="1" applyAlignment="1">
      <alignment horizontal="center" vertical="top" wrapText="1"/>
    </xf>
    <xf numFmtId="1" fontId="9" fillId="7" borderId="1" xfId="0" applyNumberFormat="1" applyFont="1" applyFill="1" applyBorder="1" applyAlignment="1">
      <alignment horizontal="center" vertical="center"/>
    </xf>
    <xf numFmtId="0" fontId="0" fillId="7" borderId="1" xfId="0" applyFill="1" applyBorder="1" applyAlignment="1">
      <alignment horizontal="justify" vertical="center" wrapText="1"/>
    </xf>
    <xf numFmtId="0" fontId="14" fillId="7" borderId="1" xfId="0" applyFont="1" applyFill="1" applyBorder="1" applyAlignment="1">
      <alignment horizontal="center" vertical="center" wrapText="1"/>
    </xf>
    <xf numFmtId="43" fontId="14" fillId="7" borderId="1" xfId="2" applyFont="1" applyFill="1" applyBorder="1" applyAlignment="1">
      <alignment vertical="center"/>
    </xf>
    <xf numFmtId="176" fontId="9" fillId="7" borderId="1" xfId="1" applyNumberFormat="1" applyFont="1" applyFill="1" applyBorder="1" applyAlignment="1">
      <alignment vertical="center"/>
    </xf>
    <xf numFmtId="43" fontId="9" fillId="7" borderId="1" xfId="1" applyNumberFormat="1" applyFont="1" applyFill="1" applyBorder="1" applyAlignment="1">
      <alignment vertical="center"/>
    </xf>
    <xf numFmtId="43" fontId="9" fillId="0" borderId="32" xfId="1" applyNumberFormat="1" applyFont="1" applyFill="1" applyBorder="1" applyAlignment="1">
      <alignment vertical="center"/>
    </xf>
    <xf numFmtId="176" fontId="14" fillId="7" borderId="35" xfId="1" applyNumberFormat="1" applyFont="1" applyFill="1" applyBorder="1" applyAlignment="1">
      <alignment vertical="center"/>
    </xf>
    <xf numFmtId="176" fontId="14" fillId="7" borderId="36" xfId="1" applyNumberFormat="1" applyFont="1" applyFill="1" applyBorder="1" applyAlignment="1">
      <alignment vertical="center"/>
    </xf>
    <xf numFmtId="0" fontId="0" fillId="4" borderId="1" xfId="0" applyFill="1" applyBorder="1" applyAlignment="1">
      <alignment horizontal="justify" vertical="center" wrapText="1"/>
    </xf>
    <xf numFmtId="0" fontId="5" fillId="4" borderId="1" xfId="0" applyFont="1" applyFill="1" applyBorder="1" applyAlignment="1">
      <alignment horizontal="center" vertical="center" wrapText="1"/>
    </xf>
    <xf numFmtId="164" fontId="5" fillId="13" borderId="1" xfId="1" applyNumberFormat="1" applyFont="1" applyFill="1" applyBorder="1" applyAlignment="1">
      <alignment horizontal="center" vertical="center" wrapText="1"/>
    </xf>
    <xf numFmtId="164" fontId="5" fillId="9" borderId="1" xfId="1" applyNumberFormat="1" applyFont="1" applyFill="1" applyBorder="1" applyAlignment="1">
      <alignment horizontal="center" vertical="center" wrapText="1"/>
    </xf>
    <xf numFmtId="164" fontId="5" fillId="0" borderId="32" xfId="1" applyNumberFormat="1" applyFont="1" applyFill="1" applyBorder="1" applyAlignment="1">
      <alignment horizontal="center" vertical="center" wrapText="1"/>
    </xf>
    <xf numFmtId="176" fontId="18" fillId="13" borderId="35" xfId="1" applyNumberFormat="1" applyFont="1" applyFill="1" applyBorder="1" applyAlignment="1">
      <alignment vertical="center"/>
    </xf>
    <xf numFmtId="176" fontId="18" fillId="9" borderId="36" xfId="1" applyNumberFormat="1" applyFont="1" applyFill="1" applyBorder="1" applyAlignment="1">
      <alignment vertical="center"/>
    </xf>
    <xf numFmtId="176" fontId="18" fillId="13" borderId="35" xfId="1" applyNumberFormat="1" applyFont="1" applyFill="1" applyBorder="1" applyAlignment="1">
      <alignment horizontal="center" vertical="center" wrapText="1"/>
    </xf>
    <xf numFmtId="176" fontId="18" fillId="9" borderId="36" xfId="1"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64" fontId="9" fillId="0" borderId="32" xfId="1" applyNumberFormat="1" applyFont="1" applyFill="1" applyBorder="1" applyAlignment="1">
      <alignment vertical="center"/>
    </xf>
    <xf numFmtId="0" fontId="14" fillId="4" borderId="1" xfId="0" applyFont="1" applyFill="1" applyBorder="1" applyAlignment="1">
      <alignment horizontal="center" vertical="center" wrapText="1"/>
    </xf>
    <xf numFmtId="164" fontId="9" fillId="13" borderId="1" xfId="1" applyNumberFormat="1" applyFont="1" applyFill="1" applyBorder="1" applyAlignment="1">
      <alignment horizontal="center" vertical="center"/>
    </xf>
    <xf numFmtId="164" fontId="9" fillId="9" borderId="1" xfId="1" applyNumberFormat="1" applyFont="1" applyFill="1" applyBorder="1" applyAlignment="1">
      <alignment vertical="center"/>
    </xf>
    <xf numFmtId="0" fontId="5" fillId="21" borderId="1" xfId="0" applyFont="1" applyFill="1" applyBorder="1" applyAlignment="1">
      <alignment horizontal="center" vertical="center" wrapText="1"/>
    </xf>
    <xf numFmtId="0" fontId="0" fillId="21" borderId="1" xfId="0" applyFill="1" applyBorder="1" applyAlignment="1">
      <alignment horizontal="justify" vertical="center" wrapText="1"/>
    </xf>
    <xf numFmtId="0" fontId="14" fillId="21" borderId="1" xfId="0" applyFont="1" applyFill="1" applyBorder="1" applyAlignment="1">
      <alignment horizontal="center" vertical="center" wrapText="1"/>
    </xf>
    <xf numFmtId="43" fontId="14" fillId="21" borderId="1" xfId="2" applyFont="1" applyFill="1" applyBorder="1" applyAlignment="1">
      <alignment vertical="center"/>
    </xf>
    <xf numFmtId="164" fontId="9" fillId="21" borderId="1" xfId="1" applyNumberFormat="1" applyFont="1" applyFill="1" applyBorder="1" applyAlignment="1">
      <alignment horizontal="center" vertical="center"/>
    </xf>
    <xf numFmtId="164" fontId="9" fillId="21" borderId="32" xfId="1" applyNumberFormat="1" applyFont="1" applyFill="1" applyBorder="1" applyAlignment="1">
      <alignment horizontal="center" vertical="center"/>
    </xf>
    <xf numFmtId="176" fontId="14" fillId="21" borderId="35" xfId="1" applyNumberFormat="1" applyFont="1" applyFill="1" applyBorder="1" applyAlignment="1">
      <alignment vertical="center"/>
    </xf>
    <xf numFmtId="176" fontId="14" fillId="21" borderId="36" xfId="1" applyNumberFormat="1" applyFont="1" applyFill="1" applyBorder="1" applyAlignment="1">
      <alignment vertical="center"/>
    </xf>
    <xf numFmtId="164" fontId="9" fillId="9" borderId="1" xfId="1" applyNumberFormat="1" applyFont="1" applyFill="1" applyBorder="1" applyAlignment="1">
      <alignment horizontal="center" vertical="center"/>
    </xf>
    <xf numFmtId="164" fontId="9" fillId="0" borderId="32" xfId="1" applyNumberFormat="1" applyFont="1" applyFill="1" applyBorder="1" applyAlignment="1">
      <alignment horizontal="center" vertical="center"/>
    </xf>
    <xf numFmtId="0" fontId="5" fillId="22" borderId="1" xfId="0" applyFont="1" applyFill="1" applyBorder="1" applyAlignment="1">
      <alignment horizontal="center" vertical="center" wrapText="1"/>
    </xf>
    <xf numFmtId="0" fontId="0" fillId="22" borderId="1" xfId="0" applyFill="1" applyBorder="1" applyAlignment="1">
      <alignment horizontal="justify" vertical="center" wrapText="1"/>
    </xf>
    <xf numFmtId="0" fontId="14" fillId="22" borderId="1" xfId="0" applyFont="1" applyFill="1" applyBorder="1" applyAlignment="1">
      <alignment horizontal="center" vertical="center" wrapText="1"/>
    </xf>
    <xf numFmtId="0" fontId="0" fillId="12" borderId="1" xfId="0" applyFill="1" applyBorder="1" applyAlignment="1">
      <alignment horizontal="justify" vertical="center" wrapText="1"/>
    </xf>
    <xf numFmtId="0" fontId="14" fillId="12" borderId="1" xfId="0" applyFont="1" applyFill="1" applyBorder="1" applyAlignment="1">
      <alignment horizontal="center" vertical="center" wrapText="1"/>
    </xf>
    <xf numFmtId="0" fontId="5" fillId="12" borderId="1" xfId="0" applyFont="1" applyFill="1" applyBorder="1" applyAlignment="1">
      <alignment horizontal="justify" vertical="center" wrapText="1"/>
    </xf>
    <xf numFmtId="165" fontId="4" fillId="7" borderId="35" xfId="3" applyFont="1" applyFill="1" applyBorder="1" applyAlignment="1">
      <alignment horizontal="center" vertical="center" wrapText="1"/>
    </xf>
    <xf numFmtId="165" fontId="4" fillId="7" borderId="36" xfId="3" applyFont="1" applyFill="1" applyBorder="1" applyAlignment="1">
      <alignment horizontal="center" vertical="center" wrapText="1"/>
    </xf>
    <xf numFmtId="0" fontId="5" fillId="0" borderId="37" xfId="0" applyFont="1" applyBorder="1" applyAlignment="1">
      <alignment vertical="center"/>
    </xf>
    <xf numFmtId="0" fontId="5" fillId="0" borderId="0" xfId="0" applyFont="1" applyAlignment="1">
      <alignment vertical="center"/>
    </xf>
    <xf numFmtId="164" fontId="29" fillId="0" borderId="32" xfId="3" applyNumberFormat="1" applyFont="1" applyFill="1" applyBorder="1" applyAlignment="1">
      <alignment horizontal="center" vertical="center" wrapText="1"/>
    </xf>
    <xf numFmtId="0" fontId="5" fillId="23" borderId="1" xfId="0" applyFont="1" applyFill="1" applyBorder="1" applyAlignment="1">
      <alignment horizontal="center" vertical="center" wrapText="1"/>
    </xf>
    <xf numFmtId="0" fontId="5" fillId="4" borderId="1" xfId="0" applyFont="1" applyFill="1" applyBorder="1" applyAlignment="1">
      <alignment horizontal="justify" vertical="center" wrapText="1"/>
    </xf>
    <xf numFmtId="165" fontId="4" fillId="0" borderId="35" xfId="3" applyFont="1" applyFill="1" applyBorder="1" applyAlignment="1">
      <alignment horizontal="center" vertical="center" wrapText="1"/>
    </xf>
    <xf numFmtId="165" fontId="4" fillId="0" borderId="36" xfId="3"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24" borderId="1" xfId="0" applyFont="1" applyFill="1" applyBorder="1" applyAlignment="1">
      <alignment horizontal="center" vertical="center" wrapText="1"/>
    </xf>
    <xf numFmtId="164" fontId="29" fillId="7" borderId="1" xfId="3"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165" fontId="4" fillId="0" borderId="38" xfId="3" applyFont="1" applyFill="1" applyBorder="1" applyAlignment="1">
      <alignment horizontal="center" vertical="center" wrapText="1"/>
    </xf>
    <xf numFmtId="165" fontId="4" fillId="0" borderId="39" xfId="3" applyFont="1" applyFill="1" applyBorder="1" applyAlignment="1">
      <alignment horizontal="center" vertical="center" wrapText="1"/>
    </xf>
    <xf numFmtId="1" fontId="0" fillId="25" borderId="1" xfId="0" applyNumberFormat="1" applyFill="1" applyBorder="1" applyAlignment="1">
      <alignment horizontal="center" vertical="center" wrapText="1"/>
    </xf>
    <xf numFmtId="44" fontId="0" fillId="25" borderId="1" xfId="1" applyFont="1" applyFill="1" applyBorder="1" applyAlignment="1">
      <alignment vertical="center" wrapText="1"/>
    </xf>
    <xf numFmtId="0" fontId="0" fillId="4" borderId="1" xfId="0" applyFill="1" applyBorder="1" applyAlignment="1">
      <alignment vertical="center"/>
    </xf>
    <xf numFmtId="44" fontId="0" fillId="0" borderId="1" xfId="1" applyFont="1" applyFill="1" applyBorder="1" applyAlignment="1">
      <alignment vertical="center" wrapText="1"/>
    </xf>
    <xf numFmtId="0" fontId="3" fillId="25"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32" xfId="0" applyFont="1" applyBorder="1" applyAlignment="1">
      <alignment horizontal="center" vertical="center" wrapText="1"/>
    </xf>
    <xf numFmtId="0" fontId="5" fillId="0" borderId="32" xfId="0" applyFont="1" applyBorder="1" applyAlignment="1">
      <alignment horizontal="center" vertical="top" wrapText="1"/>
    </xf>
    <xf numFmtId="44" fontId="9" fillId="7" borderId="1" xfId="1" applyFont="1" applyFill="1" applyBorder="1" applyAlignment="1">
      <alignment vertical="center"/>
    </xf>
    <xf numFmtId="44" fontId="14" fillId="7" borderId="35" xfId="1" applyFont="1" applyFill="1" applyBorder="1" applyAlignment="1">
      <alignment vertical="center"/>
    </xf>
    <xf numFmtId="44" fontId="14" fillId="7" borderId="36" xfId="1" applyFont="1" applyFill="1" applyBorder="1" applyAlignment="1">
      <alignment vertical="center"/>
    </xf>
    <xf numFmtId="44" fontId="18" fillId="13" borderId="35" xfId="1" applyFont="1" applyFill="1" applyBorder="1" applyAlignment="1">
      <alignment vertical="center"/>
    </xf>
    <xf numFmtId="44" fontId="18" fillId="9" borderId="36" xfId="1" applyFont="1" applyFill="1" applyBorder="1" applyAlignment="1">
      <alignment vertical="center"/>
    </xf>
    <xf numFmtId="44" fontId="18" fillId="13" borderId="35" xfId="1" applyFont="1" applyFill="1" applyBorder="1" applyAlignment="1">
      <alignment horizontal="center" vertical="center" wrapText="1"/>
    </xf>
    <xf numFmtId="44" fontId="18" fillId="9" borderId="36" xfId="1" applyFont="1" applyFill="1" applyBorder="1" applyAlignment="1">
      <alignment horizontal="center" vertical="center" wrapText="1"/>
    </xf>
    <xf numFmtId="44" fontId="14" fillId="21" borderId="35" xfId="1" applyFont="1" applyFill="1" applyBorder="1" applyAlignment="1">
      <alignment vertical="center"/>
    </xf>
    <xf numFmtId="44" fontId="14" fillId="21" borderId="36" xfId="1" applyFont="1" applyFill="1" applyBorder="1" applyAlignment="1">
      <alignment vertical="center"/>
    </xf>
    <xf numFmtId="0" fontId="0" fillId="20" borderId="0" xfId="0" applyFill="1" applyBorder="1"/>
    <xf numFmtId="0" fontId="5" fillId="4" borderId="2" xfId="0" applyFont="1" applyFill="1" applyBorder="1" applyAlignment="1">
      <alignment horizontal="center" vertical="top" wrapText="1"/>
    </xf>
    <xf numFmtId="44" fontId="14" fillId="7" borderId="2" xfId="1" applyFont="1" applyFill="1" applyBorder="1" applyAlignment="1">
      <alignment vertical="center"/>
    </xf>
    <xf numFmtId="44" fontId="18" fillId="9" borderId="2" xfId="1" applyFont="1" applyFill="1" applyBorder="1" applyAlignment="1">
      <alignment vertical="center"/>
    </xf>
    <xf numFmtId="44" fontId="18" fillId="9" borderId="2" xfId="1" applyFont="1" applyFill="1" applyBorder="1" applyAlignment="1">
      <alignment horizontal="center" vertical="center" wrapText="1"/>
    </xf>
    <xf numFmtId="44" fontId="14" fillId="21" borderId="2" xfId="1" applyFont="1" applyFill="1" applyBorder="1" applyAlignment="1">
      <alignment vertical="center"/>
    </xf>
    <xf numFmtId="165" fontId="4" fillId="7" borderId="2" xfId="3" applyFont="1" applyFill="1" applyBorder="1" applyAlignment="1">
      <alignment horizontal="center" vertical="center" wrapText="1"/>
    </xf>
    <xf numFmtId="44" fontId="18" fillId="9" borderId="0" xfId="1" applyFont="1" applyFill="1" applyBorder="1" applyAlignment="1">
      <alignment vertical="center"/>
    </xf>
    <xf numFmtId="43" fontId="0" fillId="10" borderId="4" xfId="2" applyFont="1" applyFill="1" applyBorder="1" applyAlignment="1">
      <alignment vertical="center"/>
    </xf>
    <xf numFmtId="0" fontId="0" fillId="0" borderId="0" xfId="0" applyAlignment="1">
      <alignment horizontal="center" vertical="center"/>
    </xf>
    <xf numFmtId="0" fontId="0" fillId="0" borderId="1" xfId="0" applyBorder="1" applyAlignment="1">
      <alignment horizontal="center"/>
    </xf>
    <xf numFmtId="1" fontId="14" fillId="25" borderId="1" xfId="1" applyNumberFormat="1" applyFont="1" applyFill="1" applyBorder="1" applyAlignment="1">
      <alignment horizontal="center" vertical="center" wrapText="1"/>
    </xf>
    <xf numFmtId="0" fontId="5" fillId="25" borderId="1" xfId="0" applyFont="1" applyFill="1" applyBorder="1" applyAlignment="1">
      <alignment horizontal="center" vertical="center" wrapText="1"/>
    </xf>
    <xf numFmtId="44" fontId="14" fillId="0" borderId="2" xfId="0" applyNumberFormat="1" applyFont="1" applyFill="1" applyBorder="1" applyAlignment="1">
      <alignment vertical="center"/>
    </xf>
    <xf numFmtId="1" fontId="0" fillId="0" borderId="5" xfId="0" applyNumberFormat="1" applyBorder="1" applyAlignment="1">
      <alignment vertical="center" wrapText="1"/>
    </xf>
    <xf numFmtId="43" fontId="14" fillId="0" borderId="5" xfId="2" applyFont="1" applyBorder="1" applyAlignment="1">
      <alignment vertical="center"/>
    </xf>
    <xf numFmtId="44" fontId="0" fillId="0" borderId="5" xfId="1" applyFont="1" applyFill="1" applyBorder="1" applyAlignment="1">
      <alignment vertical="center"/>
    </xf>
    <xf numFmtId="1" fontId="0" fillId="0" borderId="2" xfId="0" applyNumberFormat="1" applyBorder="1" applyAlignment="1">
      <alignment vertical="center" wrapText="1"/>
    </xf>
    <xf numFmtId="1" fontId="0" fillId="0" borderId="10" xfId="0" applyNumberFormat="1" applyBorder="1" applyAlignment="1">
      <alignment vertical="center" wrapText="1"/>
    </xf>
    <xf numFmtId="0" fontId="0" fillId="0" borderId="8" xfId="0" applyBorder="1" applyAlignment="1">
      <alignment horizontal="right" vertical="center" wrapText="1"/>
    </xf>
    <xf numFmtId="0" fontId="0" fillId="0" borderId="4" xfId="0" applyBorder="1" applyAlignment="1">
      <alignment horizontal="right" vertical="center" wrapText="1"/>
    </xf>
    <xf numFmtId="44" fontId="8" fillId="0" borderId="9" xfId="0" applyNumberFormat="1" applyFont="1" applyFill="1" applyBorder="1" applyAlignment="1">
      <alignment vertical="center"/>
    </xf>
    <xf numFmtId="10" fontId="8" fillId="0" borderId="3" xfId="5" applyNumberFormat="1" applyFont="1" applyBorder="1" applyAlignment="1">
      <alignment horizontal="center" vertical="center"/>
    </xf>
    <xf numFmtId="4" fontId="2" fillId="3" borderId="3" xfId="0" applyNumberFormat="1"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2" fillId="0" borderId="3" xfId="0" applyNumberFormat="1" applyFont="1" applyFill="1" applyBorder="1" applyAlignment="1">
      <alignment vertical="center"/>
    </xf>
    <xf numFmtId="4" fontId="2" fillId="3" borderId="4" xfId="0" applyNumberFormat="1" applyFont="1" applyFill="1" applyBorder="1" applyAlignment="1">
      <alignment vertical="center"/>
    </xf>
    <xf numFmtId="4" fontId="0" fillId="0" borderId="1" xfId="1" applyNumberFormat="1" applyFont="1" applyFill="1" applyBorder="1" applyAlignment="1">
      <alignment vertical="center"/>
    </xf>
    <xf numFmtId="1" fontId="9" fillId="0" borderId="2" xfId="0" applyNumberFormat="1" applyFont="1" applyBorder="1" applyAlignment="1">
      <alignment vertical="center" wrapText="1"/>
    </xf>
    <xf numFmtId="0" fontId="0" fillId="0" borderId="0" xfId="0" applyAlignment="1">
      <alignment horizontal="center" vertical="center"/>
    </xf>
    <xf numFmtId="0" fontId="0" fillId="0" borderId="2" xfId="0" applyBorder="1" applyAlignment="1">
      <alignment horizontal="center"/>
    </xf>
    <xf numFmtId="0" fontId="0" fillId="10" borderId="2" xfId="0" applyFill="1" applyBorder="1" applyAlignment="1">
      <alignment horizontal="center"/>
    </xf>
    <xf numFmtId="0" fontId="2" fillId="0" borderId="1" xfId="0" applyFont="1" applyBorder="1" applyAlignment="1">
      <alignment vertical="center" wrapText="1"/>
    </xf>
    <xf numFmtId="0" fontId="0" fillId="0" borderId="1" xfId="0" applyFont="1" applyFill="1" applyBorder="1" applyAlignment="1">
      <alignment vertical="center" wrapText="1"/>
    </xf>
    <xf numFmtId="0" fontId="0" fillId="10" borderId="1" xfId="0" applyFont="1" applyFill="1" applyBorder="1" applyAlignment="1">
      <alignment vertical="center" wrapText="1"/>
    </xf>
    <xf numFmtId="43" fontId="8" fillId="0" borderId="3" xfId="2" applyFont="1" applyBorder="1" applyAlignment="1">
      <alignment vertical="center"/>
    </xf>
    <xf numFmtId="0" fontId="2" fillId="0" borderId="3" xfId="0" applyFont="1" applyBorder="1" applyAlignment="1">
      <alignment horizontal="center" vertical="center" wrapText="1"/>
    </xf>
    <xf numFmtId="1" fontId="9" fillId="4" borderId="1" xfId="0" applyNumberFormat="1" applyFont="1" applyFill="1" applyBorder="1" applyAlignment="1">
      <alignment horizontal="center" vertical="center"/>
    </xf>
    <xf numFmtId="44" fontId="0" fillId="0" borderId="1" xfId="1" applyFont="1" applyFill="1" applyBorder="1" applyAlignment="1">
      <alignment horizontal="center" vertical="center" wrapText="1"/>
    </xf>
    <xf numFmtId="0" fontId="0" fillId="7" borderId="1" xfId="0" applyFill="1" applyBorder="1"/>
    <xf numFmtId="0" fontId="0" fillId="4" borderId="1" xfId="0" applyFill="1" applyBorder="1" applyAlignment="1">
      <alignment horizontal="center" vertical="center"/>
    </xf>
    <xf numFmtId="44" fontId="14" fillId="25" borderId="1" xfId="1" applyFont="1" applyFill="1" applyBorder="1" applyAlignment="1">
      <alignment vertical="center" wrapText="1"/>
    </xf>
    <xf numFmtId="1" fontId="9" fillId="4" borderId="5" xfId="0" applyNumberFormat="1" applyFont="1" applyFill="1" applyBorder="1" applyAlignment="1">
      <alignment horizontal="center" vertical="center" wrapText="1"/>
    </xf>
    <xf numFmtId="44" fontId="0" fillId="0" borderId="5" xfId="1" applyFont="1" applyBorder="1" applyAlignment="1">
      <alignment wrapText="1"/>
    </xf>
    <xf numFmtId="44" fontId="0" fillId="0" borderId="5" xfId="1" applyFont="1" applyBorder="1" applyAlignment="1">
      <alignment horizontal="center" wrapText="1"/>
    </xf>
    <xf numFmtId="44" fontId="0" fillId="0" borderId="5" xfId="1" applyFont="1" applyBorder="1" applyAlignment="1">
      <alignment horizontal="center" vertical="center" wrapText="1"/>
    </xf>
    <xf numFmtId="0" fontId="14" fillId="12" borderId="2" xfId="0" applyFont="1" applyFill="1" applyBorder="1" applyAlignment="1">
      <alignment vertical="center"/>
    </xf>
    <xf numFmtId="0" fontId="0" fillId="12" borderId="4" xfId="0" applyFill="1" applyBorder="1"/>
    <xf numFmtId="0" fontId="0" fillId="12" borderId="4" xfId="0" applyFill="1" applyBorder="1" applyAlignment="1">
      <alignment horizontal="center"/>
    </xf>
    <xf numFmtId="0" fontId="0" fillId="12" borderId="3" xfId="0" applyFill="1" applyBorder="1" applyAlignment="1">
      <alignment horizontal="center" vertical="center"/>
    </xf>
    <xf numFmtId="0" fontId="14" fillId="12" borderId="0" xfId="0" applyFont="1" applyFill="1" applyAlignment="1">
      <alignment vertical="center"/>
    </xf>
    <xf numFmtId="0" fontId="0" fillId="12" borderId="0" xfId="0" applyFill="1" applyAlignment="1">
      <alignment horizontal="center"/>
    </xf>
    <xf numFmtId="0" fontId="0" fillId="12" borderId="0" xfId="0" applyFill="1" applyAlignment="1">
      <alignment horizontal="center" vertical="center"/>
    </xf>
    <xf numFmtId="10" fontId="14" fillId="0" borderId="3" xfId="0" applyNumberFormat="1" applyFont="1" applyBorder="1" applyAlignment="1">
      <alignment vertical="center"/>
    </xf>
    <xf numFmtId="10" fontId="14" fillId="10" borderId="3" xfId="0" applyNumberFormat="1" applyFont="1" applyFill="1" applyBorder="1" applyAlignment="1">
      <alignment vertical="center"/>
    </xf>
    <xf numFmtId="10" fontId="8" fillId="0" borderId="1" xfId="2" applyNumberFormat="1" applyFont="1" applyBorder="1" applyAlignment="1">
      <alignment vertical="center"/>
    </xf>
    <xf numFmtId="0" fontId="6" fillId="0" borderId="1" xfId="0" applyFont="1" applyBorder="1" applyAlignment="1">
      <alignment horizontal="left" vertical="center" wrapText="1"/>
    </xf>
    <xf numFmtId="177" fontId="0" fillId="2" borderId="4" xfId="2" applyNumberFormat="1" applyFont="1" applyFill="1" applyBorder="1" applyAlignment="1">
      <alignment vertical="center"/>
    </xf>
    <xf numFmtId="177" fontId="2" fillId="3" borderId="4" xfId="2" applyNumberFormat="1" applyFont="1" applyFill="1" applyBorder="1" applyAlignment="1">
      <alignment vertical="center"/>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4" xfId="2" applyNumberFormat="1" applyFont="1" applyBorder="1" applyAlignment="1">
      <alignment vertical="center"/>
    </xf>
    <xf numFmtId="177" fontId="0" fillId="0" borderId="6" xfId="2" applyNumberFormat="1" applyFont="1" applyBorder="1" applyAlignment="1">
      <alignment vertical="center"/>
    </xf>
    <xf numFmtId="177" fontId="0" fillId="0" borderId="0" xfId="2" applyNumberFormat="1" applyFont="1" applyAlignment="1">
      <alignment vertical="center"/>
    </xf>
    <xf numFmtId="177" fontId="0" fillId="0" borderId="0" xfId="2" applyNumberFormat="1" applyFont="1" applyBorder="1" applyAlignment="1">
      <alignment vertical="center"/>
    </xf>
    <xf numFmtId="43" fontId="6" fillId="0" borderId="1" xfId="2" applyFont="1" applyFill="1" applyBorder="1" applyAlignment="1">
      <alignment vertical="center" wrapText="1"/>
    </xf>
    <xf numFmtId="0" fontId="14" fillId="0" borderId="20" xfId="0" applyFont="1" applyBorder="1" applyAlignment="1">
      <alignment vertical="center"/>
    </xf>
    <xf numFmtId="0" fontId="6" fillId="0" borderId="0" xfId="0" applyFont="1" applyBorder="1" applyAlignment="1">
      <alignment horizontal="center" vertical="center" wrapText="1"/>
    </xf>
    <xf numFmtId="43" fontId="6" fillId="0" borderId="5" xfId="2" applyFont="1" applyFill="1" applyBorder="1" applyAlignment="1">
      <alignment vertical="center" wrapText="1"/>
    </xf>
    <xf numFmtId="43" fontId="6" fillId="0" borderId="9" xfId="2" applyFont="1" applyFill="1" applyBorder="1" applyAlignment="1">
      <alignment vertical="center" wrapText="1"/>
    </xf>
    <xf numFmtId="0" fontId="0" fillId="0" borderId="0" xfId="0" applyAlignment="1">
      <alignment horizontal="center" vertical="center"/>
    </xf>
    <xf numFmtId="0" fontId="2" fillId="3" borderId="1" xfId="0" applyFont="1" applyFill="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62" fillId="0" borderId="19" xfId="0" applyFont="1" applyBorder="1" applyAlignment="1">
      <alignment horizontal="center" vertical="center" wrapText="1"/>
    </xf>
    <xf numFmtId="9" fontId="2" fillId="0" borderId="52" xfId="0" applyNumberFormat="1" applyFont="1" applyBorder="1" applyAlignment="1">
      <alignment horizontal="center" vertical="center"/>
    </xf>
    <xf numFmtId="0" fontId="61" fillId="0" borderId="0" xfId="0" applyFont="1"/>
    <xf numFmtId="0" fontId="63" fillId="0" borderId="0" xfId="0" applyFont="1" applyAlignment="1">
      <alignment horizontal="left" vertical="center"/>
    </xf>
    <xf numFmtId="0" fontId="2" fillId="3" borderId="2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4" xfId="0" applyFont="1" applyFill="1" applyBorder="1" applyAlignment="1">
      <alignment horizontal="center" vertical="center"/>
    </xf>
    <xf numFmtId="0" fontId="2" fillId="3" borderId="22" xfId="0" applyFont="1" applyFill="1" applyBorder="1" applyAlignment="1">
      <alignment horizontal="center" vertical="center" wrapText="1"/>
    </xf>
    <xf numFmtId="0" fontId="0" fillId="0" borderId="21" xfId="0" applyBorder="1"/>
    <xf numFmtId="4" fontId="33" fillId="0" borderId="22" xfId="0" applyNumberFormat="1" applyFont="1" applyBorder="1"/>
    <xf numFmtId="0" fontId="2" fillId="3" borderId="1" xfId="0" applyFont="1" applyFill="1" applyBorder="1" applyAlignment="1">
      <alignment horizontal="center"/>
    </xf>
    <xf numFmtId="0" fontId="0" fillId="8" borderId="21" xfId="0" applyFill="1" applyBorder="1"/>
    <xf numFmtId="4" fontId="0" fillId="8" borderId="1" xfId="0" applyNumberFormat="1" applyFill="1" applyBorder="1"/>
    <xf numFmtId="44" fontId="0" fillId="8" borderId="1" xfId="1" applyFont="1" applyFill="1" applyBorder="1"/>
    <xf numFmtId="4" fontId="33" fillId="8" borderId="22" xfId="0" applyNumberFormat="1" applyFont="1" applyFill="1" applyBorder="1"/>
    <xf numFmtId="0" fontId="0" fillId="8" borderId="55" xfId="0" applyFill="1" applyBorder="1"/>
    <xf numFmtId="4" fontId="0" fillId="8" borderId="56" xfId="0" applyNumberFormat="1" applyFill="1" applyBorder="1"/>
    <xf numFmtId="44" fontId="0" fillId="8" borderId="56" xfId="1" applyFont="1" applyFill="1" applyBorder="1"/>
    <xf numFmtId="4" fontId="33" fillId="8" borderId="40" xfId="0" applyNumberFormat="1" applyFont="1" applyFill="1" applyBorder="1"/>
    <xf numFmtId="0" fontId="48" fillId="60" borderId="57" xfId="0" applyFont="1" applyFill="1" applyBorder="1" applyAlignment="1">
      <alignment horizontal="right"/>
    </xf>
    <xf numFmtId="4" fontId="0" fillId="0" borderId="58" xfId="0" applyNumberFormat="1" applyBorder="1"/>
    <xf numFmtId="44" fontId="0" fillId="0" borderId="58" xfId="1" applyFont="1" applyBorder="1"/>
    <xf numFmtId="4" fontId="33" fillId="0" borderId="59" xfId="1" applyNumberFormat="1" applyFont="1" applyBorder="1"/>
    <xf numFmtId="44" fontId="0" fillId="0" borderId="1" xfId="1" applyFont="1" applyFill="1" applyBorder="1"/>
    <xf numFmtId="0" fontId="49" fillId="0" borderId="0" xfId="0" applyFont="1"/>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48" fillId="60" borderId="25" xfId="0" applyFont="1" applyFill="1" applyBorder="1" applyAlignment="1">
      <alignment horizontal="right"/>
    </xf>
    <xf numFmtId="0" fontId="2" fillId="3" borderId="2" xfId="0" applyFont="1" applyFill="1" applyBorder="1" applyAlignment="1">
      <alignment horizontal="center" vertical="center"/>
    </xf>
    <xf numFmtId="4" fontId="0" fillId="0" borderId="2" xfId="0" applyNumberFormat="1" applyBorder="1"/>
    <xf numFmtId="4" fontId="0" fillId="8" borderId="2" xfId="0" applyNumberFormat="1" applyFill="1" applyBorder="1"/>
    <xf numFmtId="4" fontId="0" fillId="8" borderId="63" xfId="0" applyNumberFormat="1" applyFill="1" applyBorder="1"/>
    <xf numFmtId="44" fontId="0" fillId="0" borderId="64" xfId="1" applyFont="1" applyBorder="1"/>
    <xf numFmtId="4" fontId="0" fillId="0" borderId="56" xfId="0" applyNumberFormat="1" applyBorder="1"/>
    <xf numFmtId="4" fontId="0" fillId="0" borderId="63" xfId="0" applyNumberFormat="1" applyBorder="1"/>
    <xf numFmtId="0" fontId="6" fillId="0" borderId="0" xfId="0" applyFont="1" applyAlignment="1">
      <alignment horizontal="center" vertical="center" wrapText="1"/>
    </xf>
    <xf numFmtId="43" fontId="6" fillId="0" borderId="0" xfId="2" applyFont="1"/>
    <xf numFmtId="0" fontId="6" fillId="0" borderId="1" xfId="0" applyFont="1" applyBorder="1" applyAlignment="1">
      <alignment horizontal="center" vertical="center" wrapText="1"/>
    </xf>
    <xf numFmtId="0" fontId="4" fillId="0" borderId="1" xfId="4" applyFont="1" applyBorder="1" applyAlignment="1">
      <alignment horizontal="center" vertical="center" wrapText="1"/>
    </xf>
    <xf numFmtId="43" fontId="6" fillId="0" borderId="1" xfId="2" applyFont="1" applyBorder="1" applyAlignment="1">
      <alignment horizontal="center" vertical="center" wrapText="1"/>
    </xf>
    <xf numFmtId="0" fontId="4" fillId="0" borderId="1" xfId="4" applyFont="1" applyBorder="1" applyAlignment="1">
      <alignment horizontal="left" vertical="center" wrapText="1"/>
    </xf>
    <xf numFmtId="1" fontId="36" fillId="17" borderId="1" xfId="0" applyNumberFormat="1" applyFont="1" applyFill="1" applyBorder="1" applyAlignment="1">
      <alignment horizontal="center" vertical="center" wrapText="1"/>
    </xf>
    <xf numFmtId="1" fontId="12" fillId="17" borderId="1" xfId="0" applyNumberFormat="1" applyFont="1" applyFill="1" applyBorder="1" applyAlignment="1">
      <alignment horizontal="center" vertical="center" wrapText="1"/>
    </xf>
    <xf numFmtId="1" fontId="35" fillId="12" borderId="1" xfId="1" applyNumberFormat="1" applyFont="1" applyFill="1" applyBorder="1" applyAlignment="1">
      <alignment horizontal="center" vertical="center" wrapText="1"/>
    </xf>
    <xf numFmtId="44" fontId="0" fillId="12" borderId="1" xfId="1" applyFont="1" applyFill="1" applyBorder="1" applyAlignment="1">
      <alignment horizontal="center" vertical="center" wrapText="1"/>
    </xf>
    <xf numFmtId="43" fontId="6" fillId="12" borderId="1" xfId="2" applyFont="1" applyFill="1" applyBorder="1" applyAlignment="1">
      <alignment wrapText="1"/>
    </xf>
    <xf numFmtId="43" fontId="6" fillId="0" borderId="0" xfId="2" applyFont="1" applyBorder="1" applyAlignment="1">
      <alignment horizontal="center" vertical="center" wrapText="1"/>
    </xf>
    <xf numFmtId="44" fontId="0" fillId="0" borderId="4" xfId="1" applyFont="1" applyBorder="1" applyAlignment="1">
      <alignment vertical="center" wrapText="1"/>
    </xf>
    <xf numFmtId="0" fontId="35" fillId="9" borderId="0" xfId="0" applyFont="1" applyFill="1" applyAlignment="1">
      <alignment vertical="center"/>
    </xf>
    <xf numFmtId="0" fontId="0" fillId="9" borderId="0" xfId="0" applyFill="1" applyAlignment="1">
      <alignment horizontal="center" vertical="center"/>
    </xf>
    <xf numFmtId="43" fontId="6" fillId="0" borderId="5" xfId="2" applyFont="1" applyBorder="1" applyAlignment="1">
      <alignment vertical="center" wrapText="1"/>
    </xf>
    <xf numFmtId="44" fontId="0" fillId="0" borderId="8" xfId="1" applyFont="1" applyBorder="1" applyAlignment="1">
      <alignment horizontal="center" vertical="center" wrapText="1"/>
    </xf>
    <xf numFmtId="44" fontId="0" fillId="0" borderId="8" xfId="1" applyFont="1" applyBorder="1" applyAlignment="1">
      <alignment wrapText="1"/>
    </xf>
    <xf numFmtId="0" fontId="35" fillId="9" borderId="2" xfId="0" applyFont="1" applyFill="1" applyBorder="1" applyAlignment="1">
      <alignment vertical="center"/>
    </xf>
    <xf numFmtId="0" fontId="0" fillId="9" borderId="4" xfId="0" applyFill="1" applyBorder="1" applyAlignment="1">
      <alignment vertical="center"/>
    </xf>
    <xf numFmtId="0" fontId="0" fillId="9" borderId="4" xfId="0" applyFill="1" applyBorder="1"/>
    <xf numFmtId="43" fontId="6" fillId="9" borderId="3" xfId="2" applyFont="1" applyFill="1" applyBorder="1" applyAlignment="1">
      <alignment vertical="center" wrapText="1"/>
    </xf>
    <xf numFmtId="0" fontId="0" fillId="0" borderId="1" xfId="0" applyFill="1" applyBorder="1" applyAlignment="1">
      <alignment horizontal="center" vertical="center"/>
    </xf>
    <xf numFmtId="44" fontId="0" fillId="0" borderId="1" xfId="1" applyFont="1" applyFill="1" applyBorder="1" applyAlignment="1">
      <alignment wrapText="1"/>
    </xf>
    <xf numFmtId="176" fontId="65" fillId="4" borderId="65" xfId="2174" applyFont="1" applyFill="1" applyBorder="1" applyAlignment="1">
      <alignment vertical="center"/>
    </xf>
    <xf numFmtId="0" fontId="0" fillId="0" borderId="1" xfId="0" applyNumberFormat="1" applyFill="1" applyBorder="1" applyAlignment="1">
      <alignment vertical="center"/>
    </xf>
    <xf numFmtId="1" fontId="6" fillId="24" borderId="1" xfId="0" applyNumberFormat="1" applyFont="1" applyFill="1" applyBorder="1" applyAlignment="1">
      <alignment horizontal="center" vertical="center" wrapText="1"/>
    </xf>
    <xf numFmtId="0" fontId="6" fillId="24" borderId="1" xfId="0" applyFont="1" applyFill="1" applyBorder="1" applyAlignment="1">
      <alignment horizontal="left" vertical="center" wrapText="1"/>
    </xf>
    <xf numFmtId="0" fontId="4" fillId="24" borderId="1" xfId="4" applyFont="1" applyFill="1" applyBorder="1" applyAlignment="1">
      <alignment horizontal="center" vertical="center" wrapText="1"/>
    </xf>
    <xf numFmtId="0" fontId="6" fillId="24" borderId="1" xfId="0" applyFont="1" applyFill="1" applyBorder="1" applyAlignment="1">
      <alignment horizontal="center" vertical="center" wrapText="1"/>
    </xf>
    <xf numFmtId="0" fontId="6" fillId="24" borderId="0" xfId="0" applyFont="1" applyFill="1" applyBorder="1" applyAlignment="1">
      <alignment horizontal="center" vertical="center" wrapText="1"/>
    </xf>
    <xf numFmtId="0" fontId="6" fillId="24" borderId="1" xfId="86" applyNumberFormat="1" applyFont="1" applyFill="1" applyBorder="1" applyAlignment="1">
      <alignment horizontal="center" vertical="center" wrapText="1"/>
    </xf>
    <xf numFmtId="1" fontId="29" fillId="24" borderId="1" xfId="6" applyNumberFormat="1" applyFont="1" applyFill="1" applyBorder="1" applyAlignment="1">
      <alignment horizontal="center" vertical="center" wrapText="1"/>
    </xf>
    <xf numFmtId="0" fontId="4" fillId="24" borderId="1" xfId="4" applyFont="1" applyFill="1" applyBorder="1" applyAlignment="1">
      <alignment horizontal="left" vertical="center" wrapText="1"/>
    </xf>
    <xf numFmtId="0" fontId="4" fillId="24" borderId="0" xfId="4" applyFont="1" applyFill="1" applyBorder="1" applyAlignment="1">
      <alignment horizontal="center" vertical="center" wrapText="1"/>
    </xf>
    <xf numFmtId="1" fontId="6" fillId="24" borderId="1" xfId="86" applyNumberFormat="1" applyFont="1" applyFill="1" applyBorder="1" applyAlignment="1">
      <alignment horizontal="center" vertical="center" wrapText="1"/>
    </xf>
    <xf numFmtId="0" fontId="6" fillId="24" borderId="18" xfId="0" applyFont="1" applyFill="1" applyBorder="1" applyAlignment="1">
      <alignment horizontal="left" vertical="center" wrapText="1"/>
    </xf>
    <xf numFmtId="1" fontId="3" fillId="24" borderId="1" xfId="0" applyNumberFormat="1" applyFont="1" applyFill="1" applyBorder="1" applyAlignment="1">
      <alignment horizontal="center" vertical="center" wrapText="1"/>
    </xf>
    <xf numFmtId="1" fontId="29" fillId="61" borderId="1" xfId="6" applyNumberFormat="1" applyFont="1" applyFill="1" applyBorder="1" applyAlignment="1">
      <alignment horizontal="center" vertical="center" wrapText="1"/>
    </xf>
    <xf numFmtId="0" fontId="0" fillId="24" borderId="1" xfId="0" applyFill="1" applyBorder="1" applyAlignment="1">
      <alignment vertical="center" wrapText="1"/>
    </xf>
    <xf numFmtId="0" fontId="0" fillId="24" borderId="1" xfId="0" applyFont="1" applyFill="1" applyBorder="1" applyAlignment="1">
      <alignment horizontal="center" vertical="center" wrapText="1"/>
    </xf>
    <xf numFmtId="0" fontId="4" fillId="12" borderId="0" xfId="4" applyFont="1" applyFill="1" applyBorder="1" applyAlignment="1">
      <alignment horizontal="center" vertical="center" wrapText="1"/>
    </xf>
    <xf numFmtId="1" fontId="6" fillId="10" borderId="1" xfId="86" applyNumberFormat="1"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0" borderId="1" xfId="4" applyFont="1" applyBorder="1" applyAlignment="1">
      <alignment horizontal="left" vertical="center" wrapText="1"/>
    </xf>
    <xf numFmtId="1" fontId="6" fillId="1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3" fillId="0" borderId="1" xfId="0" applyFont="1" applyBorder="1" applyAlignment="1">
      <alignment horizontal="left" vertical="top" wrapText="1"/>
    </xf>
    <xf numFmtId="44" fontId="0" fillId="26" borderId="1" xfId="1" applyFont="1" applyFill="1" applyBorder="1" applyAlignment="1">
      <alignment vertical="center" wrapText="1"/>
    </xf>
    <xf numFmtId="44" fontId="35" fillId="26" borderId="1" xfId="1" applyFont="1" applyFill="1" applyBorder="1" applyAlignment="1">
      <alignment vertical="center" wrapText="1"/>
    </xf>
    <xf numFmtId="44" fontId="66" fillId="26" borderId="1" xfId="1" applyFont="1" applyFill="1" applyBorder="1" applyAlignment="1">
      <alignment vertical="center" wrapText="1"/>
    </xf>
    <xf numFmtId="44" fontId="49" fillId="0" borderId="1" xfId="1" applyFont="1" applyBorder="1" applyAlignment="1">
      <alignment vertical="center" wrapText="1"/>
    </xf>
    <xf numFmtId="44" fontId="49" fillId="0" borderId="1" xfId="1" applyFont="1" applyBorder="1" applyAlignment="1">
      <alignment horizontal="center" vertical="center" wrapText="1"/>
    </xf>
    <xf numFmtId="44" fontId="49" fillId="0" borderId="1" xfId="1" applyFont="1" applyBorder="1" applyAlignment="1">
      <alignment wrapText="1"/>
    </xf>
    <xf numFmtId="0" fontId="66" fillId="0" borderId="3" xfId="1" applyNumberFormat="1" applyFont="1" applyBorder="1" applyAlignment="1">
      <alignment vertical="center" wrapText="1"/>
    </xf>
    <xf numFmtId="44" fontId="35" fillId="13" borderId="1" xfId="1" applyFont="1" applyFill="1" applyBorder="1" applyAlignment="1">
      <alignment vertical="center" wrapText="1"/>
    </xf>
    <xf numFmtId="44" fontId="0" fillId="13" borderId="1" xfId="1" applyFont="1" applyFill="1" applyBorder="1" applyAlignment="1">
      <alignment vertical="center" wrapText="1"/>
    </xf>
    <xf numFmtId="44" fontId="0" fillId="13" borderId="1" xfId="1" applyFont="1" applyFill="1" applyBorder="1" applyAlignment="1">
      <alignment horizontal="center" vertical="center" wrapText="1"/>
    </xf>
    <xf numFmtId="44" fontId="35" fillId="7" borderId="1" xfId="1" applyFont="1" applyFill="1" applyBorder="1" applyAlignment="1">
      <alignment vertical="center" wrapText="1"/>
    </xf>
    <xf numFmtId="44" fontId="0" fillId="7" borderId="1" xfId="1" applyFont="1" applyFill="1" applyBorder="1" applyAlignment="1">
      <alignment vertical="center" wrapText="1"/>
    </xf>
    <xf numFmtId="44" fontId="0" fillId="7" borderId="1" xfId="1" applyFont="1" applyFill="1" applyBorder="1" applyAlignment="1">
      <alignment horizontal="center" vertical="center" wrapText="1"/>
    </xf>
    <xf numFmtId="44" fontId="0" fillId="7" borderId="1" xfId="1" applyFont="1" applyFill="1" applyBorder="1" applyAlignment="1">
      <alignment wrapText="1"/>
    </xf>
    <xf numFmtId="43" fontId="6" fillId="7" borderId="1" xfId="2" applyFont="1" applyFill="1" applyBorder="1" applyAlignment="1">
      <alignment vertical="center" wrapText="1"/>
    </xf>
    <xf numFmtId="0" fontId="49" fillId="0" borderId="1" xfId="0" applyNumberFormat="1" applyFont="1" applyFill="1" applyBorder="1" applyAlignment="1">
      <alignment vertical="center"/>
    </xf>
    <xf numFmtId="44" fontId="0" fillId="27" borderId="4" xfId="1" applyFont="1" applyFill="1" applyBorder="1" applyAlignment="1">
      <alignment vertical="center" wrapText="1"/>
    </xf>
    <xf numFmtId="43" fontId="4" fillId="62" borderId="1" xfId="2" applyFont="1" applyFill="1" applyBorder="1" applyAlignment="1">
      <alignment horizontal="center" vertical="center" wrapText="1"/>
    </xf>
    <xf numFmtId="44" fontId="35" fillId="26" borderId="4" xfId="1" applyFont="1" applyFill="1" applyBorder="1" applyAlignment="1">
      <alignment vertical="center" wrapText="1"/>
    </xf>
    <xf numFmtId="0" fontId="38" fillId="26" borderId="21" xfId="43" applyFont="1" applyFill="1" applyBorder="1" applyAlignment="1">
      <alignment horizontal="center" vertical="center" wrapText="1"/>
    </xf>
    <xf numFmtId="1" fontId="35" fillId="26" borderId="1" xfId="1" applyNumberFormat="1" applyFont="1" applyFill="1" applyBorder="1" applyAlignment="1">
      <alignment horizontal="center" vertical="center" wrapText="1"/>
    </xf>
    <xf numFmtId="0" fontId="12" fillId="26" borderId="1" xfId="0" applyFont="1" applyFill="1" applyBorder="1" applyAlignment="1">
      <alignment horizontal="center" vertical="center" wrapText="1"/>
    </xf>
    <xf numFmtId="0" fontId="0" fillId="11" borderId="0" xfId="0" applyFill="1" applyAlignment="1">
      <alignment horizontal="center" vertical="center"/>
    </xf>
    <xf numFmtId="0" fontId="12" fillId="11" borderId="1" xfId="0" applyFont="1" applyFill="1" applyBorder="1" applyAlignment="1">
      <alignment horizontal="center" vertical="center" wrapText="1"/>
    </xf>
    <xf numFmtId="176" fontId="65" fillId="0" borderId="66" xfId="10" applyFont="1" applyFill="1" applyBorder="1" applyAlignment="1">
      <alignment vertical="center"/>
    </xf>
    <xf numFmtId="176" fontId="65" fillId="0" borderId="66" xfId="10" applyFont="1" applyFill="1" applyBorder="1" applyAlignment="1">
      <alignment horizontal="center" vertical="center" wrapText="1"/>
    </xf>
    <xf numFmtId="0" fontId="64" fillId="0" borderId="1" xfId="4" applyFont="1" applyFill="1" applyBorder="1" applyAlignment="1">
      <alignment horizontal="left" vertical="center" wrapText="1"/>
    </xf>
    <xf numFmtId="0" fontId="64" fillId="0" borderId="1" xfId="4" applyFont="1" applyFill="1" applyBorder="1" applyAlignment="1">
      <alignment horizontal="center" vertical="center" wrapText="1"/>
    </xf>
    <xf numFmtId="0" fontId="49" fillId="0" borderId="1" xfId="0" applyFont="1" applyFill="1" applyBorder="1"/>
    <xf numFmtId="1" fontId="67" fillId="0" borderId="4" xfId="0" applyNumberFormat="1" applyFont="1" applyFill="1" applyBorder="1" applyAlignment="1">
      <alignment horizontal="center" vertical="center" wrapText="1"/>
    </xf>
    <xf numFmtId="0" fontId="6" fillId="12" borderId="1" xfId="4" applyFont="1" applyFill="1" applyBorder="1" applyAlignment="1">
      <alignment horizontal="center" vertical="center" wrapText="1"/>
    </xf>
    <xf numFmtId="1" fontId="29" fillId="11" borderId="1" xfId="0" applyNumberFormat="1" applyFont="1" applyFill="1" applyBorder="1" applyAlignment="1">
      <alignment horizontal="center" vertical="center" wrapText="1"/>
    </xf>
    <xf numFmtId="0" fontId="38" fillId="11" borderId="21" xfId="43" applyFont="1" applyFill="1" applyBorder="1" applyAlignment="1">
      <alignment horizontal="center" vertical="center" wrapText="1"/>
    </xf>
    <xf numFmtId="0" fontId="0" fillId="27" borderId="1" xfId="0" applyFill="1" applyBorder="1" applyAlignment="1">
      <alignment vertical="center" wrapText="1"/>
    </xf>
    <xf numFmtId="176" fontId="65" fillId="0" borderId="66" xfId="10" applyFont="1" applyFill="1" applyBorder="1" applyAlignment="1">
      <alignment horizontal="right" vertical="center"/>
    </xf>
    <xf numFmtId="165" fontId="36" fillId="0" borderId="66" xfId="3" applyFont="1" applyFill="1" applyBorder="1" applyAlignment="1">
      <alignment horizontal="center" vertical="center" wrapText="1"/>
    </xf>
    <xf numFmtId="44" fontId="35" fillId="11" borderId="1" xfId="1" applyFont="1" applyFill="1" applyBorder="1" applyAlignment="1">
      <alignment vertical="center" wrapText="1"/>
    </xf>
    <xf numFmtId="1" fontId="37" fillId="11" borderId="1" xfId="0" applyNumberFormat="1" applyFont="1" applyFill="1" applyBorder="1" applyAlignment="1">
      <alignment horizontal="center" vertical="center" wrapText="1"/>
    </xf>
    <xf numFmtId="44" fontId="0" fillId="11" borderId="8" xfId="1" applyFont="1" applyFill="1" applyBorder="1" applyAlignment="1">
      <alignment vertical="center" wrapText="1"/>
    </xf>
    <xf numFmtId="44" fontId="0" fillId="11" borderId="5" xfId="1" applyFont="1" applyFill="1" applyBorder="1" applyAlignment="1">
      <alignment vertical="center" wrapText="1"/>
    </xf>
    <xf numFmtId="44" fontId="35" fillId="11" borderId="5" xfId="1" applyFont="1" applyFill="1" applyBorder="1" applyAlignment="1">
      <alignment vertical="center" wrapText="1"/>
    </xf>
    <xf numFmtId="0" fontId="0" fillId="27" borderId="4" xfId="0" applyFill="1" applyBorder="1" applyAlignment="1">
      <alignment horizontal="center" vertical="center"/>
    </xf>
    <xf numFmtId="1" fontId="37" fillId="27" borderId="1" xfId="0" applyNumberFormat="1" applyFont="1" applyFill="1" applyBorder="1" applyAlignment="1">
      <alignment horizontal="center" vertical="center" wrapText="1"/>
    </xf>
    <xf numFmtId="0" fontId="6" fillId="27" borderId="1" xfId="0" applyFont="1" applyFill="1" applyBorder="1" applyAlignment="1">
      <alignment horizontal="left" vertical="center" wrapText="1"/>
    </xf>
    <xf numFmtId="0" fontId="64" fillId="0" borderId="1" xfId="0" applyFont="1" applyBorder="1" applyAlignment="1">
      <alignment horizontal="left" vertical="center" wrapText="1"/>
    </xf>
    <xf numFmtId="0" fontId="64" fillId="0" borderId="1" xfId="4" applyFont="1" applyBorder="1" applyAlignment="1">
      <alignment horizontal="center" vertical="center" wrapText="1"/>
    </xf>
    <xf numFmtId="0" fontId="64" fillId="0" borderId="1" xfId="0" applyFont="1" applyBorder="1" applyAlignment="1">
      <alignment horizontal="center" vertical="center" wrapText="1"/>
    </xf>
    <xf numFmtId="0" fontId="67" fillId="0" borderId="1" xfId="0" applyFont="1" applyFill="1" applyBorder="1" applyAlignment="1">
      <alignment horizontal="center" vertical="center" wrapText="1"/>
    </xf>
    <xf numFmtId="43" fontId="0" fillId="0" borderId="1" xfId="2" applyFont="1" applyBorder="1" applyAlignment="1">
      <alignment horizontal="center" vertical="center" wrapText="1"/>
    </xf>
    <xf numFmtId="44" fontId="35" fillId="27" borderId="1" xfId="1" applyFont="1" applyFill="1" applyBorder="1" applyAlignment="1">
      <alignment vertical="center" wrapText="1"/>
    </xf>
    <xf numFmtId="0" fontId="0" fillId="27" borderId="0" xfId="0" applyFill="1" applyAlignment="1">
      <alignment vertical="center"/>
    </xf>
    <xf numFmtId="2" fontId="68" fillId="0" borderId="0" xfId="0" applyNumberFormat="1" applyFont="1" applyAlignment="1">
      <alignment horizontal="left"/>
    </xf>
    <xf numFmtId="0" fontId="68" fillId="0" borderId="0" xfId="0" applyFont="1" applyAlignment="1">
      <alignment horizontal="left"/>
    </xf>
    <xf numFmtId="1" fontId="68" fillId="0" borderId="0" xfId="0" applyNumberFormat="1" applyFont="1" applyAlignment="1">
      <alignment horizontal="left"/>
    </xf>
    <xf numFmtId="0" fontId="68" fillId="0" borderId="0" xfId="0" applyNumberFormat="1" applyFont="1" applyAlignment="1">
      <alignment horizontal="left"/>
    </xf>
    <xf numFmtId="4" fontId="68" fillId="0" borderId="0" xfId="0" applyNumberFormat="1" applyFont="1" applyAlignment="1">
      <alignment horizontal="left"/>
    </xf>
    <xf numFmtId="0" fontId="0" fillId="0" borderId="0" xfId="0" applyFont="1" applyAlignment="1">
      <alignment horizontal="center"/>
    </xf>
    <xf numFmtId="43" fontId="6" fillId="0" borderId="0" xfId="2" applyFont="1" applyAlignment="1">
      <alignment horizontal="center" vertical="center"/>
    </xf>
    <xf numFmtId="0" fontId="0" fillId="0" borderId="0" xfId="0" applyNumberFormat="1" applyAlignment="1">
      <alignment horizontal="right"/>
    </xf>
    <xf numFmtId="4" fontId="0" fillId="0" borderId="0" xfId="0" applyNumberFormat="1" applyAlignment="1">
      <alignment horizontal="right"/>
    </xf>
    <xf numFmtId="0" fontId="6" fillId="12" borderId="1" xfId="0" applyFont="1" applyFill="1" applyBorder="1" applyAlignment="1">
      <alignment horizontal="left" vertical="center" wrapText="1"/>
    </xf>
    <xf numFmtId="0" fontId="4" fillId="12" borderId="1" xfId="4" applyFont="1" applyFill="1" applyBorder="1" applyAlignment="1">
      <alignment horizontal="center" vertical="center" wrapText="1"/>
    </xf>
    <xf numFmtId="0" fontId="6" fillId="12" borderId="0" xfId="0" applyFont="1" applyFill="1" applyAlignment="1">
      <alignment horizontal="center" vertical="center" wrapText="1"/>
    </xf>
    <xf numFmtId="43" fontId="4" fillId="12" borderId="1" xfId="2" applyFont="1" applyFill="1" applyBorder="1" applyAlignment="1">
      <alignment horizontal="center" vertical="center" wrapText="1"/>
    </xf>
    <xf numFmtId="0" fontId="9" fillId="12" borderId="1" xfId="0" applyFont="1" applyFill="1" applyBorder="1" applyAlignment="1">
      <alignment horizontal="center" vertical="center" wrapText="1"/>
    </xf>
    <xf numFmtId="1" fontId="6" fillId="12" borderId="1" xfId="0" applyNumberFormat="1" applyFont="1" applyFill="1" applyBorder="1" applyAlignment="1">
      <alignment horizontal="center" vertical="center" wrapText="1"/>
    </xf>
    <xf numFmtId="0" fontId="12" fillId="12" borderId="1" xfId="0" applyFont="1" applyFill="1" applyBorder="1" applyAlignment="1">
      <alignment horizontal="center" vertical="center" wrapText="1"/>
    </xf>
    <xf numFmtId="0" fontId="29" fillId="12" borderId="1" xfId="0" applyFont="1" applyFill="1" applyBorder="1" applyAlignment="1">
      <alignment horizontal="center" vertical="center" wrapText="1"/>
    </xf>
    <xf numFmtId="0" fontId="6" fillId="23" borderId="1" xfId="0" applyFont="1" applyFill="1" applyBorder="1" applyAlignment="1">
      <alignment horizontal="left" vertical="center" wrapText="1"/>
    </xf>
    <xf numFmtId="0" fontId="4" fillId="23" borderId="1" xfId="4" applyFont="1" applyFill="1" applyBorder="1" applyAlignment="1">
      <alignment horizontal="center" vertical="center" wrapText="1"/>
    </xf>
    <xf numFmtId="0" fontId="6" fillId="23" borderId="0" xfId="0" applyFont="1" applyFill="1" applyAlignment="1">
      <alignment horizontal="center" vertical="center" wrapText="1"/>
    </xf>
    <xf numFmtId="43" fontId="4" fillId="23" borderId="1" xfId="2" applyFont="1" applyFill="1" applyBorder="1" applyAlignment="1">
      <alignment horizontal="center" vertical="center" wrapText="1"/>
    </xf>
    <xf numFmtId="0" fontId="6" fillId="12" borderId="0" xfId="0" applyFont="1" applyFill="1" applyBorder="1" applyAlignment="1">
      <alignment horizontal="center" vertical="center" wrapText="1"/>
    </xf>
    <xf numFmtId="0" fontId="37" fillId="12" borderId="1" xfId="2183" applyFont="1" applyFill="1" applyBorder="1" applyAlignment="1">
      <alignment horizontal="center" vertical="center" wrapText="1"/>
    </xf>
    <xf numFmtId="0" fontId="12" fillId="12" borderId="1" xfId="2183" applyFont="1" applyFill="1" applyBorder="1" applyAlignment="1">
      <alignment horizontal="justify" vertical="center" wrapText="1"/>
    </xf>
    <xf numFmtId="1" fontId="37" fillId="12" borderId="4" xfId="2183" applyNumberFormat="1" applyFont="1" applyFill="1" applyBorder="1" applyAlignment="1">
      <alignment horizontal="center" vertical="center"/>
    </xf>
    <xf numFmtId="0" fontId="12" fillId="12" borderId="1" xfId="2936" applyFont="1" applyFill="1" applyBorder="1" applyAlignment="1">
      <alignment horizontal="justify" vertical="center" wrapText="1"/>
    </xf>
    <xf numFmtId="164" fontId="37" fillId="12" borderId="1" xfId="3288" applyNumberFormat="1" applyFont="1" applyFill="1" applyBorder="1" applyAlignment="1">
      <alignment horizontal="center" vertical="center"/>
    </xf>
    <xf numFmtId="0" fontId="12" fillId="12" borderId="4" xfId="3069" applyFont="1" applyFill="1" applyBorder="1" applyAlignment="1">
      <alignment horizontal="center" vertical="center" wrapText="1"/>
    </xf>
    <xf numFmtId="0" fontId="37" fillId="12" borderId="1" xfId="2936" applyFont="1" applyFill="1" applyBorder="1" applyAlignment="1">
      <alignment horizontal="center" vertical="center" wrapText="1"/>
    </xf>
    <xf numFmtId="164" fontId="37" fillId="12" borderId="1" xfId="3984" applyNumberFormat="1" applyFont="1" applyFill="1" applyBorder="1" applyAlignment="1">
      <alignment horizontal="center" vertical="center"/>
    </xf>
    <xf numFmtId="164" fontId="37" fillId="12" borderId="1" xfId="2242" applyNumberFormat="1" applyFont="1" applyFill="1" applyBorder="1" applyAlignment="1">
      <alignment horizontal="center" vertical="center"/>
    </xf>
    <xf numFmtId="0" fontId="12" fillId="12" borderId="4" xfId="2936" applyFont="1" applyFill="1" applyBorder="1" applyAlignment="1">
      <alignment horizontal="center" vertical="center" wrapText="1"/>
    </xf>
    <xf numFmtId="0" fontId="12" fillId="4" borderId="4" xfId="3914" applyFont="1" applyFill="1" applyBorder="1" applyAlignment="1">
      <alignment horizontal="center" vertical="center" wrapText="1"/>
    </xf>
    <xf numFmtId="164" fontId="37" fillId="12" borderId="1" xfId="4559" applyNumberFormat="1" applyFont="1" applyFill="1" applyBorder="1" applyAlignment="1">
      <alignment horizontal="center" vertical="center"/>
    </xf>
    <xf numFmtId="0" fontId="37" fillId="12" borderId="1" xfId="4544" applyFont="1" applyFill="1" applyBorder="1" applyAlignment="1">
      <alignment horizontal="center" vertical="center" wrapText="1"/>
    </xf>
    <xf numFmtId="0" fontId="12" fillId="12" borderId="1" xfId="4544" applyFont="1" applyFill="1" applyBorder="1" applyAlignment="1">
      <alignment horizontal="justify" vertical="center" wrapText="1"/>
    </xf>
    <xf numFmtId="0" fontId="12" fillId="15" borderId="4" xfId="4544" applyFont="1" applyFill="1" applyBorder="1" applyAlignment="1">
      <alignment horizontal="center" vertical="center" wrapText="1"/>
    </xf>
    <xf numFmtId="0" fontId="0" fillId="0" borderId="0" xfId="0" applyBorder="1" applyAlignment="1">
      <alignment vertical="center" wrapText="1"/>
    </xf>
    <xf numFmtId="0" fontId="2" fillId="0" borderId="7" xfId="0" applyFont="1" applyFill="1" applyBorder="1" applyAlignment="1">
      <alignment horizontal="center" vertical="center" wrapText="1"/>
    </xf>
    <xf numFmtId="8" fontId="6" fillId="0" borderId="1" xfId="2" applyNumberFormat="1" applyFont="1" applyFill="1" applyBorder="1" applyAlignment="1">
      <alignment vertical="center" wrapText="1"/>
    </xf>
    <xf numFmtId="0" fontId="0" fillId="0" borderId="0" xfId="0" applyAlignment="1">
      <alignment vertical="center"/>
    </xf>
    <xf numFmtId="0" fontId="0" fillId="0" borderId="1" xfId="0" applyBorder="1" applyAlignment="1">
      <alignment vertical="center"/>
    </xf>
    <xf numFmtId="0" fontId="0" fillId="0" borderId="0" xfId="0" applyFill="1"/>
    <xf numFmtId="0" fontId="0" fillId="0" borderId="1" xfId="0" applyBorder="1" applyAlignment="1">
      <alignment vertical="center" wrapText="1"/>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0" xfId="0" applyNumberFormat="1" applyFont="1" applyBorder="1" applyAlignment="1">
      <alignment horizontal="center" vertical="center" wrapText="1"/>
    </xf>
    <xf numFmtId="0" fontId="0" fillId="0" borderId="0" xfId="0" applyAlignment="1">
      <alignment vertical="center" wrapText="1"/>
    </xf>
    <xf numFmtId="43" fontId="4" fillId="24" borderId="1" xfId="2" applyFont="1" applyFill="1" applyBorder="1" applyAlignment="1">
      <alignment horizontal="center" vertical="center" wrapText="1"/>
    </xf>
    <xf numFmtId="43" fontId="4" fillId="24" borderId="1" xfId="2" applyFont="1" applyFill="1" applyBorder="1" applyAlignment="1" applyProtection="1">
      <alignment horizontal="center" vertical="center" wrapText="1"/>
    </xf>
    <xf numFmtId="0" fontId="0" fillId="0" borderId="0" xfId="0" applyBorder="1"/>
    <xf numFmtId="0" fontId="0" fillId="0" borderId="1" xfId="0" applyFill="1" applyBorder="1" applyAlignment="1">
      <alignment vertical="center"/>
    </xf>
    <xf numFmtId="0" fontId="68" fillId="0" borderId="0" xfId="0" applyNumberFormat="1" applyFont="1" applyAlignment="1">
      <alignment horizontal="left" vertical="center"/>
    </xf>
    <xf numFmtId="0" fontId="68" fillId="0" borderId="0" xfId="0" applyFont="1" applyAlignment="1">
      <alignment horizontal="left" vertical="center"/>
    </xf>
    <xf numFmtId="0" fontId="68" fillId="0" borderId="0" xfId="0" applyFont="1" applyAlignment="1">
      <alignment horizontal="left" vertical="center" wrapText="1"/>
    </xf>
    <xf numFmtId="0" fontId="0" fillId="0" borderId="1" xfId="0" applyFont="1" applyFill="1" applyBorder="1" applyAlignment="1">
      <alignment horizontal="center" vertical="center" wrapText="1"/>
    </xf>
    <xf numFmtId="1" fontId="68" fillId="0" borderId="0" xfId="0" applyNumberFormat="1" applyFont="1" applyAlignment="1">
      <alignment horizontal="left" vertical="center"/>
    </xf>
    <xf numFmtId="1" fontId="5"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0" fontId="68" fillId="0" borderId="0" xfId="0" applyFont="1" applyAlignment="1">
      <alignment horizontal="left" wrapText="1"/>
    </xf>
    <xf numFmtId="0" fontId="68" fillId="0" borderId="1" xfId="0" applyNumberFormat="1" applyFont="1" applyBorder="1" applyAlignment="1">
      <alignment horizontal="left" vertical="center" wrapText="1"/>
    </xf>
    <xf numFmtId="0" fontId="68" fillId="0" borderId="1" xfId="0" applyFont="1" applyBorder="1" applyAlignment="1">
      <alignment horizontal="left" vertical="center" wrapText="1"/>
    </xf>
    <xf numFmtId="1" fontId="68" fillId="0" borderId="1" xfId="0" applyNumberFormat="1" applyFont="1" applyBorder="1" applyAlignment="1">
      <alignment horizontal="left" vertical="center"/>
    </xf>
    <xf numFmtId="0" fontId="0" fillId="0" borderId="0" xfId="0"/>
    <xf numFmtId="0" fontId="0" fillId="0" borderId="1" xfId="0" applyBorder="1"/>
    <xf numFmtId="0" fontId="0" fillId="0" borderId="1" xfId="0" applyFill="1" applyBorder="1" applyAlignment="1">
      <alignment vertical="center" wrapText="1"/>
    </xf>
    <xf numFmtId="1" fontId="9" fillId="0" borderId="1" xfId="0" applyNumberFormat="1" applyFont="1" applyFill="1" applyBorder="1" applyAlignment="1">
      <alignment horizontal="center" vertical="center" wrapText="1"/>
    </xf>
    <xf numFmtId="43" fontId="0" fillId="0" borderId="1" xfId="2" applyFont="1" applyBorder="1" applyAlignment="1">
      <alignment vertical="center"/>
    </xf>
    <xf numFmtId="1" fontId="9" fillId="11" borderId="1" xfId="0" applyNumberFormat="1" applyFont="1" applyFill="1" applyBorder="1" applyAlignment="1">
      <alignment horizontal="center" vertical="center" wrapText="1"/>
    </xf>
    <xf numFmtId="43" fontId="6" fillId="0" borderId="1" xfId="2" applyFont="1" applyBorder="1" applyAlignment="1">
      <alignment vertical="center" wrapText="1"/>
    </xf>
    <xf numFmtId="0" fontId="12" fillId="4" borderId="1" xfId="7554" applyFont="1" applyFill="1" applyBorder="1" applyAlignment="1">
      <alignment horizontal="justify" vertical="center" wrapText="1"/>
    </xf>
    <xf numFmtId="0" fontId="12" fillId="4" borderId="1" xfId="7234" applyFont="1" applyFill="1" applyBorder="1" applyAlignment="1">
      <alignment horizontal="justify" vertical="center" wrapText="1"/>
    </xf>
    <xf numFmtId="0" fontId="12" fillId="4" borderId="1" xfId="7337" applyFont="1" applyFill="1" applyBorder="1" applyAlignment="1">
      <alignment horizontal="justify" vertical="center" wrapText="1"/>
    </xf>
    <xf numFmtId="4" fontId="0" fillId="0" borderId="0" xfId="0" applyNumberFormat="1" applyFont="1" applyAlignment="1">
      <alignment vertical="center"/>
    </xf>
    <xf numFmtId="0" fontId="0" fillId="0" borderId="1" xfId="0" applyFont="1" applyBorder="1" applyAlignment="1">
      <alignment vertical="center" wrapText="1"/>
    </xf>
    <xf numFmtId="0" fontId="0" fillId="0" borderId="0" xfId="0" applyFont="1" applyAlignment="1">
      <alignment vertical="center" wrapText="1"/>
    </xf>
    <xf numFmtId="0" fontId="0" fillId="2" borderId="4" xfId="0" applyFont="1" applyFill="1" applyBorder="1" applyAlignment="1">
      <alignment vertical="center"/>
    </xf>
    <xf numFmtId="0" fontId="0" fillId="0" borderId="4" xfId="0" applyFont="1" applyFill="1" applyBorder="1" applyAlignment="1">
      <alignment vertical="center" wrapText="1"/>
    </xf>
    <xf numFmtId="0" fontId="0" fillId="0" borderId="4"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0" xfId="0" applyFont="1" applyAlignment="1">
      <alignment vertical="center"/>
    </xf>
    <xf numFmtId="4" fontId="0" fillId="2" borderId="4" xfId="0" applyNumberFormat="1" applyFont="1" applyFill="1" applyBorder="1" applyAlignment="1">
      <alignment vertical="center"/>
    </xf>
    <xf numFmtId="4" fontId="0" fillId="2" borderId="3" xfId="0" applyNumberFormat="1" applyFont="1" applyFill="1" applyBorder="1" applyAlignment="1">
      <alignment vertical="center"/>
    </xf>
    <xf numFmtId="4" fontId="0" fillId="0" borderId="4" xfId="0" applyNumberFormat="1" applyFont="1" applyFill="1" applyBorder="1" applyAlignment="1">
      <alignment vertical="center"/>
    </xf>
    <xf numFmtId="0" fontId="62" fillId="0" borderId="0" xfId="0" applyFont="1" applyFill="1" applyBorder="1" applyAlignment="1">
      <alignment horizontal="right" vertical="center" wrapText="1"/>
    </xf>
    <xf numFmtId="0" fontId="0" fillId="0" borderId="0" xfId="0" applyFont="1" applyFill="1" applyBorder="1" applyAlignment="1">
      <alignment vertical="center" wrapText="1"/>
    </xf>
    <xf numFmtId="0" fontId="2" fillId="10" borderId="2" xfId="4" applyFont="1" applyFill="1" applyBorder="1" applyAlignment="1">
      <alignment horizontal="center" vertical="center" wrapText="1"/>
    </xf>
    <xf numFmtId="0" fontId="23" fillId="5" borderId="11" xfId="0" applyFont="1" applyFill="1" applyBorder="1" applyAlignment="1">
      <alignment horizontal="left" vertical="center" wrapText="1"/>
    </xf>
    <xf numFmtId="0" fontId="62" fillId="10" borderId="10" xfId="0" applyFont="1" applyFill="1" applyBorder="1" applyAlignment="1">
      <alignment horizontal="center" vertical="center" wrapText="1"/>
    </xf>
    <xf numFmtId="0" fontId="62" fillId="5" borderId="4" xfId="0" applyFont="1" applyFill="1" applyBorder="1" applyAlignment="1">
      <alignment horizontal="center" vertical="center" wrapText="1"/>
    </xf>
    <xf numFmtId="0" fontId="23" fillId="5" borderId="0" xfId="0" applyFont="1" applyFill="1" applyBorder="1" applyAlignment="1">
      <alignment horizontal="left" vertical="center" wrapText="1"/>
    </xf>
    <xf numFmtId="0" fontId="23" fillId="10" borderId="2" xfId="0" applyFont="1" applyFill="1" applyBorder="1" applyAlignment="1">
      <alignment horizontal="center" vertical="center" wrapText="1"/>
    </xf>
    <xf numFmtId="4" fontId="62" fillId="3" borderId="3" xfId="0" applyNumberFormat="1" applyFont="1" applyFill="1" applyBorder="1" applyAlignment="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7" fontId="2" fillId="0" borderId="1" xfId="2" applyNumberFormat="1" applyFont="1" applyFill="1" applyBorder="1" applyAlignment="1">
      <alignment horizontal="center" vertical="center"/>
    </xf>
    <xf numFmtId="4" fontId="2" fillId="0" borderId="1" xfId="0" applyNumberFormat="1" applyFont="1" applyFill="1" applyBorder="1" applyAlignment="1">
      <alignment horizontal="center" vertical="center"/>
    </xf>
    <xf numFmtId="4" fontId="62" fillId="0" borderId="1" xfId="0" applyNumberFormat="1" applyFont="1" applyFill="1" applyBorder="1" applyAlignment="1">
      <alignment horizontal="center" vertical="center"/>
    </xf>
    <xf numFmtId="4" fontId="23" fillId="0" borderId="0" xfId="0" applyNumberFormat="1" applyFont="1" applyAlignment="1">
      <alignment vertical="center"/>
    </xf>
    <xf numFmtId="4" fontId="0" fillId="2" borderId="8" xfId="0" applyNumberFormat="1" applyFont="1" applyFill="1" applyBorder="1" applyAlignment="1">
      <alignment vertical="center"/>
    </xf>
    <xf numFmtId="0" fontId="0" fillId="0" borderId="1" xfId="0" applyFont="1" applyBorder="1" applyAlignment="1">
      <alignment horizontal="center" vertical="center"/>
    </xf>
    <xf numFmtId="4" fontId="2" fillId="3" borderId="1" xfId="0" applyNumberFormat="1" applyFont="1" applyFill="1" applyBorder="1" applyAlignment="1">
      <alignment vertical="center"/>
    </xf>
    <xf numFmtId="4" fontId="2" fillId="0" borderId="0" xfId="0" applyNumberFormat="1" applyFont="1" applyFill="1" applyBorder="1" applyAlignment="1">
      <alignment vertical="center"/>
    </xf>
    <xf numFmtId="177" fontId="0" fillId="10" borderId="4" xfId="2" applyNumberFormat="1" applyFont="1" applyFill="1" applyBorder="1" applyAlignment="1">
      <alignment vertical="center"/>
    </xf>
    <xf numFmtId="43" fontId="0" fillId="10" borderId="2" xfId="2" applyNumberFormat="1" applyFont="1" applyFill="1" applyBorder="1" applyAlignment="1">
      <alignment vertical="center"/>
    </xf>
    <xf numFmtId="4" fontId="23" fillId="0" borderId="3" xfId="0" applyNumberFormat="1" applyFont="1" applyFill="1" applyBorder="1" applyAlignment="1">
      <alignment vertical="center"/>
    </xf>
    <xf numFmtId="4" fontId="2" fillId="3" borderId="6" xfId="0" applyNumberFormat="1" applyFont="1" applyFill="1" applyBorder="1" applyAlignment="1">
      <alignment vertical="center"/>
    </xf>
    <xf numFmtId="177" fontId="2" fillId="0" borderId="4" xfId="2" applyNumberFormat="1" applyFont="1" applyBorder="1" applyAlignment="1">
      <alignment vertical="center"/>
    </xf>
    <xf numFmtId="4" fontId="2" fillId="0" borderId="4" xfId="0" applyNumberFormat="1" applyFont="1" applyBorder="1" applyAlignment="1">
      <alignment vertical="center"/>
    </xf>
    <xf numFmtId="0" fontId="23" fillId="0" borderId="0" xfId="0" applyFont="1" applyFill="1" applyBorder="1" applyAlignment="1">
      <alignment horizontal="center" vertical="center"/>
    </xf>
    <xf numFmtId="177" fontId="23" fillId="0" borderId="0" xfId="2" applyNumberFormat="1" applyFont="1" applyFill="1" applyBorder="1" applyAlignment="1">
      <alignment horizontal="left" vertical="center" wrapText="1"/>
    </xf>
    <xf numFmtId="4" fontId="62" fillId="0" borderId="0" xfId="3" applyNumberFormat="1" applyFont="1" applyFill="1" applyBorder="1" applyAlignment="1">
      <alignment horizontal="left" vertical="center" wrapText="1"/>
    </xf>
    <xf numFmtId="4" fontId="23" fillId="0" borderId="1" xfId="1" applyNumberFormat="1" applyFont="1" applyBorder="1" applyAlignment="1">
      <alignment vertical="center"/>
    </xf>
    <xf numFmtId="0" fontId="23" fillId="10" borderId="15" xfId="0" applyFont="1" applyFill="1" applyBorder="1" applyAlignment="1">
      <alignment horizontal="center" vertical="center"/>
    </xf>
    <xf numFmtId="177" fontId="23" fillId="10" borderId="15" xfId="2" applyNumberFormat="1" applyFont="1" applyFill="1" applyBorder="1" applyAlignment="1">
      <alignment horizontal="left" vertical="center" wrapText="1"/>
    </xf>
    <xf numFmtId="4" fontId="62" fillId="10" borderId="15" xfId="3" applyNumberFormat="1" applyFont="1" applyFill="1" applyBorder="1" applyAlignment="1">
      <alignment horizontal="left" vertical="center" wrapText="1"/>
    </xf>
    <xf numFmtId="0" fontId="0" fillId="10" borderId="4" xfId="0" applyFont="1" applyFill="1" applyBorder="1" applyAlignment="1">
      <alignment horizontal="center" vertical="center" wrapText="1"/>
    </xf>
    <xf numFmtId="177" fontId="0" fillId="10" borderId="4" xfId="2" applyNumberFormat="1" applyFont="1" applyFill="1" applyBorder="1" applyAlignment="1">
      <alignment horizontal="center" vertical="center" wrapText="1"/>
    </xf>
    <xf numFmtId="4" fontId="0" fillId="10" borderId="4" xfId="3" applyNumberFormat="1" applyFont="1" applyFill="1" applyBorder="1" applyAlignment="1">
      <alignment horizontal="center" vertical="center" wrapText="1"/>
    </xf>
    <xf numFmtId="4" fontId="23" fillId="10" borderId="3" xfId="0" applyNumberFormat="1" applyFont="1" applyFill="1" applyBorder="1" applyAlignment="1">
      <alignment horizontal="center" vertical="center"/>
    </xf>
    <xf numFmtId="10" fontId="23" fillId="5" borderId="11" xfId="0" applyNumberFormat="1" applyFont="1" applyFill="1" applyBorder="1" applyAlignment="1">
      <alignment horizontal="center" vertical="center"/>
    </xf>
    <xf numFmtId="177" fontId="23" fillId="5" borderId="17" xfId="2" applyNumberFormat="1" applyFont="1" applyFill="1" applyBorder="1" applyAlignment="1">
      <alignment horizontal="left" vertical="center" wrapText="1"/>
    </xf>
    <xf numFmtId="4" fontId="23" fillId="0" borderId="5" xfId="3" applyNumberFormat="1" applyFont="1" applyFill="1" applyBorder="1" applyAlignment="1">
      <alignment horizontal="left" vertical="center" wrapText="1"/>
    </xf>
    <xf numFmtId="10" fontId="62" fillId="10" borderId="8" xfId="0" applyNumberFormat="1" applyFont="1" applyFill="1" applyBorder="1" applyAlignment="1">
      <alignment horizontal="center" vertical="center"/>
    </xf>
    <xf numFmtId="177" fontId="62" fillId="10" borderId="8" xfId="2" applyNumberFormat="1" applyFont="1" applyFill="1" applyBorder="1" applyAlignment="1">
      <alignment horizontal="center" vertical="center" wrapText="1"/>
    </xf>
    <xf numFmtId="4" fontId="2" fillId="10" borderId="9" xfId="0" applyNumberFormat="1" applyFont="1" applyFill="1" applyBorder="1" applyAlignment="1">
      <alignment horizontal="center" vertical="center"/>
    </xf>
    <xf numFmtId="0" fontId="0" fillId="0" borderId="4" xfId="0" applyFont="1" applyBorder="1" applyAlignment="1">
      <alignment vertical="center"/>
    </xf>
    <xf numFmtId="10" fontId="23" fillId="5" borderId="4" xfId="0" applyNumberFormat="1" applyFont="1" applyFill="1" applyBorder="1" applyAlignment="1">
      <alignment horizontal="center" vertical="center"/>
    </xf>
    <xf numFmtId="177" fontId="23" fillId="5" borderId="4" xfId="2" applyNumberFormat="1" applyFont="1" applyFill="1" applyBorder="1" applyAlignment="1">
      <alignment horizontal="left" vertical="center" wrapText="1"/>
    </xf>
    <xf numFmtId="10" fontId="23" fillId="5" borderId="0" xfId="0" applyNumberFormat="1" applyFont="1" applyFill="1" applyBorder="1" applyAlignment="1">
      <alignment horizontal="center" vertical="center"/>
    </xf>
    <xf numFmtId="177" fontId="23" fillId="5" borderId="0" xfId="2" applyNumberFormat="1" applyFont="1" applyFill="1" applyBorder="1" applyAlignment="1">
      <alignment horizontal="left" vertical="center" wrapText="1"/>
    </xf>
    <xf numFmtId="0" fontId="23" fillId="10" borderId="4" xfId="0" applyFont="1" applyFill="1" applyBorder="1" applyAlignment="1">
      <alignment horizontal="center" vertical="center"/>
    </xf>
    <xf numFmtId="177" fontId="23" fillId="10" borderId="4" xfId="2" applyNumberFormat="1" applyFont="1" applyFill="1" applyBorder="1" applyAlignment="1">
      <alignment horizontal="left" vertical="center" wrapText="1"/>
    </xf>
    <xf numFmtId="4" fontId="2" fillId="10" borderId="3" xfId="0" applyNumberFormat="1" applyFont="1" applyFill="1" applyBorder="1" applyAlignment="1">
      <alignment horizontal="center" vertical="center"/>
    </xf>
    <xf numFmtId="4" fontId="23" fillId="0" borderId="1" xfId="0" applyNumberFormat="1" applyFont="1" applyBorder="1" applyAlignment="1">
      <alignment vertical="center"/>
    </xf>
    <xf numFmtId="176" fontId="65" fillId="12" borderId="66" xfId="7886" applyFont="1" applyFill="1" applyBorder="1" applyAlignment="1">
      <alignment vertical="center"/>
    </xf>
    <xf numFmtId="176" fontId="65" fillId="12" borderId="66" xfId="8506" applyFont="1" applyFill="1" applyBorder="1" applyAlignment="1">
      <alignment vertical="center"/>
    </xf>
    <xf numFmtId="176" fontId="65" fillId="12" borderId="66" xfId="8350" applyFont="1" applyFill="1" applyBorder="1" applyAlignment="1">
      <alignment vertical="center"/>
    </xf>
    <xf numFmtId="176" fontId="65" fillId="12" borderId="66" xfId="8657" applyFont="1" applyFill="1" applyBorder="1" applyAlignment="1">
      <alignment vertical="center"/>
    </xf>
    <xf numFmtId="176" fontId="65" fillId="12" borderId="66" xfId="8440" applyFont="1" applyFill="1" applyBorder="1" applyAlignment="1">
      <alignment vertical="center"/>
    </xf>
    <xf numFmtId="0" fontId="12" fillId="0" borderId="1" xfId="7971" applyFont="1" applyFill="1" applyBorder="1" applyAlignment="1">
      <alignment horizontal="justify" vertical="center" wrapText="1"/>
    </xf>
    <xf numFmtId="0" fontId="12" fillId="12" borderId="1" xfId="7971" applyFont="1" applyFill="1" applyBorder="1" applyAlignment="1">
      <alignment horizontal="justify" vertical="center" wrapText="1"/>
    </xf>
    <xf numFmtId="0" fontId="6" fillId="0" borderId="4" xfId="0" applyNumberFormat="1" applyFont="1" applyBorder="1"/>
    <xf numFmtId="4" fontId="23" fillId="0" borderId="6" xfId="1" applyNumberFormat="1" applyFont="1" applyBorder="1" applyAlignment="1">
      <alignment vertical="center"/>
    </xf>
    <xf numFmtId="1" fontId="9" fillId="0" borderId="17" xfId="0" applyNumberFormat="1" applyFont="1" applyBorder="1" applyAlignment="1">
      <alignment vertical="center" wrapText="1"/>
    </xf>
    <xf numFmtId="0" fontId="0" fillId="0" borderId="0" xfId="0" applyFont="1" applyBorder="1" applyAlignment="1">
      <alignment vertical="center" wrapText="1"/>
    </xf>
    <xf numFmtId="0" fontId="0" fillId="0" borderId="0" xfId="0" applyFont="1" applyBorder="1" applyAlignment="1">
      <alignment vertical="center"/>
    </xf>
    <xf numFmtId="4" fontId="62" fillId="0" borderId="1" xfId="0" applyNumberFormat="1" applyFont="1" applyFill="1" applyBorder="1" applyAlignment="1">
      <alignment vertical="center"/>
    </xf>
    <xf numFmtId="4" fontId="23" fillId="0" borderId="20" xfId="0" applyNumberFormat="1" applyFont="1" applyBorder="1" applyAlignment="1">
      <alignment vertical="center"/>
    </xf>
    <xf numFmtId="4" fontId="23" fillId="2" borderId="3" xfId="0" applyNumberFormat="1" applyFont="1" applyFill="1" applyBorder="1" applyAlignment="1">
      <alignment vertical="center"/>
    </xf>
    <xf numFmtId="1" fontId="9" fillId="0" borderId="17" xfId="0" applyNumberFormat="1" applyFont="1" applyFill="1" applyBorder="1" applyAlignment="1">
      <alignment vertical="center" wrapText="1"/>
    </xf>
    <xf numFmtId="4" fontId="62" fillId="0" borderId="6" xfId="0" applyNumberFormat="1" applyFont="1" applyFill="1" applyBorder="1" applyAlignment="1">
      <alignment vertical="center"/>
    </xf>
    <xf numFmtId="4" fontId="0" fillId="0" borderId="0" xfId="0" applyNumberFormat="1" applyFont="1" applyBorder="1" applyAlignment="1">
      <alignment vertical="center"/>
    </xf>
    <xf numFmtId="4" fontId="23" fillId="0" borderId="20" xfId="0" applyNumberFormat="1" applyFont="1" applyFill="1" applyBorder="1" applyAlignment="1">
      <alignment vertical="center"/>
    </xf>
    <xf numFmtId="4" fontId="62" fillId="10" borderId="67" xfId="3" applyNumberFormat="1" applyFont="1" applyFill="1" applyBorder="1" applyAlignment="1">
      <alignment horizontal="left" vertical="center" wrapText="1"/>
    </xf>
    <xf numFmtId="4" fontId="23" fillId="0" borderId="9" xfId="3" applyNumberFormat="1" applyFont="1" applyFill="1" applyBorder="1" applyAlignment="1">
      <alignment horizontal="left" vertical="center" wrapText="1"/>
    </xf>
    <xf numFmtId="1" fontId="9" fillId="0" borderId="12" xfId="0" applyNumberFormat="1" applyFont="1" applyBorder="1" applyAlignment="1">
      <alignment vertical="center" wrapText="1"/>
    </xf>
    <xf numFmtId="1" fontId="9" fillId="0" borderId="1" xfId="0" applyNumberFormat="1" applyFont="1" applyFill="1" applyBorder="1" applyAlignment="1">
      <alignment horizontal="center" vertical="center" wrapText="1"/>
    </xf>
    <xf numFmtId="1" fontId="31" fillId="0" borderId="1" xfId="6" applyNumberFormat="1" applyFont="1" applyFill="1" applyBorder="1" applyAlignment="1">
      <alignment horizontal="center" vertical="center" wrapText="1"/>
    </xf>
    <xf numFmtId="0" fontId="2" fillId="10" borderId="15" xfId="0" applyFont="1" applyFill="1" applyBorder="1" applyAlignment="1">
      <alignment vertical="center" wrapText="1"/>
    </xf>
    <xf numFmtId="0" fontId="2" fillId="10" borderId="16" xfId="0" applyFont="1" applyFill="1" applyBorder="1" applyAlignment="1">
      <alignment vertical="center" wrapText="1"/>
    </xf>
    <xf numFmtId="1" fontId="0" fillId="0" borderId="14" xfId="0" applyNumberFormat="1" applyBorder="1" applyAlignment="1">
      <alignment vertical="center" wrapText="1"/>
    </xf>
    <xf numFmtId="0" fontId="63" fillId="0" borderId="15" xfId="0" applyFont="1" applyBorder="1" applyAlignment="1">
      <alignment horizontal="center" vertical="center" wrapText="1"/>
    </xf>
    <xf numFmtId="0" fontId="0" fillId="0" borderId="15" xfId="0" applyBorder="1" applyAlignment="1">
      <alignment vertical="center" wrapText="1"/>
    </xf>
    <xf numFmtId="177" fontId="0" fillId="0" borderId="15" xfId="0" applyNumberFormat="1" applyBorder="1" applyAlignment="1">
      <alignment vertical="center"/>
    </xf>
    <xf numFmtId="4" fontId="0" fillId="0" borderId="16" xfId="0" applyNumberFormat="1" applyBorder="1" applyAlignment="1">
      <alignment vertical="center"/>
    </xf>
    <xf numFmtId="10" fontId="0" fillId="0" borderId="5" xfId="0" applyNumberFormat="1" applyFont="1" applyBorder="1" applyAlignment="1">
      <alignment horizontal="center" vertical="center"/>
    </xf>
    <xf numFmtId="0" fontId="0" fillId="0" borderId="4" xfId="0" applyFont="1" applyBorder="1" applyAlignment="1">
      <alignment vertical="center" wrapText="1"/>
    </xf>
    <xf numFmtId="177" fontId="0" fillId="0" borderId="3" xfId="2" applyNumberFormat="1" applyFont="1" applyBorder="1" applyAlignment="1">
      <alignment vertical="center"/>
    </xf>
    <xf numFmtId="4" fontId="0" fillId="0" borderId="3" xfId="0" applyNumberFormat="1" applyBorder="1" applyAlignment="1">
      <alignment vertical="center"/>
    </xf>
    <xf numFmtId="10" fontId="0" fillId="0" borderId="23" xfId="5" applyNumberFormat="1" applyFont="1" applyBorder="1" applyAlignment="1">
      <alignment vertical="center"/>
    </xf>
    <xf numFmtId="44" fontId="0" fillId="0" borderId="0" xfId="0" applyNumberFormat="1" applyFont="1" applyFill="1" applyBorder="1" applyAlignment="1">
      <alignment horizontal="center" vertical="center" wrapText="1"/>
    </xf>
    <xf numFmtId="4" fontId="62" fillId="0" borderId="0" xfId="0" applyNumberFormat="1" applyFont="1" applyFill="1" applyBorder="1" applyAlignment="1">
      <alignment vertical="center"/>
    </xf>
    <xf numFmtId="44" fontId="0" fillId="0" borderId="4" xfId="0" applyNumberFormat="1" applyFont="1" applyFill="1" applyBorder="1" applyAlignment="1">
      <alignment horizontal="center" vertical="center" wrapText="1"/>
    </xf>
    <xf numFmtId="0" fontId="0" fillId="0" borderId="0" xfId="0" applyAlignment="1">
      <alignment horizontal="center" vertical="center"/>
    </xf>
    <xf numFmtId="0" fontId="12" fillId="7" borderId="1" xfId="0" applyFont="1" applyFill="1" applyBorder="1" applyAlignment="1">
      <alignment horizontal="center" vertical="center" wrapText="1"/>
    </xf>
    <xf numFmtId="0" fontId="6" fillId="7" borderId="1" xfId="4" applyFont="1" applyFill="1" applyBorder="1" applyAlignment="1">
      <alignment horizontal="left" vertical="center" wrapText="1"/>
    </xf>
    <xf numFmtId="0" fontId="6" fillId="7" borderId="1" xfId="4" applyFont="1" applyFill="1" applyBorder="1" applyAlignment="1">
      <alignment horizontal="center" vertical="center" wrapText="1"/>
    </xf>
    <xf numFmtId="176" fontId="65" fillId="7" borderId="66" xfId="10" applyFont="1" applyFill="1" applyBorder="1" applyAlignment="1">
      <alignment vertical="center"/>
    </xf>
    <xf numFmtId="43" fontId="7" fillId="0" borderId="1" xfId="2" applyFont="1" applyFill="1" applyBorder="1" applyAlignment="1">
      <alignment horizontal="center" vertical="center" wrapText="1"/>
    </xf>
    <xf numFmtId="10" fontId="14" fillId="0" borderId="0" xfId="0" applyNumberFormat="1" applyFont="1" applyAlignment="1">
      <alignment vertical="center"/>
    </xf>
    <xf numFmtId="0" fontId="17" fillId="0" borderId="5" xfId="0" applyFont="1" applyBorder="1" applyAlignment="1">
      <alignment horizontal="center" vertical="center" wrapText="1"/>
    </xf>
    <xf numFmtId="0" fontId="37" fillId="0" borderId="1" xfId="0" applyFont="1" applyFill="1" applyBorder="1" applyAlignment="1">
      <alignment horizontal="center" vertical="center" wrapText="1"/>
    </xf>
    <xf numFmtId="44" fontId="8" fillId="10" borderId="13" xfId="0" applyNumberFormat="1" applyFont="1" applyFill="1" applyBorder="1" applyAlignment="1">
      <alignment vertical="center"/>
    </xf>
    <xf numFmtId="0" fontId="0" fillId="0" borderId="1" xfId="0" applyBorder="1" applyAlignment="1">
      <alignment horizontal="right" vertical="center" wrapText="1"/>
    </xf>
    <xf numFmtId="0" fontId="0" fillId="2" borderId="4" xfId="0" applyFill="1" applyBorder="1" applyAlignment="1">
      <alignment vertical="center" wrapText="1"/>
    </xf>
    <xf numFmtId="0" fontId="0" fillId="0" borderId="0" xfId="0" applyBorder="1" applyAlignment="1">
      <alignment horizontal="right" vertical="center"/>
    </xf>
    <xf numFmtId="4" fontId="23" fillId="0" borderId="20" xfId="1" applyNumberFormat="1" applyFont="1" applyBorder="1" applyAlignment="1">
      <alignment vertical="center"/>
    </xf>
    <xf numFmtId="4" fontId="0" fillId="0" borderId="0" xfId="1" applyNumberFormat="1" applyFont="1" applyBorder="1" applyAlignment="1">
      <alignment vertical="center"/>
    </xf>
    <xf numFmtId="4" fontId="23" fillId="0" borderId="0" xfId="0" applyNumberFormat="1" applyFont="1" applyFill="1" applyAlignment="1">
      <alignment vertical="center"/>
    </xf>
    <xf numFmtId="43" fontId="14" fillId="0" borderId="1" xfId="0" applyNumberFormat="1" applyFont="1" applyBorder="1" applyAlignment="1">
      <alignment vertical="center"/>
    </xf>
    <xf numFmtId="0" fontId="0" fillId="0" borderId="0" xfId="0"/>
    <xf numFmtId="0" fontId="0" fillId="0" borderId="1" xfId="0" applyBorder="1" applyAlignment="1">
      <alignment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0" borderId="0" xfId="0" applyAlignment="1">
      <alignment horizontal="center" vertical="center"/>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18" fillId="2" borderId="1"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43" fontId="0" fillId="2" borderId="4" xfId="2"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0" fillId="0" borderId="1" xfId="1" applyNumberFormat="1" applyFont="1" applyFill="1" applyBorder="1" applyAlignment="1">
      <alignment vertical="center"/>
    </xf>
    <xf numFmtId="1" fontId="14" fillId="0" borderId="2" xfId="0" applyNumberFormat="1" applyFont="1" applyFill="1" applyBorder="1" applyAlignment="1">
      <alignment horizontal="left" vertical="center" wrapText="1"/>
    </xf>
    <xf numFmtId="0" fontId="0" fillId="0" borderId="1" xfId="0" applyFont="1" applyFill="1" applyBorder="1" applyAlignment="1">
      <alignment vertical="center" wrapText="1"/>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0" xfId="2" applyNumberFormat="1" applyFont="1" applyBorder="1" applyAlignment="1">
      <alignment vertical="center"/>
    </xf>
    <xf numFmtId="0" fontId="0" fillId="0" borderId="1" xfId="0" applyFont="1" applyFill="1" applyBorder="1" applyAlignment="1">
      <alignment horizontal="center" vertical="center" wrapText="1"/>
    </xf>
    <xf numFmtId="0" fontId="0" fillId="2" borderId="4" xfId="0" applyFont="1" applyFill="1" applyBorder="1" applyAlignment="1">
      <alignment vertical="center"/>
    </xf>
    <xf numFmtId="0" fontId="0" fillId="0" borderId="0" xfId="0" applyFont="1" applyFill="1" applyBorder="1" applyAlignment="1">
      <alignment horizontal="center" vertical="center" wrapText="1"/>
    </xf>
    <xf numFmtId="0" fontId="0" fillId="0" borderId="0" xfId="0" applyFont="1" applyFill="1" applyBorder="1" applyAlignment="1">
      <alignment vertical="center" wrapText="1"/>
    </xf>
    <xf numFmtId="177" fontId="0" fillId="0" borderId="1" xfId="2" applyNumberFormat="1" applyFont="1" applyFill="1" applyBorder="1" applyAlignment="1">
      <alignment horizontal="right" vertical="center" wrapText="1"/>
    </xf>
    <xf numFmtId="0" fontId="6" fillId="0" borderId="3" xfId="0" applyNumberFormat="1" applyFont="1" applyBorder="1" applyAlignment="1">
      <alignment vertical="center" wrapText="1"/>
    </xf>
    <xf numFmtId="0" fontId="6" fillId="0" borderId="3" xfId="0" applyNumberFormat="1" applyFont="1" applyBorder="1" applyAlignment="1">
      <alignment vertical="center"/>
    </xf>
    <xf numFmtId="0" fontId="6" fillId="0" borderId="13" xfId="0" applyNumberFormat="1" applyFont="1" applyBorder="1" applyAlignment="1">
      <alignment horizontal="left" vertical="center" wrapText="1"/>
    </xf>
    <xf numFmtId="4" fontId="23" fillId="0" borderId="6" xfId="1" applyNumberFormat="1" applyFont="1" applyBorder="1" applyAlignment="1">
      <alignment vertical="center"/>
    </xf>
    <xf numFmtId="1" fontId="9" fillId="0" borderId="17" xfId="0" applyNumberFormat="1" applyFont="1" applyBorder="1" applyAlignment="1">
      <alignment horizontal="center" vertical="center" wrapText="1"/>
    </xf>
    <xf numFmtId="4" fontId="0" fillId="2" borderId="4" xfId="0" applyNumberFormat="1" applyFill="1" applyBorder="1" applyAlignment="1">
      <alignment vertical="center"/>
    </xf>
    <xf numFmtId="0" fontId="0" fillId="0" borderId="0" xfId="0"/>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2" fillId="10" borderId="1" xfId="0" applyFont="1" applyFill="1" applyBorder="1" applyAlignment="1">
      <alignment horizontal="center" vertical="center" wrapText="1"/>
    </xf>
    <xf numFmtId="4" fontId="0" fillId="0" borderId="1" xfId="0" applyNumberFormat="1" applyBorder="1"/>
    <xf numFmtId="1" fontId="8" fillId="0" borderId="1" xfId="0" applyNumberFormat="1" applyFont="1" applyBorder="1" applyAlignment="1">
      <alignment horizontal="center" vertical="center" wrapText="1"/>
    </xf>
    <xf numFmtId="44" fontId="8" fillId="0" borderId="1" xfId="0" applyNumberFormat="1" applyFont="1" applyFill="1" applyBorder="1" applyAlignment="1">
      <alignment vertical="center"/>
    </xf>
    <xf numFmtId="0" fontId="0" fillId="0" borderId="5" xfId="0" applyBorder="1"/>
    <xf numFmtId="1" fontId="2" fillId="0" borderId="1" xfId="0" applyNumberFormat="1" applyFont="1" applyFill="1" applyBorder="1" applyAlignment="1">
      <alignment horizontal="center" vertical="center" wrapText="1"/>
    </xf>
    <xf numFmtId="44" fontId="0" fillId="0" borderId="0" xfId="0" applyNumberFormat="1"/>
    <xf numFmtId="44" fontId="0" fillId="0" borderId="1" xfId="0" applyNumberFormat="1" applyBorder="1"/>
    <xf numFmtId="1" fontId="18" fillId="2" borderId="1" xfId="0" applyNumberFormat="1" applyFont="1" applyFill="1" applyBorder="1" applyAlignment="1">
      <alignment horizontal="center" vertical="center" wrapText="1"/>
    </xf>
    <xf numFmtId="10" fontId="14" fillId="0" borderId="3" xfId="0" applyNumberFormat="1" applyFont="1" applyBorder="1" applyAlignment="1">
      <alignment vertical="center"/>
    </xf>
    <xf numFmtId="0" fontId="14" fillId="0" borderId="5" xfId="0" applyFont="1" applyBorder="1" applyAlignment="1">
      <alignment vertical="center"/>
    </xf>
    <xf numFmtId="0" fontId="62" fillId="10" borderId="14" xfId="0" applyFont="1" applyFill="1" applyBorder="1" applyAlignment="1">
      <alignment horizontal="right" vertical="center" wrapText="1"/>
    </xf>
    <xf numFmtId="0" fontId="0" fillId="13" borderId="5" xfId="0" applyFill="1" applyBorder="1" applyAlignment="1" applyProtection="1">
      <alignment vertical="center" wrapText="1"/>
      <protection locked="0"/>
    </xf>
    <xf numFmtId="43" fontId="0" fillId="0" borderId="0" xfId="2" applyFont="1" applyBorder="1"/>
    <xf numFmtId="4" fontId="23" fillId="0" borderId="9" xfId="0" applyNumberFormat="1" applyFont="1" applyBorder="1" applyAlignment="1">
      <alignment vertical="center"/>
    </xf>
    <xf numFmtId="4" fontId="0" fillId="0" borderId="1" xfId="1" applyNumberFormat="1" applyFont="1" applyBorder="1" applyAlignment="1">
      <alignment vertical="center"/>
    </xf>
    <xf numFmtId="177" fontId="0" fillId="0" borderId="1" xfId="2" applyNumberFormat="1" applyFont="1" applyBorder="1" applyAlignment="1">
      <alignment vertical="center"/>
    </xf>
    <xf numFmtId="1" fontId="5" fillId="0" borderId="1" xfId="0" applyNumberFormat="1" applyFont="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0" fillId="0" borderId="0" xfId="0"/>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2" borderId="3" xfId="0" applyFont="1" applyFill="1" applyBorder="1" applyAlignment="1">
      <alignment vertical="center"/>
    </xf>
    <xf numFmtId="182" fontId="0" fillId="0" borderId="0" xfId="5" applyNumberFormat="1" applyFont="1" applyBorder="1" applyAlignment="1">
      <alignment vertical="center"/>
    </xf>
    <xf numFmtId="183" fontId="0" fillId="0" borderId="1" xfId="0" applyNumberFormat="1" applyFont="1" applyFill="1" applyBorder="1" applyAlignment="1">
      <alignment horizontal="right" vertical="center"/>
    </xf>
    <xf numFmtId="0" fontId="0" fillId="0" borderId="0" xfId="0"/>
    <xf numFmtId="4" fontId="76" fillId="10" borderId="23" xfId="0" applyNumberFormat="1" applyFont="1" applyFill="1" applyBorder="1" applyAlignment="1">
      <alignment horizontal="center"/>
    </xf>
    <xf numFmtId="0" fontId="23" fillId="5" borderId="4" xfId="0" applyFont="1" applyFill="1" applyBorder="1" applyAlignment="1">
      <alignment horizontal="left" vertical="center" wrapText="1"/>
    </xf>
    <xf numFmtId="4" fontId="23" fillId="0" borderId="4" xfId="3" applyNumberFormat="1" applyFont="1" applyFill="1" applyBorder="1" applyAlignment="1">
      <alignment horizontal="left" vertical="center" wrapText="1"/>
    </xf>
    <xf numFmtId="4" fontId="0" fillId="0" borderId="3" xfId="2" applyNumberFormat="1" applyFont="1" applyBorder="1" applyAlignment="1">
      <alignment horizontal="center" vertical="center"/>
    </xf>
    <xf numFmtId="4" fontId="62" fillId="10" borderId="3" xfId="3" applyNumberFormat="1" applyFont="1" applyFill="1" applyBorder="1" applyAlignment="1">
      <alignment horizontal="center" vertical="center" wrapText="1"/>
    </xf>
    <xf numFmtId="170" fontId="62" fillId="10" borderId="3" xfId="3" applyNumberFormat="1" applyFont="1" applyFill="1" applyBorder="1" applyAlignment="1">
      <alignment horizontal="center" vertical="center" wrapText="1"/>
    </xf>
    <xf numFmtId="49" fontId="20" fillId="0" borderId="2" xfId="0" applyNumberFormat="1" applyFont="1" applyBorder="1" applyAlignment="1">
      <alignment horizontal="center"/>
    </xf>
    <xf numFmtId="49" fontId="20" fillId="0" borderId="4" xfId="0" applyNumberFormat="1" applyFont="1" applyBorder="1" applyAlignment="1">
      <alignment horizontal="center"/>
    </xf>
    <xf numFmtId="49" fontId="20" fillId="0" borderId="3" xfId="0" applyNumberFormat="1" applyFont="1" applyBorder="1" applyAlignment="1">
      <alignment horizontal="center"/>
    </xf>
    <xf numFmtId="14" fontId="20" fillId="0" borderId="2" xfId="0" applyNumberFormat="1" applyFont="1" applyBorder="1" applyAlignment="1">
      <alignment horizontal="center"/>
    </xf>
    <xf numFmtId="14" fontId="20" fillId="0" borderId="4" xfId="0" applyNumberFormat="1" applyFont="1" applyBorder="1" applyAlignment="1">
      <alignment horizontal="center"/>
    </xf>
    <xf numFmtId="14" fontId="20" fillId="0" borderId="3" xfId="0" applyNumberFormat="1" applyFont="1" applyBorder="1" applyAlignment="1">
      <alignment horizontal="center"/>
    </xf>
    <xf numFmtId="167" fontId="19" fillId="5" borderId="0" xfId="3" applyNumberFormat="1" applyFont="1" applyFill="1" applyBorder="1" applyAlignment="1">
      <alignment horizontal="center" vertical="center" wrapText="1"/>
    </xf>
    <xf numFmtId="0" fontId="20" fillId="0" borderId="2"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center"/>
    </xf>
    <xf numFmtId="0" fontId="17" fillId="5" borderId="0" xfId="0" applyFont="1" applyFill="1" applyBorder="1" applyAlignment="1">
      <alignment horizontal="center" vertical="center" wrapText="1"/>
    </xf>
    <xf numFmtId="0" fontId="20" fillId="5" borderId="0" xfId="0" applyFont="1" applyFill="1" applyBorder="1" applyAlignment="1">
      <alignment horizontal="center" vertical="center" wrapText="1"/>
    </xf>
    <xf numFmtId="0" fontId="19" fillId="5" borderId="0" xfId="0" applyFont="1" applyFill="1" applyBorder="1" applyAlignment="1">
      <alignment horizontal="center" vertical="center" wrapText="1"/>
    </xf>
    <xf numFmtId="0" fontId="19" fillId="5" borderId="0" xfId="0" applyFont="1" applyFill="1" applyBorder="1" applyAlignment="1" applyProtection="1">
      <alignment horizontal="center" vertical="center" wrapText="1"/>
      <protection locked="0"/>
    </xf>
    <xf numFmtId="0" fontId="10" fillId="0" borderId="0" xfId="0" applyFont="1" applyAlignment="1">
      <alignment horizontal="center"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center" vertical="center" wrapText="1"/>
    </xf>
    <xf numFmtId="0" fontId="0" fillId="0" borderId="7" xfId="0" applyBorder="1" applyAlignment="1">
      <alignment horizontal="center" vertical="center"/>
    </xf>
    <xf numFmtId="0" fontId="0" fillId="0" borderId="0" xfId="0" applyAlignment="1">
      <alignment horizontal="center" vertical="center"/>
    </xf>
    <xf numFmtId="0" fontId="20" fillId="0" borderId="0" xfId="0" applyFont="1" applyBorder="1" applyAlignment="1">
      <alignment horizontal="center"/>
    </xf>
    <xf numFmtId="49" fontId="20" fillId="0" borderId="0" xfId="0" applyNumberFormat="1" applyFont="1" applyBorder="1" applyAlignment="1">
      <alignment horizontal="center"/>
    </xf>
    <xf numFmtId="14" fontId="20" fillId="0" borderId="0" xfId="0" applyNumberFormat="1" applyFont="1" applyBorder="1" applyAlignment="1">
      <alignment horizontal="center"/>
    </xf>
    <xf numFmtId="0" fontId="2" fillId="10" borderId="14"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6" fillId="0" borderId="0" xfId="0" applyFont="1" applyAlignment="1">
      <alignment horizontal="center" vertical="center"/>
    </xf>
    <xf numFmtId="0" fontId="75" fillId="0" borderId="0" xfId="0" applyFont="1" applyAlignment="1">
      <alignment horizontal="center" vertical="center"/>
    </xf>
    <xf numFmtId="0" fontId="63" fillId="0" borderId="30" xfId="0" applyFont="1" applyBorder="1" applyAlignment="1">
      <alignment horizontal="center" vertical="center"/>
    </xf>
    <xf numFmtId="0" fontId="63" fillId="0" borderId="31" xfId="0" applyFont="1" applyBorder="1" applyAlignment="1">
      <alignment horizontal="center" vertical="center"/>
    </xf>
    <xf numFmtId="0" fontId="63" fillId="0" borderId="29" xfId="0" applyFont="1" applyBorder="1" applyAlignment="1">
      <alignment horizontal="center" vertical="center"/>
    </xf>
    <xf numFmtId="0" fontId="63" fillId="0" borderId="26" xfId="0" applyFont="1" applyBorder="1" applyAlignment="1">
      <alignment horizontal="center" vertical="center"/>
    </xf>
    <xf numFmtId="0" fontId="63" fillId="0" borderId="27" xfId="0" applyFont="1" applyBorder="1" applyAlignment="1">
      <alignment horizontal="center" vertical="center"/>
    </xf>
    <xf numFmtId="0" fontId="63" fillId="0" borderId="28" xfId="0" applyFont="1" applyBorder="1" applyAlignment="1">
      <alignment horizontal="center" vertical="center"/>
    </xf>
    <xf numFmtId="0" fontId="61" fillId="0" borderId="0" xfId="0" applyFont="1" applyAlignment="1">
      <alignment horizontal="center" vertical="center"/>
    </xf>
    <xf numFmtId="0" fontId="63" fillId="0" borderId="19" xfId="0" applyFont="1" applyBorder="1" applyAlignment="1">
      <alignment horizontal="center" vertical="center"/>
    </xf>
    <xf numFmtId="0" fontId="63" fillId="0" borderId="53" xfId="0" applyFont="1" applyBorder="1" applyAlignment="1">
      <alignment horizontal="center" vertical="center"/>
    </xf>
    <xf numFmtId="0" fontId="63" fillId="0" borderId="52" xfId="0" applyFont="1" applyBorder="1" applyAlignment="1">
      <alignment horizontal="center" vertical="center"/>
    </xf>
    <xf numFmtId="0" fontId="63" fillId="0" borderId="60" xfId="0" applyFont="1" applyBorder="1" applyAlignment="1">
      <alignment horizontal="center" vertical="center"/>
    </xf>
    <xf numFmtId="0" fontId="63" fillId="0" borderId="61" xfId="0" applyFont="1" applyBorder="1" applyAlignment="1">
      <alignment horizontal="center" vertical="center"/>
    </xf>
    <xf numFmtId="0" fontId="63" fillId="0" borderId="62" xfId="0" applyFont="1" applyBorder="1" applyAlignment="1">
      <alignment horizontal="center" vertical="center"/>
    </xf>
    <xf numFmtId="0" fontId="0" fillId="0" borderId="7" xfId="0" applyBorder="1" applyAlignment="1">
      <alignment horizontal="left" vertical="center"/>
    </xf>
    <xf numFmtId="0" fontId="26" fillId="0" borderId="8" xfId="0" applyFont="1" applyFill="1" applyBorder="1" applyAlignment="1">
      <alignment horizontal="left" wrapText="1"/>
    </xf>
    <xf numFmtId="0" fontId="0" fillId="0" borderId="0" xfId="0" applyBorder="1" applyAlignment="1">
      <alignment horizontal="center" vertical="center"/>
    </xf>
  </cellXfs>
  <cellStyles count="44576">
    <cellStyle name="20% - Ênfase1" xfId="26" builtinId="30" customBuiltin="1"/>
    <cellStyle name="20% - Ênfase1 10" xfId="1387"/>
    <cellStyle name="20% - Ênfase1 10 10" xfId="43950"/>
    <cellStyle name="20% - Ênfase1 10 2" xfId="11223"/>
    <cellStyle name="20% - Ênfase1 10 2 2" xfId="21677"/>
    <cellStyle name="20% - Ênfase1 10 2 3" xfId="32865"/>
    <cellStyle name="20% - Ênfase1 10 3" xfId="12951"/>
    <cellStyle name="20% - Ênfase1 10 3 2" xfId="23570"/>
    <cellStyle name="20% - Ênfase1 10 3 3" xfId="34756"/>
    <cellStyle name="20% - Ênfase1 10 4" xfId="14676"/>
    <cellStyle name="20% - Ênfase1 10 4 2" xfId="25466"/>
    <cellStyle name="20% - Ênfase1 10 4 3" xfId="36652"/>
    <cellStyle name="20% - Ênfase1 10 5" xfId="16401"/>
    <cellStyle name="20% - Ênfase1 10 5 2" xfId="27362"/>
    <cellStyle name="20% - Ênfase1 10 5 3" xfId="38548"/>
    <cellStyle name="20% - Ênfase1 10 6" xfId="18126"/>
    <cellStyle name="20% - Ênfase1 10 6 2" xfId="29258"/>
    <cellStyle name="20% - Ênfase1 10 6 3" xfId="40444"/>
    <cellStyle name="20% - Ênfase1 10 7" xfId="19851"/>
    <cellStyle name="20% - Ênfase1 10 8" xfId="31039"/>
    <cellStyle name="20% - Ênfase1 10 9" xfId="42225"/>
    <cellStyle name="20% - Ênfase1 11" xfId="1703"/>
    <cellStyle name="20% - Ênfase1 11 10" xfId="44238"/>
    <cellStyle name="20% - Ênfase1 11 2" xfId="11511"/>
    <cellStyle name="20% - Ênfase1 11 2 2" xfId="21993"/>
    <cellStyle name="20% - Ênfase1 11 2 3" xfId="33181"/>
    <cellStyle name="20% - Ênfase1 11 3" xfId="13239"/>
    <cellStyle name="20% - Ênfase1 11 3 2" xfId="23886"/>
    <cellStyle name="20% - Ênfase1 11 3 3" xfId="35072"/>
    <cellStyle name="20% - Ênfase1 11 4" xfId="14964"/>
    <cellStyle name="20% - Ênfase1 11 4 2" xfId="25782"/>
    <cellStyle name="20% - Ênfase1 11 4 3" xfId="36968"/>
    <cellStyle name="20% - Ênfase1 11 5" xfId="16689"/>
    <cellStyle name="20% - Ênfase1 11 5 2" xfId="27678"/>
    <cellStyle name="20% - Ênfase1 11 5 3" xfId="38864"/>
    <cellStyle name="20% - Ênfase1 11 6" xfId="18414"/>
    <cellStyle name="20% - Ênfase1 11 6 2" xfId="29574"/>
    <cellStyle name="20% - Ênfase1 11 6 3" xfId="40760"/>
    <cellStyle name="20% - Ênfase1 11 7" xfId="20139"/>
    <cellStyle name="20% - Ênfase1 11 8" xfId="31327"/>
    <cellStyle name="20% - Ênfase1 11 9" xfId="42513"/>
    <cellStyle name="20% - Ênfase1 12" xfId="2090"/>
    <cellStyle name="20% - Ênfase1 12 2" xfId="20427"/>
    <cellStyle name="20% - Ênfase1 12 3" xfId="31615"/>
    <cellStyle name="20% - Ênfase1 13" xfId="11799"/>
    <cellStyle name="20% - Ênfase1 13 2" xfId="22309"/>
    <cellStyle name="20% - Ênfase1 13 3" xfId="33497"/>
    <cellStyle name="20% - Ênfase1 14" xfId="13527"/>
    <cellStyle name="20% - Ênfase1 14 2" xfId="24202"/>
    <cellStyle name="20% - Ênfase1 14 3" xfId="35388"/>
    <cellStyle name="20% - Ênfase1 15" xfId="15252"/>
    <cellStyle name="20% - Ênfase1 15 2" xfId="26098"/>
    <cellStyle name="20% - Ênfase1 15 3" xfId="37284"/>
    <cellStyle name="20% - Ênfase1 16" xfId="16977"/>
    <cellStyle name="20% - Ênfase1 16 2" xfId="27994"/>
    <cellStyle name="20% - Ênfase1 16 3" xfId="39180"/>
    <cellStyle name="20% - Ênfase1 17" xfId="18702"/>
    <cellStyle name="20% - Ênfase1 18" xfId="29890"/>
    <cellStyle name="20% - Ênfase1 19" xfId="41076"/>
    <cellStyle name="20% - Ênfase1 2" xfId="143"/>
    <cellStyle name="20% - Ênfase1 2 10" xfId="11819"/>
    <cellStyle name="20% - Ênfase1 2 10 2" xfId="22328"/>
    <cellStyle name="20% - Ênfase1 2 10 3" xfId="33514"/>
    <cellStyle name="20% - Ênfase1 2 11" xfId="13544"/>
    <cellStyle name="20% - Ênfase1 2 11 2" xfId="24224"/>
    <cellStyle name="20% - Ênfase1 2 11 3" xfId="35410"/>
    <cellStyle name="20% - Ênfase1 2 12" xfId="15269"/>
    <cellStyle name="20% - Ênfase1 2 12 2" xfId="26120"/>
    <cellStyle name="20% - Ênfase1 2 12 3" xfId="37306"/>
    <cellStyle name="20% - Ênfase1 2 13" xfId="16994"/>
    <cellStyle name="20% - Ênfase1 2 13 2" xfId="28016"/>
    <cellStyle name="20% - Ênfase1 2 13 3" xfId="39202"/>
    <cellStyle name="20% - Ênfase1 2 14" xfId="18719"/>
    <cellStyle name="20% - Ênfase1 2 15" xfId="29907"/>
    <cellStyle name="20% - Ênfase1 2 16" xfId="41093"/>
    <cellStyle name="20% - Ênfase1 2 17" xfId="42818"/>
    <cellStyle name="20% - Ênfase1 2 2" xfId="233"/>
    <cellStyle name="20% - Ênfase1 2 2 10" xfId="13626"/>
    <cellStyle name="20% - Ênfase1 2 2 10 2" xfId="24314"/>
    <cellStyle name="20% - Ênfase1 2 2 10 3" xfId="35500"/>
    <cellStyle name="20% - Ênfase1 2 2 11" xfId="15351"/>
    <cellStyle name="20% - Ênfase1 2 2 11 2" xfId="26210"/>
    <cellStyle name="20% - Ênfase1 2 2 11 3" xfId="37396"/>
    <cellStyle name="20% - Ênfase1 2 2 12" xfId="17076"/>
    <cellStyle name="20% - Ênfase1 2 2 12 2" xfId="28106"/>
    <cellStyle name="20% - Ênfase1 2 2 12 3" xfId="39292"/>
    <cellStyle name="20% - Ênfase1 2 2 13" xfId="18801"/>
    <cellStyle name="20% - Ênfase1 2 2 14" xfId="29989"/>
    <cellStyle name="20% - Ênfase1 2 2 15" xfId="41175"/>
    <cellStyle name="20% - Ênfase1 2 2 16" xfId="42900"/>
    <cellStyle name="20% - Ênfase1 2 2 2" xfId="391"/>
    <cellStyle name="20% - Ênfase1 2 2 2 10" xfId="15495"/>
    <cellStyle name="20% - Ênfase1 2 2 2 10 2" xfId="26368"/>
    <cellStyle name="20% - Ênfase1 2 2 2 10 3" xfId="37554"/>
    <cellStyle name="20% - Ênfase1 2 2 2 11" xfId="17220"/>
    <cellStyle name="20% - Ênfase1 2 2 2 11 2" xfId="28264"/>
    <cellStyle name="20% - Ênfase1 2 2 2 11 3" xfId="39450"/>
    <cellStyle name="20% - Ênfase1 2 2 2 12" xfId="18945"/>
    <cellStyle name="20% - Ênfase1 2 2 2 13" xfId="30133"/>
    <cellStyle name="20% - Ênfase1 2 2 2 14" xfId="41319"/>
    <cellStyle name="20% - Ênfase1 2 2 2 15" xfId="43044"/>
    <cellStyle name="20% - Ênfase1 2 2 2 2" xfId="709"/>
    <cellStyle name="20% - Ênfase1 2 2 2 2 10" xfId="43332"/>
    <cellStyle name="20% - Ênfase1 2 2 2 2 2" xfId="10605"/>
    <cellStyle name="20% - Ênfase1 2 2 2 2 2 2" xfId="20999"/>
    <cellStyle name="20% - Ênfase1 2 2 2 2 2 3" xfId="32187"/>
    <cellStyle name="20% - Ênfase1 2 2 2 2 3" xfId="12333"/>
    <cellStyle name="20% - Ênfase1 2 2 2 2 3 2" xfId="22892"/>
    <cellStyle name="20% - Ênfase1 2 2 2 2 3 3" xfId="34078"/>
    <cellStyle name="20% - Ênfase1 2 2 2 2 4" xfId="14058"/>
    <cellStyle name="20% - Ênfase1 2 2 2 2 4 2" xfId="24788"/>
    <cellStyle name="20% - Ênfase1 2 2 2 2 4 3" xfId="35974"/>
    <cellStyle name="20% - Ênfase1 2 2 2 2 5" xfId="15783"/>
    <cellStyle name="20% - Ênfase1 2 2 2 2 5 2" xfId="26684"/>
    <cellStyle name="20% - Ênfase1 2 2 2 2 5 3" xfId="37870"/>
    <cellStyle name="20% - Ênfase1 2 2 2 2 6" xfId="17508"/>
    <cellStyle name="20% - Ênfase1 2 2 2 2 6 2" xfId="28580"/>
    <cellStyle name="20% - Ênfase1 2 2 2 2 6 3" xfId="39766"/>
    <cellStyle name="20% - Ênfase1 2 2 2 2 7" xfId="19233"/>
    <cellStyle name="20% - Ênfase1 2 2 2 2 8" xfId="30421"/>
    <cellStyle name="20% - Ênfase1 2 2 2 2 9" xfId="41607"/>
    <cellStyle name="20% - Ênfase1 2 2 2 3" xfId="1025"/>
    <cellStyle name="20% - Ênfase1 2 2 2 3 10" xfId="43620"/>
    <cellStyle name="20% - Ênfase1 2 2 2 3 2" xfId="10893"/>
    <cellStyle name="20% - Ênfase1 2 2 2 3 2 2" xfId="21315"/>
    <cellStyle name="20% - Ênfase1 2 2 2 3 2 3" xfId="32503"/>
    <cellStyle name="20% - Ênfase1 2 2 2 3 3" xfId="12621"/>
    <cellStyle name="20% - Ênfase1 2 2 2 3 3 2" xfId="23208"/>
    <cellStyle name="20% - Ênfase1 2 2 2 3 3 3" xfId="34394"/>
    <cellStyle name="20% - Ênfase1 2 2 2 3 4" xfId="14346"/>
    <cellStyle name="20% - Ênfase1 2 2 2 3 4 2" xfId="25104"/>
    <cellStyle name="20% - Ênfase1 2 2 2 3 4 3" xfId="36290"/>
    <cellStyle name="20% - Ênfase1 2 2 2 3 5" xfId="16071"/>
    <cellStyle name="20% - Ênfase1 2 2 2 3 5 2" xfId="27000"/>
    <cellStyle name="20% - Ênfase1 2 2 2 3 5 3" xfId="38186"/>
    <cellStyle name="20% - Ênfase1 2 2 2 3 6" xfId="17796"/>
    <cellStyle name="20% - Ênfase1 2 2 2 3 6 2" xfId="28896"/>
    <cellStyle name="20% - Ênfase1 2 2 2 3 6 3" xfId="40082"/>
    <cellStyle name="20% - Ênfase1 2 2 2 3 7" xfId="19521"/>
    <cellStyle name="20% - Ênfase1 2 2 2 3 8" xfId="30709"/>
    <cellStyle name="20% - Ênfase1 2 2 2 3 9" xfId="41895"/>
    <cellStyle name="20% - Ênfase1 2 2 2 4" xfId="1341"/>
    <cellStyle name="20% - Ênfase1 2 2 2 4 10" xfId="43908"/>
    <cellStyle name="20% - Ênfase1 2 2 2 4 2" xfId="11181"/>
    <cellStyle name="20% - Ênfase1 2 2 2 4 2 2" xfId="21631"/>
    <cellStyle name="20% - Ênfase1 2 2 2 4 2 3" xfId="32819"/>
    <cellStyle name="20% - Ênfase1 2 2 2 4 3" xfId="12909"/>
    <cellStyle name="20% - Ênfase1 2 2 2 4 3 2" xfId="23524"/>
    <cellStyle name="20% - Ênfase1 2 2 2 4 3 3" xfId="34710"/>
    <cellStyle name="20% - Ênfase1 2 2 2 4 4" xfId="14634"/>
    <cellStyle name="20% - Ênfase1 2 2 2 4 4 2" xfId="25420"/>
    <cellStyle name="20% - Ênfase1 2 2 2 4 4 3" xfId="36606"/>
    <cellStyle name="20% - Ênfase1 2 2 2 4 5" xfId="16359"/>
    <cellStyle name="20% - Ênfase1 2 2 2 4 5 2" xfId="27316"/>
    <cellStyle name="20% - Ênfase1 2 2 2 4 5 3" xfId="38502"/>
    <cellStyle name="20% - Ênfase1 2 2 2 4 6" xfId="18084"/>
    <cellStyle name="20% - Ênfase1 2 2 2 4 6 2" xfId="29212"/>
    <cellStyle name="20% - Ênfase1 2 2 2 4 6 3" xfId="40398"/>
    <cellStyle name="20% - Ênfase1 2 2 2 4 7" xfId="19809"/>
    <cellStyle name="20% - Ênfase1 2 2 2 4 8" xfId="30997"/>
    <cellStyle name="20% - Ênfase1 2 2 2 4 9" xfId="42183"/>
    <cellStyle name="20% - Ênfase1 2 2 2 5" xfId="1657"/>
    <cellStyle name="20% - Ênfase1 2 2 2 5 10" xfId="44196"/>
    <cellStyle name="20% - Ênfase1 2 2 2 5 2" xfId="11469"/>
    <cellStyle name="20% - Ênfase1 2 2 2 5 2 2" xfId="21947"/>
    <cellStyle name="20% - Ênfase1 2 2 2 5 2 3" xfId="33135"/>
    <cellStyle name="20% - Ênfase1 2 2 2 5 3" xfId="13197"/>
    <cellStyle name="20% - Ênfase1 2 2 2 5 3 2" xfId="23840"/>
    <cellStyle name="20% - Ênfase1 2 2 2 5 3 3" xfId="35026"/>
    <cellStyle name="20% - Ênfase1 2 2 2 5 4" xfId="14922"/>
    <cellStyle name="20% - Ênfase1 2 2 2 5 4 2" xfId="25736"/>
    <cellStyle name="20% - Ênfase1 2 2 2 5 4 3" xfId="36922"/>
    <cellStyle name="20% - Ênfase1 2 2 2 5 5" xfId="16647"/>
    <cellStyle name="20% - Ênfase1 2 2 2 5 5 2" xfId="27632"/>
    <cellStyle name="20% - Ênfase1 2 2 2 5 5 3" xfId="38818"/>
    <cellStyle name="20% - Ênfase1 2 2 2 5 6" xfId="18372"/>
    <cellStyle name="20% - Ênfase1 2 2 2 5 6 2" xfId="29528"/>
    <cellStyle name="20% - Ênfase1 2 2 2 5 6 3" xfId="40714"/>
    <cellStyle name="20% - Ênfase1 2 2 2 5 7" xfId="20097"/>
    <cellStyle name="20% - Ênfase1 2 2 2 5 8" xfId="31285"/>
    <cellStyle name="20% - Ênfase1 2 2 2 5 9" xfId="42471"/>
    <cellStyle name="20% - Ênfase1 2 2 2 6" xfId="1973"/>
    <cellStyle name="20% - Ênfase1 2 2 2 6 10" xfId="44484"/>
    <cellStyle name="20% - Ênfase1 2 2 2 6 2" xfId="11757"/>
    <cellStyle name="20% - Ênfase1 2 2 2 6 2 2" xfId="22263"/>
    <cellStyle name="20% - Ênfase1 2 2 2 6 2 3" xfId="33451"/>
    <cellStyle name="20% - Ênfase1 2 2 2 6 3" xfId="13485"/>
    <cellStyle name="20% - Ênfase1 2 2 2 6 3 2" xfId="24156"/>
    <cellStyle name="20% - Ênfase1 2 2 2 6 3 3" xfId="35342"/>
    <cellStyle name="20% - Ênfase1 2 2 2 6 4" xfId="15210"/>
    <cellStyle name="20% - Ênfase1 2 2 2 6 4 2" xfId="26052"/>
    <cellStyle name="20% - Ênfase1 2 2 2 6 4 3" xfId="37238"/>
    <cellStyle name="20% - Ênfase1 2 2 2 6 5" xfId="16935"/>
    <cellStyle name="20% - Ênfase1 2 2 2 6 5 2" xfId="27948"/>
    <cellStyle name="20% - Ênfase1 2 2 2 6 5 3" xfId="39134"/>
    <cellStyle name="20% - Ênfase1 2 2 2 6 6" xfId="18660"/>
    <cellStyle name="20% - Ênfase1 2 2 2 6 6 2" xfId="29844"/>
    <cellStyle name="20% - Ênfase1 2 2 2 6 6 3" xfId="41030"/>
    <cellStyle name="20% - Ênfase1 2 2 2 6 7" xfId="20385"/>
    <cellStyle name="20% - Ênfase1 2 2 2 6 8" xfId="31573"/>
    <cellStyle name="20% - Ênfase1 2 2 2 6 9" xfId="42759"/>
    <cellStyle name="20% - Ênfase1 2 2 2 7" xfId="10316"/>
    <cellStyle name="20% - Ênfase1 2 2 2 7 2" xfId="20683"/>
    <cellStyle name="20% - Ênfase1 2 2 2 7 3" xfId="31871"/>
    <cellStyle name="20% - Ênfase1 2 2 2 8" xfId="12045"/>
    <cellStyle name="20% - Ênfase1 2 2 2 8 2" xfId="22576"/>
    <cellStyle name="20% - Ênfase1 2 2 2 8 3" xfId="33762"/>
    <cellStyle name="20% - Ênfase1 2 2 2 9" xfId="13770"/>
    <cellStyle name="20% - Ênfase1 2 2 2 9 2" xfId="24472"/>
    <cellStyle name="20% - Ênfase1 2 2 2 9 3" xfId="35658"/>
    <cellStyle name="20% - Ênfase1 2 2 3" xfId="551"/>
    <cellStyle name="20% - Ênfase1 2 2 3 10" xfId="43188"/>
    <cellStyle name="20% - Ênfase1 2 2 3 2" xfId="10461"/>
    <cellStyle name="20% - Ênfase1 2 2 3 2 2" xfId="20841"/>
    <cellStyle name="20% - Ênfase1 2 2 3 2 3" xfId="32029"/>
    <cellStyle name="20% - Ênfase1 2 2 3 3" xfId="12189"/>
    <cellStyle name="20% - Ênfase1 2 2 3 3 2" xfId="22734"/>
    <cellStyle name="20% - Ênfase1 2 2 3 3 3" xfId="33920"/>
    <cellStyle name="20% - Ênfase1 2 2 3 4" xfId="13914"/>
    <cellStyle name="20% - Ênfase1 2 2 3 4 2" xfId="24630"/>
    <cellStyle name="20% - Ênfase1 2 2 3 4 3" xfId="35816"/>
    <cellStyle name="20% - Ênfase1 2 2 3 5" xfId="15639"/>
    <cellStyle name="20% - Ênfase1 2 2 3 5 2" xfId="26526"/>
    <cellStyle name="20% - Ênfase1 2 2 3 5 3" xfId="37712"/>
    <cellStyle name="20% - Ênfase1 2 2 3 6" xfId="17364"/>
    <cellStyle name="20% - Ênfase1 2 2 3 6 2" xfId="28422"/>
    <cellStyle name="20% - Ênfase1 2 2 3 6 3" xfId="39608"/>
    <cellStyle name="20% - Ênfase1 2 2 3 7" xfId="19089"/>
    <cellStyle name="20% - Ênfase1 2 2 3 8" xfId="30277"/>
    <cellStyle name="20% - Ênfase1 2 2 3 9" xfId="41463"/>
    <cellStyle name="20% - Ênfase1 2 2 4" xfId="867"/>
    <cellStyle name="20% - Ênfase1 2 2 4 10" xfId="43476"/>
    <cellStyle name="20% - Ênfase1 2 2 4 2" xfId="10749"/>
    <cellStyle name="20% - Ênfase1 2 2 4 2 2" xfId="21157"/>
    <cellStyle name="20% - Ênfase1 2 2 4 2 3" xfId="32345"/>
    <cellStyle name="20% - Ênfase1 2 2 4 3" xfId="12477"/>
    <cellStyle name="20% - Ênfase1 2 2 4 3 2" xfId="23050"/>
    <cellStyle name="20% - Ênfase1 2 2 4 3 3" xfId="34236"/>
    <cellStyle name="20% - Ênfase1 2 2 4 4" xfId="14202"/>
    <cellStyle name="20% - Ênfase1 2 2 4 4 2" xfId="24946"/>
    <cellStyle name="20% - Ênfase1 2 2 4 4 3" xfId="36132"/>
    <cellStyle name="20% - Ênfase1 2 2 4 5" xfId="15927"/>
    <cellStyle name="20% - Ênfase1 2 2 4 5 2" xfId="26842"/>
    <cellStyle name="20% - Ênfase1 2 2 4 5 3" xfId="38028"/>
    <cellStyle name="20% - Ênfase1 2 2 4 6" xfId="17652"/>
    <cellStyle name="20% - Ênfase1 2 2 4 6 2" xfId="28738"/>
    <cellStyle name="20% - Ênfase1 2 2 4 6 3" xfId="39924"/>
    <cellStyle name="20% - Ênfase1 2 2 4 7" xfId="19377"/>
    <cellStyle name="20% - Ênfase1 2 2 4 8" xfId="30565"/>
    <cellStyle name="20% - Ênfase1 2 2 4 9" xfId="41751"/>
    <cellStyle name="20% - Ênfase1 2 2 5" xfId="1183"/>
    <cellStyle name="20% - Ênfase1 2 2 5 10" xfId="43764"/>
    <cellStyle name="20% - Ênfase1 2 2 5 2" xfId="11037"/>
    <cellStyle name="20% - Ênfase1 2 2 5 2 2" xfId="21473"/>
    <cellStyle name="20% - Ênfase1 2 2 5 2 3" xfId="32661"/>
    <cellStyle name="20% - Ênfase1 2 2 5 3" xfId="12765"/>
    <cellStyle name="20% - Ênfase1 2 2 5 3 2" xfId="23366"/>
    <cellStyle name="20% - Ênfase1 2 2 5 3 3" xfId="34552"/>
    <cellStyle name="20% - Ênfase1 2 2 5 4" xfId="14490"/>
    <cellStyle name="20% - Ênfase1 2 2 5 4 2" xfId="25262"/>
    <cellStyle name="20% - Ênfase1 2 2 5 4 3" xfId="36448"/>
    <cellStyle name="20% - Ênfase1 2 2 5 5" xfId="16215"/>
    <cellStyle name="20% - Ênfase1 2 2 5 5 2" xfId="27158"/>
    <cellStyle name="20% - Ênfase1 2 2 5 5 3" xfId="38344"/>
    <cellStyle name="20% - Ênfase1 2 2 5 6" xfId="17940"/>
    <cellStyle name="20% - Ênfase1 2 2 5 6 2" xfId="29054"/>
    <cellStyle name="20% - Ênfase1 2 2 5 6 3" xfId="40240"/>
    <cellStyle name="20% - Ênfase1 2 2 5 7" xfId="19665"/>
    <cellStyle name="20% - Ênfase1 2 2 5 8" xfId="30853"/>
    <cellStyle name="20% - Ênfase1 2 2 5 9" xfId="42039"/>
    <cellStyle name="20% - Ênfase1 2 2 6" xfId="1499"/>
    <cellStyle name="20% - Ênfase1 2 2 6 10" xfId="44052"/>
    <cellStyle name="20% - Ênfase1 2 2 6 2" xfId="11325"/>
    <cellStyle name="20% - Ênfase1 2 2 6 2 2" xfId="21789"/>
    <cellStyle name="20% - Ênfase1 2 2 6 2 3" xfId="32977"/>
    <cellStyle name="20% - Ênfase1 2 2 6 3" xfId="13053"/>
    <cellStyle name="20% - Ênfase1 2 2 6 3 2" xfId="23682"/>
    <cellStyle name="20% - Ênfase1 2 2 6 3 3" xfId="34868"/>
    <cellStyle name="20% - Ênfase1 2 2 6 4" xfId="14778"/>
    <cellStyle name="20% - Ênfase1 2 2 6 4 2" xfId="25578"/>
    <cellStyle name="20% - Ênfase1 2 2 6 4 3" xfId="36764"/>
    <cellStyle name="20% - Ênfase1 2 2 6 5" xfId="16503"/>
    <cellStyle name="20% - Ênfase1 2 2 6 5 2" xfId="27474"/>
    <cellStyle name="20% - Ênfase1 2 2 6 5 3" xfId="38660"/>
    <cellStyle name="20% - Ênfase1 2 2 6 6" xfId="18228"/>
    <cellStyle name="20% - Ênfase1 2 2 6 6 2" xfId="29370"/>
    <cellStyle name="20% - Ênfase1 2 2 6 6 3" xfId="40556"/>
    <cellStyle name="20% - Ênfase1 2 2 6 7" xfId="19953"/>
    <cellStyle name="20% - Ênfase1 2 2 6 8" xfId="31141"/>
    <cellStyle name="20% - Ênfase1 2 2 6 9" xfId="42327"/>
    <cellStyle name="20% - Ênfase1 2 2 7" xfId="1815"/>
    <cellStyle name="20% - Ênfase1 2 2 7 10" xfId="44340"/>
    <cellStyle name="20% - Ênfase1 2 2 7 2" xfId="11613"/>
    <cellStyle name="20% - Ênfase1 2 2 7 2 2" xfId="22105"/>
    <cellStyle name="20% - Ênfase1 2 2 7 2 3" xfId="33293"/>
    <cellStyle name="20% - Ênfase1 2 2 7 3" xfId="13341"/>
    <cellStyle name="20% - Ênfase1 2 2 7 3 2" xfId="23998"/>
    <cellStyle name="20% - Ênfase1 2 2 7 3 3" xfId="35184"/>
    <cellStyle name="20% - Ênfase1 2 2 7 4" xfId="15066"/>
    <cellStyle name="20% - Ênfase1 2 2 7 4 2" xfId="25894"/>
    <cellStyle name="20% - Ênfase1 2 2 7 4 3" xfId="37080"/>
    <cellStyle name="20% - Ênfase1 2 2 7 5" xfId="16791"/>
    <cellStyle name="20% - Ênfase1 2 2 7 5 2" xfId="27790"/>
    <cellStyle name="20% - Ênfase1 2 2 7 5 3" xfId="38976"/>
    <cellStyle name="20% - Ênfase1 2 2 7 6" xfId="18516"/>
    <cellStyle name="20% - Ênfase1 2 2 7 6 2" xfId="29686"/>
    <cellStyle name="20% - Ênfase1 2 2 7 6 3" xfId="40872"/>
    <cellStyle name="20% - Ênfase1 2 2 7 7" xfId="20241"/>
    <cellStyle name="20% - Ênfase1 2 2 7 8" xfId="31429"/>
    <cellStyle name="20% - Ênfase1 2 2 7 9" xfId="42615"/>
    <cellStyle name="20% - Ênfase1 2 2 8" xfId="2143"/>
    <cellStyle name="20% - Ênfase1 2 2 8 2" xfId="20529"/>
    <cellStyle name="20% - Ênfase1 2 2 8 3" xfId="31717"/>
    <cellStyle name="20% - Ênfase1 2 2 9" xfId="11901"/>
    <cellStyle name="20% - Ênfase1 2 2 9 2" xfId="22418"/>
    <cellStyle name="20% - Ênfase1 2 2 9 3" xfId="33604"/>
    <cellStyle name="20% - Ênfase1 2 3" xfId="301"/>
    <cellStyle name="20% - Ênfase1 2 3 10" xfId="15413"/>
    <cellStyle name="20% - Ênfase1 2 3 10 2" xfId="26278"/>
    <cellStyle name="20% - Ênfase1 2 3 10 3" xfId="37464"/>
    <cellStyle name="20% - Ênfase1 2 3 11" xfId="17138"/>
    <cellStyle name="20% - Ênfase1 2 3 11 2" xfId="28174"/>
    <cellStyle name="20% - Ênfase1 2 3 11 3" xfId="39360"/>
    <cellStyle name="20% - Ênfase1 2 3 12" xfId="18863"/>
    <cellStyle name="20% - Ênfase1 2 3 13" xfId="30051"/>
    <cellStyle name="20% - Ênfase1 2 3 14" xfId="41237"/>
    <cellStyle name="20% - Ênfase1 2 3 15" xfId="42962"/>
    <cellStyle name="20% - Ênfase1 2 3 2" xfId="619"/>
    <cellStyle name="20% - Ênfase1 2 3 2 10" xfId="43250"/>
    <cellStyle name="20% - Ênfase1 2 3 2 2" xfId="10523"/>
    <cellStyle name="20% - Ênfase1 2 3 2 2 2" xfId="20909"/>
    <cellStyle name="20% - Ênfase1 2 3 2 2 3" xfId="32097"/>
    <cellStyle name="20% - Ênfase1 2 3 2 3" xfId="12251"/>
    <cellStyle name="20% - Ênfase1 2 3 2 3 2" xfId="22802"/>
    <cellStyle name="20% - Ênfase1 2 3 2 3 3" xfId="33988"/>
    <cellStyle name="20% - Ênfase1 2 3 2 4" xfId="13976"/>
    <cellStyle name="20% - Ênfase1 2 3 2 4 2" xfId="24698"/>
    <cellStyle name="20% - Ênfase1 2 3 2 4 3" xfId="35884"/>
    <cellStyle name="20% - Ênfase1 2 3 2 5" xfId="15701"/>
    <cellStyle name="20% - Ênfase1 2 3 2 5 2" xfId="26594"/>
    <cellStyle name="20% - Ênfase1 2 3 2 5 3" xfId="37780"/>
    <cellStyle name="20% - Ênfase1 2 3 2 6" xfId="17426"/>
    <cellStyle name="20% - Ênfase1 2 3 2 6 2" xfId="28490"/>
    <cellStyle name="20% - Ênfase1 2 3 2 6 3" xfId="39676"/>
    <cellStyle name="20% - Ênfase1 2 3 2 7" xfId="19151"/>
    <cellStyle name="20% - Ênfase1 2 3 2 8" xfId="30339"/>
    <cellStyle name="20% - Ênfase1 2 3 2 9" xfId="41525"/>
    <cellStyle name="20% - Ênfase1 2 3 3" xfId="935"/>
    <cellStyle name="20% - Ênfase1 2 3 3 10" xfId="43538"/>
    <cellStyle name="20% - Ênfase1 2 3 3 2" xfId="10811"/>
    <cellStyle name="20% - Ênfase1 2 3 3 2 2" xfId="21225"/>
    <cellStyle name="20% - Ênfase1 2 3 3 2 3" xfId="32413"/>
    <cellStyle name="20% - Ênfase1 2 3 3 3" xfId="12539"/>
    <cellStyle name="20% - Ênfase1 2 3 3 3 2" xfId="23118"/>
    <cellStyle name="20% - Ênfase1 2 3 3 3 3" xfId="34304"/>
    <cellStyle name="20% - Ênfase1 2 3 3 4" xfId="14264"/>
    <cellStyle name="20% - Ênfase1 2 3 3 4 2" xfId="25014"/>
    <cellStyle name="20% - Ênfase1 2 3 3 4 3" xfId="36200"/>
    <cellStyle name="20% - Ênfase1 2 3 3 5" xfId="15989"/>
    <cellStyle name="20% - Ênfase1 2 3 3 5 2" xfId="26910"/>
    <cellStyle name="20% - Ênfase1 2 3 3 5 3" xfId="38096"/>
    <cellStyle name="20% - Ênfase1 2 3 3 6" xfId="17714"/>
    <cellStyle name="20% - Ênfase1 2 3 3 6 2" xfId="28806"/>
    <cellStyle name="20% - Ênfase1 2 3 3 6 3" xfId="39992"/>
    <cellStyle name="20% - Ênfase1 2 3 3 7" xfId="19439"/>
    <cellStyle name="20% - Ênfase1 2 3 3 8" xfId="30627"/>
    <cellStyle name="20% - Ênfase1 2 3 3 9" xfId="41813"/>
    <cellStyle name="20% - Ênfase1 2 3 4" xfId="1251"/>
    <cellStyle name="20% - Ênfase1 2 3 4 10" xfId="43826"/>
    <cellStyle name="20% - Ênfase1 2 3 4 2" xfId="11099"/>
    <cellStyle name="20% - Ênfase1 2 3 4 2 2" xfId="21541"/>
    <cellStyle name="20% - Ênfase1 2 3 4 2 3" xfId="32729"/>
    <cellStyle name="20% - Ênfase1 2 3 4 3" xfId="12827"/>
    <cellStyle name="20% - Ênfase1 2 3 4 3 2" xfId="23434"/>
    <cellStyle name="20% - Ênfase1 2 3 4 3 3" xfId="34620"/>
    <cellStyle name="20% - Ênfase1 2 3 4 4" xfId="14552"/>
    <cellStyle name="20% - Ênfase1 2 3 4 4 2" xfId="25330"/>
    <cellStyle name="20% - Ênfase1 2 3 4 4 3" xfId="36516"/>
    <cellStyle name="20% - Ênfase1 2 3 4 5" xfId="16277"/>
    <cellStyle name="20% - Ênfase1 2 3 4 5 2" xfId="27226"/>
    <cellStyle name="20% - Ênfase1 2 3 4 5 3" xfId="38412"/>
    <cellStyle name="20% - Ênfase1 2 3 4 6" xfId="18002"/>
    <cellStyle name="20% - Ênfase1 2 3 4 6 2" xfId="29122"/>
    <cellStyle name="20% - Ênfase1 2 3 4 6 3" xfId="40308"/>
    <cellStyle name="20% - Ênfase1 2 3 4 7" xfId="19727"/>
    <cellStyle name="20% - Ênfase1 2 3 4 8" xfId="30915"/>
    <cellStyle name="20% - Ênfase1 2 3 4 9" xfId="42101"/>
    <cellStyle name="20% - Ênfase1 2 3 5" xfId="1567"/>
    <cellStyle name="20% - Ênfase1 2 3 5 10" xfId="44114"/>
    <cellStyle name="20% - Ênfase1 2 3 5 2" xfId="11387"/>
    <cellStyle name="20% - Ênfase1 2 3 5 2 2" xfId="21857"/>
    <cellStyle name="20% - Ênfase1 2 3 5 2 3" xfId="33045"/>
    <cellStyle name="20% - Ênfase1 2 3 5 3" xfId="13115"/>
    <cellStyle name="20% - Ênfase1 2 3 5 3 2" xfId="23750"/>
    <cellStyle name="20% - Ênfase1 2 3 5 3 3" xfId="34936"/>
    <cellStyle name="20% - Ênfase1 2 3 5 4" xfId="14840"/>
    <cellStyle name="20% - Ênfase1 2 3 5 4 2" xfId="25646"/>
    <cellStyle name="20% - Ênfase1 2 3 5 4 3" xfId="36832"/>
    <cellStyle name="20% - Ênfase1 2 3 5 5" xfId="16565"/>
    <cellStyle name="20% - Ênfase1 2 3 5 5 2" xfId="27542"/>
    <cellStyle name="20% - Ênfase1 2 3 5 5 3" xfId="38728"/>
    <cellStyle name="20% - Ênfase1 2 3 5 6" xfId="18290"/>
    <cellStyle name="20% - Ênfase1 2 3 5 6 2" xfId="29438"/>
    <cellStyle name="20% - Ênfase1 2 3 5 6 3" xfId="40624"/>
    <cellStyle name="20% - Ênfase1 2 3 5 7" xfId="20015"/>
    <cellStyle name="20% - Ênfase1 2 3 5 8" xfId="31203"/>
    <cellStyle name="20% - Ênfase1 2 3 5 9" xfId="42389"/>
    <cellStyle name="20% - Ênfase1 2 3 6" xfId="1883"/>
    <cellStyle name="20% - Ênfase1 2 3 6 10" xfId="44402"/>
    <cellStyle name="20% - Ênfase1 2 3 6 2" xfId="11675"/>
    <cellStyle name="20% - Ênfase1 2 3 6 2 2" xfId="22173"/>
    <cellStyle name="20% - Ênfase1 2 3 6 2 3" xfId="33361"/>
    <cellStyle name="20% - Ênfase1 2 3 6 3" xfId="13403"/>
    <cellStyle name="20% - Ênfase1 2 3 6 3 2" xfId="24066"/>
    <cellStyle name="20% - Ênfase1 2 3 6 3 3" xfId="35252"/>
    <cellStyle name="20% - Ênfase1 2 3 6 4" xfId="15128"/>
    <cellStyle name="20% - Ênfase1 2 3 6 4 2" xfId="25962"/>
    <cellStyle name="20% - Ênfase1 2 3 6 4 3" xfId="37148"/>
    <cellStyle name="20% - Ênfase1 2 3 6 5" xfId="16853"/>
    <cellStyle name="20% - Ênfase1 2 3 6 5 2" xfId="27858"/>
    <cellStyle name="20% - Ênfase1 2 3 6 5 3" xfId="39044"/>
    <cellStyle name="20% - Ênfase1 2 3 6 6" xfId="18578"/>
    <cellStyle name="20% - Ênfase1 2 3 6 6 2" xfId="29754"/>
    <cellStyle name="20% - Ênfase1 2 3 6 6 3" xfId="40940"/>
    <cellStyle name="20% - Ênfase1 2 3 6 7" xfId="20303"/>
    <cellStyle name="20% - Ênfase1 2 3 6 8" xfId="31491"/>
    <cellStyle name="20% - Ênfase1 2 3 6 9" xfId="42677"/>
    <cellStyle name="20% - Ênfase1 2 3 7" xfId="10234"/>
    <cellStyle name="20% - Ênfase1 2 3 7 2" xfId="20593"/>
    <cellStyle name="20% - Ênfase1 2 3 7 3" xfId="31781"/>
    <cellStyle name="20% - Ênfase1 2 3 8" xfId="11963"/>
    <cellStyle name="20% - Ênfase1 2 3 8 2" xfId="22486"/>
    <cellStyle name="20% - Ênfase1 2 3 8 3" xfId="33672"/>
    <cellStyle name="20% - Ênfase1 2 3 9" xfId="13688"/>
    <cellStyle name="20% - Ênfase1 2 3 9 2" xfId="24382"/>
    <cellStyle name="20% - Ênfase1 2 3 9 3" xfId="35568"/>
    <cellStyle name="20% - Ênfase1 2 4" xfId="461"/>
    <cellStyle name="20% - Ênfase1 2 4 10" xfId="43106"/>
    <cellStyle name="20% - Ênfase1 2 4 2" xfId="10379"/>
    <cellStyle name="20% - Ênfase1 2 4 2 2" xfId="20751"/>
    <cellStyle name="20% - Ênfase1 2 4 2 3" xfId="31939"/>
    <cellStyle name="20% - Ênfase1 2 4 3" xfId="12107"/>
    <cellStyle name="20% - Ênfase1 2 4 3 2" xfId="22644"/>
    <cellStyle name="20% - Ênfase1 2 4 3 3" xfId="33830"/>
    <cellStyle name="20% - Ênfase1 2 4 4" xfId="13832"/>
    <cellStyle name="20% - Ênfase1 2 4 4 2" xfId="24540"/>
    <cellStyle name="20% - Ênfase1 2 4 4 3" xfId="35726"/>
    <cellStyle name="20% - Ênfase1 2 4 5" xfId="15557"/>
    <cellStyle name="20% - Ênfase1 2 4 5 2" xfId="26436"/>
    <cellStyle name="20% - Ênfase1 2 4 5 3" xfId="37622"/>
    <cellStyle name="20% - Ênfase1 2 4 6" xfId="17282"/>
    <cellStyle name="20% - Ênfase1 2 4 6 2" xfId="28332"/>
    <cellStyle name="20% - Ênfase1 2 4 6 3" xfId="39518"/>
    <cellStyle name="20% - Ênfase1 2 4 7" xfId="19007"/>
    <cellStyle name="20% - Ênfase1 2 4 8" xfId="30195"/>
    <cellStyle name="20% - Ênfase1 2 4 9" xfId="41381"/>
    <cellStyle name="20% - Ênfase1 2 5" xfId="777"/>
    <cellStyle name="20% - Ênfase1 2 5 10" xfId="43394"/>
    <cellStyle name="20% - Ênfase1 2 5 2" xfId="10667"/>
    <cellStyle name="20% - Ênfase1 2 5 2 2" xfId="21067"/>
    <cellStyle name="20% - Ênfase1 2 5 2 3" xfId="32255"/>
    <cellStyle name="20% - Ênfase1 2 5 3" xfId="12395"/>
    <cellStyle name="20% - Ênfase1 2 5 3 2" xfId="22960"/>
    <cellStyle name="20% - Ênfase1 2 5 3 3" xfId="34146"/>
    <cellStyle name="20% - Ênfase1 2 5 4" xfId="14120"/>
    <cellStyle name="20% - Ênfase1 2 5 4 2" xfId="24856"/>
    <cellStyle name="20% - Ênfase1 2 5 4 3" xfId="36042"/>
    <cellStyle name="20% - Ênfase1 2 5 5" xfId="15845"/>
    <cellStyle name="20% - Ênfase1 2 5 5 2" xfId="26752"/>
    <cellStyle name="20% - Ênfase1 2 5 5 3" xfId="37938"/>
    <cellStyle name="20% - Ênfase1 2 5 6" xfId="17570"/>
    <cellStyle name="20% - Ênfase1 2 5 6 2" xfId="28648"/>
    <cellStyle name="20% - Ênfase1 2 5 6 3" xfId="39834"/>
    <cellStyle name="20% - Ênfase1 2 5 7" xfId="19295"/>
    <cellStyle name="20% - Ênfase1 2 5 8" xfId="30483"/>
    <cellStyle name="20% - Ênfase1 2 5 9" xfId="41669"/>
    <cellStyle name="20% - Ênfase1 2 6" xfId="1093"/>
    <cellStyle name="20% - Ênfase1 2 6 10" xfId="43682"/>
    <cellStyle name="20% - Ênfase1 2 6 2" xfId="10955"/>
    <cellStyle name="20% - Ênfase1 2 6 2 2" xfId="21383"/>
    <cellStyle name="20% - Ênfase1 2 6 2 3" xfId="32571"/>
    <cellStyle name="20% - Ênfase1 2 6 3" xfId="12683"/>
    <cellStyle name="20% - Ênfase1 2 6 3 2" xfId="23276"/>
    <cellStyle name="20% - Ênfase1 2 6 3 3" xfId="34462"/>
    <cellStyle name="20% - Ênfase1 2 6 4" xfId="14408"/>
    <cellStyle name="20% - Ênfase1 2 6 4 2" xfId="25172"/>
    <cellStyle name="20% - Ênfase1 2 6 4 3" xfId="36358"/>
    <cellStyle name="20% - Ênfase1 2 6 5" xfId="16133"/>
    <cellStyle name="20% - Ênfase1 2 6 5 2" xfId="27068"/>
    <cellStyle name="20% - Ênfase1 2 6 5 3" xfId="38254"/>
    <cellStyle name="20% - Ênfase1 2 6 6" xfId="17858"/>
    <cellStyle name="20% - Ênfase1 2 6 6 2" xfId="28964"/>
    <cellStyle name="20% - Ênfase1 2 6 6 3" xfId="40150"/>
    <cellStyle name="20% - Ênfase1 2 6 7" xfId="19583"/>
    <cellStyle name="20% - Ênfase1 2 6 8" xfId="30771"/>
    <cellStyle name="20% - Ênfase1 2 6 9" xfId="41957"/>
    <cellStyle name="20% - Ênfase1 2 7" xfId="1409"/>
    <cellStyle name="20% - Ênfase1 2 7 10" xfId="43970"/>
    <cellStyle name="20% - Ênfase1 2 7 2" xfId="11243"/>
    <cellStyle name="20% - Ênfase1 2 7 2 2" xfId="21699"/>
    <cellStyle name="20% - Ênfase1 2 7 2 3" xfId="32887"/>
    <cellStyle name="20% - Ênfase1 2 7 3" xfId="12971"/>
    <cellStyle name="20% - Ênfase1 2 7 3 2" xfId="23592"/>
    <cellStyle name="20% - Ênfase1 2 7 3 3" xfId="34778"/>
    <cellStyle name="20% - Ênfase1 2 7 4" xfId="14696"/>
    <cellStyle name="20% - Ênfase1 2 7 4 2" xfId="25488"/>
    <cellStyle name="20% - Ênfase1 2 7 4 3" xfId="36674"/>
    <cellStyle name="20% - Ênfase1 2 7 5" xfId="16421"/>
    <cellStyle name="20% - Ênfase1 2 7 5 2" xfId="27384"/>
    <cellStyle name="20% - Ênfase1 2 7 5 3" xfId="38570"/>
    <cellStyle name="20% - Ênfase1 2 7 6" xfId="18146"/>
    <cellStyle name="20% - Ênfase1 2 7 6 2" xfId="29280"/>
    <cellStyle name="20% - Ênfase1 2 7 6 3" xfId="40466"/>
    <cellStyle name="20% - Ênfase1 2 7 7" xfId="19871"/>
    <cellStyle name="20% - Ênfase1 2 7 8" xfId="31059"/>
    <cellStyle name="20% - Ênfase1 2 7 9" xfId="42245"/>
    <cellStyle name="20% - Ênfase1 2 8" xfId="1725"/>
    <cellStyle name="20% - Ênfase1 2 8 10" xfId="44258"/>
    <cellStyle name="20% - Ênfase1 2 8 2" xfId="11531"/>
    <cellStyle name="20% - Ênfase1 2 8 2 2" xfId="22015"/>
    <cellStyle name="20% - Ênfase1 2 8 2 3" xfId="33203"/>
    <cellStyle name="20% - Ênfase1 2 8 3" xfId="13259"/>
    <cellStyle name="20% - Ênfase1 2 8 3 2" xfId="23908"/>
    <cellStyle name="20% - Ênfase1 2 8 3 3" xfId="35094"/>
    <cellStyle name="20% - Ênfase1 2 8 4" xfId="14984"/>
    <cellStyle name="20% - Ênfase1 2 8 4 2" xfId="25804"/>
    <cellStyle name="20% - Ênfase1 2 8 4 3" xfId="36990"/>
    <cellStyle name="20% - Ênfase1 2 8 5" xfId="16709"/>
    <cellStyle name="20% - Ênfase1 2 8 5 2" xfId="27700"/>
    <cellStyle name="20% - Ênfase1 2 8 5 3" xfId="38886"/>
    <cellStyle name="20% - Ênfase1 2 8 6" xfId="18434"/>
    <cellStyle name="20% - Ênfase1 2 8 6 2" xfId="29596"/>
    <cellStyle name="20% - Ênfase1 2 8 6 3" xfId="40782"/>
    <cellStyle name="20% - Ênfase1 2 8 7" xfId="20159"/>
    <cellStyle name="20% - Ênfase1 2 8 8" xfId="31347"/>
    <cellStyle name="20% - Ênfase1 2 8 9" xfId="42533"/>
    <cellStyle name="20% - Ênfase1 2 9" xfId="2110"/>
    <cellStyle name="20% - Ênfase1 2 9 2" xfId="20447"/>
    <cellStyle name="20% - Ênfase1 2 9 3" xfId="31635"/>
    <cellStyle name="20% - Ênfase1 20" xfId="42801"/>
    <cellStyle name="20% - Ênfase1 3" xfId="167"/>
    <cellStyle name="20% - Ênfase1 3 10" xfId="11841"/>
    <cellStyle name="20% - Ênfase1 3 10 2" xfId="22352"/>
    <cellStyle name="20% - Ênfase1 3 10 3" xfId="33538"/>
    <cellStyle name="20% - Ênfase1 3 11" xfId="13566"/>
    <cellStyle name="20% - Ênfase1 3 11 2" xfId="24248"/>
    <cellStyle name="20% - Ênfase1 3 11 3" xfId="35434"/>
    <cellStyle name="20% - Ênfase1 3 12" xfId="15291"/>
    <cellStyle name="20% - Ênfase1 3 12 2" xfId="26144"/>
    <cellStyle name="20% - Ênfase1 3 12 3" xfId="37330"/>
    <cellStyle name="20% - Ênfase1 3 13" xfId="17016"/>
    <cellStyle name="20% - Ênfase1 3 13 2" xfId="28040"/>
    <cellStyle name="20% - Ênfase1 3 13 3" xfId="39226"/>
    <cellStyle name="20% - Ênfase1 3 14" xfId="18741"/>
    <cellStyle name="20% - Ênfase1 3 15" xfId="29929"/>
    <cellStyle name="20% - Ênfase1 3 16" xfId="41115"/>
    <cellStyle name="20% - Ênfase1 3 17" xfId="42840"/>
    <cellStyle name="20% - Ênfase1 3 2" xfId="257"/>
    <cellStyle name="20% - Ênfase1 3 2 10" xfId="13648"/>
    <cellStyle name="20% - Ênfase1 3 2 10 2" xfId="24338"/>
    <cellStyle name="20% - Ênfase1 3 2 10 3" xfId="35524"/>
    <cellStyle name="20% - Ênfase1 3 2 11" xfId="15373"/>
    <cellStyle name="20% - Ênfase1 3 2 11 2" xfId="26234"/>
    <cellStyle name="20% - Ênfase1 3 2 11 3" xfId="37420"/>
    <cellStyle name="20% - Ênfase1 3 2 12" xfId="17098"/>
    <cellStyle name="20% - Ênfase1 3 2 12 2" xfId="28130"/>
    <cellStyle name="20% - Ênfase1 3 2 12 3" xfId="39316"/>
    <cellStyle name="20% - Ênfase1 3 2 13" xfId="18823"/>
    <cellStyle name="20% - Ênfase1 3 2 14" xfId="30011"/>
    <cellStyle name="20% - Ênfase1 3 2 15" xfId="41197"/>
    <cellStyle name="20% - Ênfase1 3 2 16" xfId="42922"/>
    <cellStyle name="20% - Ênfase1 3 2 2" xfId="415"/>
    <cellStyle name="20% - Ênfase1 3 2 2 10" xfId="15517"/>
    <cellStyle name="20% - Ênfase1 3 2 2 10 2" xfId="26392"/>
    <cellStyle name="20% - Ênfase1 3 2 2 10 3" xfId="37578"/>
    <cellStyle name="20% - Ênfase1 3 2 2 11" xfId="17242"/>
    <cellStyle name="20% - Ênfase1 3 2 2 11 2" xfId="28288"/>
    <cellStyle name="20% - Ênfase1 3 2 2 11 3" xfId="39474"/>
    <cellStyle name="20% - Ênfase1 3 2 2 12" xfId="18967"/>
    <cellStyle name="20% - Ênfase1 3 2 2 13" xfId="30155"/>
    <cellStyle name="20% - Ênfase1 3 2 2 14" xfId="41341"/>
    <cellStyle name="20% - Ênfase1 3 2 2 15" xfId="43066"/>
    <cellStyle name="20% - Ênfase1 3 2 2 2" xfId="733"/>
    <cellStyle name="20% - Ênfase1 3 2 2 2 10" xfId="43354"/>
    <cellStyle name="20% - Ênfase1 3 2 2 2 2" xfId="10627"/>
    <cellStyle name="20% - Ênfase1 3 2 2 2 2 2" xfId="21023"/>
    <cellStyle name="20% - Ênfase1 3 2 2 2 2 3" xfId="32211"/>
    <cellStyle name="20% - Ênfase1 3 2 2 2 3" xfId="12355"/>
    <cellStyle name="20% - Ênfase1 3 2 2 2 3 2" xfId="22916"/>
    <cellStyle name="20% - Ênfase1 3 2 2 2 3 3" xfId="34102"/>
    <cellStyle name="20% - Ênfase1 3 2 2 2 4" xfId="14080"/>
    <cellStyle name="20% - Ênfase1 3 2 2 2 4 2" xfId="24812"/>
    <cellStyle name="20% - Ênfase1 3 2 2 2 4 3" xfId="35998"/>
    <cellStyle name="20% - Ênfase1 3 2 2 2 5" xfId="15805"/>
    <cellStyle name="20% - Ênfase1 3 2 2 2 5 2" xfId="26708"/>
    <cellStyle name="20% - Ênfase1 3 2 2 2 5 3" xfId="37894"/>
    <cellStyle name="20% - Ênfase1 3 2 2 2 6" xfId="17530"/>
    <cellStyle name="20% - Ênfase1 3 2 2 2 6 2" xfId="28604"/>
    <cellStyle name="20% - Ênfase1 3 2 2 2 6 3" xfId="39790"/>
    <cellStyle name="20% - Ênfase1 3 2 2 2 7" xfId="19255"/>
    <cellStyle name="20% - Ênfase1 3 2 2 2 8" xfId="30443"/>
    <cellStyle name="20% - Ênfase1 3 2 2 2 9" xfId="41629"/>
    <cellStyle name="20% - Ênfase1 3 2 2 3" xfId="1049"/>
    <cellStyle name="20% - Ênfase1 3 2 2 3 10" xfId="43642"/>
    <cellStyle name="20% - Ênfase1 3 2 2 3 2" xfId="10915"/>
    <cellStyle name="20% - Ênfase1 3 2 2 3 2 2" xfId="21339"/>
    <cellStyle name="20% - Ênfase1 3 2 2 3 2 3" xfId="32527"/>
    <cellStyle name="20% - Ênfase1 3 2 2 3 3" xfId="12643"/>
    <cellStyle name="20% - Ênfase1 3 2 2 3 3 2" xfId="23232"/>
    <cellStyle name="20% - Ênfase1 3 2 2 3 3 3" xfId="34418"/>
    <cellStyle name="20% - Ênfase1 3 2 2 3 4" xfId="14368"/>
    <cellStyle name="20% - Ênfase1 3 2 2 3 4 2" xfId="25128"/>
    <cellStyle name="20% - Ênfase1 3 2 2 3 4 3" xfId="36314"/>
    <cellStyle name="20% - Ênfase1 3 2 2 3 5" xfId="16093"/>
    <cellStyle name="20% - Ênfase1 3 2 2 3 5 2" xfId="27024"/>
    <cellStyle name="20% - Ênfase1 3 2 2 3 5 3" xfId="38210"/>
    <cellStyle name="20% - Ênfase1 3 2 2 3 6" xfId="17818"/>
    <cellStyle name="20% - Ênfase1 3 2 2 3 6 2" xfId="28920"/>
    <cellStyle name="20% - Ênfase1 3 2 2 3 6 3" xfId="40106"/>
    <cellStyle name="20% - Ênfase1 3 2 2 3 7" xfId="19543"/>
    <cellStyle name="20% - Ênfase1 3 2 2 3 8" xfId="30731"/>
    <cellStyle name="20% - Ênfase1 3 2 2 3 9" xfId="41917"/>
    <cellStyle name="20% - Ênfase1 3 2 2 4" xfId="1365"/>
    <cellStyle name="20% - Ênfase1 3 2 2 4 10" xfId="43930"/>
    <cellStyle name="20% - Ênfase1 3 2 2 4 2" xfId="11203"/>
    <cellStyle name="20% - Ênfase1 3 2 2 4 2 2" xfId="21655"/>
    <cellStyle name="20% - Ênfase1 3 2 2 4 2 3" xfId="32843"/>
    <cellStyle name="20% - Ênfase1 3 2 2 4 3" xfId="12931"/>
    <cellStyle name="20% - Ênfase1 3 2 2 4 3 2" xfId="23548"/>
    <cellStyle name="20% - Ênfase1 3 2 2 4 3 3" xfId="34734"/>
    <cellStyle name="20% - Ênfase1 3 2 2 4 4" xfId="14656"/>
    <cellStyle name="20% - Ênfase1 3 2 2 4 4 2" xfId="25444"/>
    <cellStyle name="20% - Ênfase1 3 2 2 4 4 3" xfId="36630"/>
    <cellStyle name="20% - Ênfase1 3 2 2 4 5" xfId="16381"/>
    <cellStyle name="20% - Ênfase1 3 2 2 4 5 2" xfId="27340"/>
    <cellStyle name="20% - Ênfase1 3 2 2 4 5 3" xfId="38526"/>
    <cellStyle name="20% - Ênfase1 3 2 2 4 6" xfId="18106"/>
    <cellStyle name="20% - Ênfase1 3 2 2 4 6 2" xfId="29236"/>
    <cellStyle name="20% - Ênfase1 3 2 2 4 6 3" xfId="40422"/>
    <cellStyle name="20% - Ênfase1 3 2 2 4 7" xfId="19831"/>
    <cellStyle name="20% - Ênfase1 3 2 2 4 8" xfId="31019"/>
    <cellStyle name="20% - Ênfase1 3 2 2 4 9" xfId="42205"/>
    <cellStyle name="20% - Ênfase1 3 2 2 5" xfId="1681"/>
    <cellStyle name="20% - Ênfase1 3 2 2 5 10" xfId="44218"/>
    <cellStyle name="20% - Ênfase1 3 2 2 5 2" xfId="11491"/>
    <cellStyle name="20% - Ênfase1 3 2 2 5 2 2" xfId="21971"/>
    <cellStyle name="20% - Ênfase1 3 2 2 5 2 3" xfId="33159"/>
    <cellStyle name="20% - Ênfase1 3 2 2 5 3" xfId="13219"/>
    <cellStyle name="20% - Ênfase1 3 2 2 5 3 2" xfId="23864"/>
    <cellStyle name="20% - Ênfase1 3 2 2 5 3 3" xfId="35050"/>
    <cellStyle name="20% - Ênfase1 3 2 2 5 4" xfId="14944"/>
    <cellStyle name="20% - Ênfase1 3 2 2 5 4 2" xfId="25760"/>
    <cellStyle name="20% - Ênfase1 3 2 2 5 4 3" xfId="36946"/>
    <cellStyle name="20% - Ênfase1 3 2 2 5 5" xfId="16669"/>
    <cellStyle name="20% - Ênfase1 3 2 2 5 5 2" xfId="27656"/>
    <cellStyle name="20% - Ênfase1 3 2 2 5 5 3" xfId="38842"/>
    <cellStyle name="20% - Ênfase1 3 2 2 5 6" xfId="18394"/>
    <cellStyle name="20% - Ênfase1 3 2 2 5 6 2" xfId="29552"/>
    <cellStyle name="20% - Ênfase1 3 2 2 5 6 3" xfId="40738"/>
    <cellStyle name="20% - Ênfase1 3 2 2 5 7" xfId="20119"/>
    <cellStyle name="20% - Ênfase1 3 2 2 5 8" xfId="31307"/>
    <cellStyle name="20% - Ênfase1 3 2 2 5 9" xfId="42493"/>
    <cellStyle name="20% - Ênfase1 3 2 2 6" xfId="1997"/>
    <cellStyle name="20% - Ênfase1 3 2 2 6 10" xfId="44506"/>
    <cellStyle name="20% - Ênfase1 3 2 2 6 2" xfId="11779"/>
    <cellStyle name="20% - Ênfase1 3 2 2 6 2 2" xfId="22287"/>
    <cellStyle name="20% - Ênfase1 3 2 2 6 2 3" xfId="33475"/>
    <cellStyle name="20% - Ênfase1 3 2 2 6 3" xfId="13507"/>
    <cellStyle name="20% - Ênfase1 3 2 2 6 3 2" xfId="24180"/>
    <cellStyle name="20% - Ênfase1 3 2 2 6 3 3" xfId="35366"/>
    <cellStyle name="20% - Ênfase1 3 2 2 6 4" xfId="15232"/>
    <cellStyle name="20% - Ênfase1 3 2 2 6 4 2" xfId="26076"/>
    <cellStyle name="20% - Ênfase1 3 2 2 6 4 3" xfId="37262"/>
    <cellStyle name="20% - Ênfase1 3 2 2 6 5" xfId="16957"/>
    <cellStyle name="20% - Ênfase1 3 2 2 6 5 2" xfId="27972"/>
    <cellStyle name="20% - Ênfase1 3 2 2 6 5 3" xfId="39158"/>
    <cellStyle name="20% - Ênfase1 3 2 2 6 6" xfId="18682"/>
    <cellStyle name="20% - Ênfase1 3 2 2 6 6 2" xfId="29868"/>
    <cellStyle name="20% - Ênfase1 3 2 2 6 6 3" xfId="41054"/>
    <cellStyle name="20% - Ênfase1 3 2 2 6 7" xfId="20407"/>
    <cellStyle name="20% - Ênfase1 3 2 2 6 8" xfId="31595"/>
    <cellStyle name="20% - Ênfase1 3 2 2 6 9" xfId="42781"/>
    <cellStyle name="20% - Ênfase1 3 2 2 7" xfId="10338"/>
    <cellStyle name="20% - Ênfase1 3 2 2 7 2" xfId="20707"/>
    <cellStyle name="20% - Ênfase1 3 2 2 7 3" xfId="31895"/>
    <cellStyle name="20% - Ênfase1 3 2 2 8" xfId="12067"/>
    <cellStyle name="20% - Ênfase1 3 2 2 8 2" xfId="22600"/>
    <cellStyle name="20% - Ênfase1 3 2 2 8 3" xfId="33786"/>
    <cellStyle name="20% - Ênfase1 3 2 2 9" xfId="13792"/>
    <cellStyle name="20% - Ênfase1 3 2 2 9 2" xfId="24496"/>
    <cellStyle name="20% - Ênfase1 3 2 2 9 3" xfId="35682"/>
    <cellStyle name="20% - Ênfase1 3 2 3" xfId="575"/>
    <cellStyle name="20% - Ênfase1 3 2 3 10" xfId="43210"/>
    <cellStyle name="20% - Ênfase1 3 2 3 2" xfId="10483"/>
    <cellStyle name="20% - Ênfase1 3 2 3 2 2" xfId="20865"/>
    <cellStyle name="20% - Ênfase1 3 2 3 2 3" xfId="32053"/>
    <cellStyle name="20% - Ênfase1 3 2 3 3" xfId="12211"/>
    <cellStyle name="20% - Ênfase1 3 2 3 3 2" xfId="22758"/>
    <cellStyle name="20% - Ênfase1 3 2 3 3 3" xfId="33944"/>
    <cellStyle name="20% - Ênfase1 3 2 3 4" xfId="13936"/>
    <cellStyle name="20% - Ênfase1 3 2 3 4 2" xfId="24654"/>
    <cellStyle name="20% - Ênfase1 3 2 3 4 3" xfId="35840"/>
    <cellStyle name="20% - Ênfase1 3 2 3 5" xfId="15661"/>
    <cellStyle name="20% - Ênfase1 3 2 3 5 2" xfId="26550"/>
    <cellStyle name="20% - Ênfase1 3 2 3 5 3" xfId="37736"/>
    <cellStyle name="20% - Ênfase1 3 2 3 6" xfId="17386"/>
    <cellStyle name="20% - Ênfase1 3 2 3 6 2" xfId="28446"/>
    <cellStyle name="20% - Ênfase1 3 2 3 6 3" xfId="39632"/>
    <cellStyle name="20% - Ênfase1 3 2 3 7" xfId="19111"/>
    <cellStyle name="20% - Ênfase1 3 2 3 8" xfId="30299"/>
    <cellStyle name="20% - Ênfase1 3 2 3 9" xfId="41485"/>
    <cellStyle name="20% - Ênfase1 3 2 4" xfId="891"/>
    <cellStyle name="20% - Ênfase1 3 2 4 10" xfId="43498"/>
    <cellStyle name="20% - Ênfase1 3 2 4 2" xfId="10771"/>
    <cellStyle name="20% - Ênfase1 3 2 4 2 2" xfId="21181"/>
    <cellStyle name="20% - Ênfase1 3 2 4 2 3" xfId="32369"/>
    <cellStyle name="20% - Ênfase1 3 2 4 3" xfId="12499"/>
    <cellStyle name="20% - Ênfase1 3 2 4 3 2" xfId="23074"/>
    <cellStyle name="20% - Ênfase1 3 2 4 3 3" xfId="34260"/>
    <cellStyle name="20% - Ênfase1 3 2 4 4" xfId="14224"/>
    <cellStyle name="20% - Ênfase1 3 2 4 4 2" xfId="24970"/>
    <cellStyle name="20% - Ênfase1 3 2 4 4 3" xfId="36156"/>
    <cellStyle name="20% - Ênfase1 3 2 4 5" xfId="15949"/>
    <cellStyle name="20% - Ênfase1 3 2 4 5 2" xfId="26866"/>
    <cellStyle name="20% - Ênfase1 3 2 4 5 3" xfId="38052"/>
    <cellStyle name="20% - Ênfase1 3 2 4 6" xfId="17674"/>
    <cellStyle name="20% - Ênfase1 3 2 4 6 2" xfId="28762"/>
    <cellStyle name="20% - Ênfase1 3 2 4 6 3" xfId="39948"/>
    <cellStyle name="20% - Ênfase1 3 2 4 7" xfId="19399"/>
    <cellStyle name="20% - Ênfase1 3 2 4 8" xfId="30587"/>
    <cellStyle name="20% - Ênfase1 3 2 4 9" xfId="41773"/>
    <cellStyle name="20% - Ênfase1 3 2 5" xfId="1207"/>
    <cellStyle name="20% - Ênfase1 3 2 5 10" xfId="43786"/>
    <cellStyle name="20% - Ênfase1 3 2 5 2" xfId="11059"/>
    <cellStyle name="20% - Ênfase1 3 2 5 2 2" xfId="21497"/>
    <cellStyle name="20% - Ênfase1 3 2 5 2 3" xfId="32685"/>
    <cellStyle name="20% - Ênfase1 3 2 5 3" xfId="12787"/>
    <cellStyle name="20% - Ênfase1 3 2 5 3 2" xfId="23390"/>
    <cellStyle name="20% - Ênfase1 3 2 5 3 3" xfId="34576"/>
    <cellStyle name="20% - Ênfase1 3 2 5 4" xfId="14512"/>
    <cellStyle name="20% - Ênfase1 3 2 5 4 2" xfId="25286"/>
    <cellStyle name="20% - Ênfase1 3 2 5 4 3" xfId="36472"/>
    <cellStyle name="20% - Ênfase1 3 2 5 5" xfId="16237"/>
    <cellStyle name="20% - Ênfase1 3 2 5 5 2" xfId="27182"/>
    <cellStyle name="20% - Ênfase1 3 2 5 5 3" xfId="38368"/>
    <cellStyle name="20% - Ênfase1 3 2 5 6" xfId="17962"/>
    <cellStyle name="20% - Ênfase1 3 2 5 6 2" xfId="29078"/>
    <cellStyle name="20% - Ênfase1 3 2 5 6 3" xfId="40264"/>
    <cellStyle name="20% - Ênfase1 3 2 5 7" xfId="19687"/>
    <cellStyle name="20% - Ênfase1 3 2 5 8" xfId="30875"/>
    <cellStyle name="20% - Ênfase1 3 2 5 9" xfId="42061"/>
    <cellStyle name="20% - Ênfase1 3 2 6" xfId="1523"/>
    <cellStyle name="20% - Ênfase1 3 2 6 10" xfId="44074"/>
    <cellStyle name="20% - Ênfase1 3 2 6 2" xfId="11347"/>
    <cellStyle name="20% - Ênfase1 3 2 6 2 2" xfId="21813"/>
    <cellStyle name="20% - Ênfase1 3 2 6 2 3" xfId="33001"/>
    <cellStyle name="20% - Ênfase1 3 2 6 3" xfId="13075"/>
    <cellStyle name="20% - Ênfase1 3 2 6 3 2" xfId="23706"/>
    <cellStyle name="20% - Ênfase1 3 2 6 3 3" xfId="34892"/>
    <cellStyle name="20% - Ênfase1 3 2 6 4" xfId="14800"/>
    <cellStyle name="20% - Ênfase1 3 2 6 4 2" xfId="25602"/>
    <cellStyle name="20% - Ênfase1 3 2 6 4 3" xfId="36788"/>
    <cellStyle name="20% - Ênfase1 3 2 6 5" xfId="16525"/>
    <cellStyle name="20% - Ênfase1 3 2 6 5 2" xfId="27498"/>
    <cellStyle name="20% - Ênfase1 3 2 6 5 3" xfId="38684"/>
    <cellStyle name="20% - Ênfase1 3 2 6 6" xfId="18250"/>
    <cellStyle name="20% - Ênfase1 3 2 6 6 2" xfId="29394"/>
    <cellStyle name="20% - Ênfase1 3 2 6 6 3" xfId="40580"/>
    <cellStyle name="20% - Ênfase1 3 2 6 7" xfId="19975"/>
    <cellStyle name="20% - Ênfase1 3 2 6 8" xfId="31163"/>
    <cellStyle name="20% - Ênfase1 3 2 6 9" xfId="42349"/>
    <cellStyle name="20% - Ênfase1 3 2 7" xfId="1839"/>
    <cellStyle name="20% - Ênfase1 3 2 7 10" xfId="44362"/>
    <cellStyle name="20% - Ênfase1 3 2 7 2" xfId="11635"/>
    <cellStyle name="20% - Ênfase1 3 2 7 2 2" xfId="22129"/>
    <cellStyle name="20% - Ênfase1 3 2 7 2 3" xfId="33317"/>
    <cellStyle name="20% - Ênfase1 3 2 7 3" xfId="13363"/>
    <cellStyle name="20% - Ênfase1 3 2 7 3 2" xfId="24022"/>
    <cellStyle name="20% - Ênfase1 3 2 7 3 3" xfId="35208"/>
    <cellStyle name="20% - Ênfase1 3 2 7 4" xfId="15088"/>
    <cellStyle name="20% - Ênfase1 3 2 7 4 2" xfId="25918"/>
    <cellStyle name="20% - Ênfase1 3 2 7 4 3" xfId="37104"/>
    <cellStyle name="20% - Ênfase1 3 2 7 5" xfId="16813"/>
    <cellStyle name="20% - Ênfase1 3 2 7 5 2" xfId="27814"/>
    <cellStyle name="20% - Ênfase1 3 2 7 5 3" xfId="39000"/>
    <cellStyle name="20% - Ênfase1 3 2 7 6" xfId="18538"/>
    <cellStyle name="20% - Ênfase1 3 2 7 6 2" xfId="29710"/>
    <cellStyle name="20% - Ênfase1 3 2 7 6 3" xfId="40896"/>
    <cellStyle name="20% - Ênfase1 3 2 7 7" xfId="20263"/>
    <cellStyle name="20% - Ênfase1 3 2 7 8" xfId="31451"/>
    <cellStyle name="20% - Ênfase1 3 2 7 9" xfId="42637"/>
    <cellStyle name="20% - Ênfase1 3 2 8" xfId="2159"/>
    <cellStyle name="20% - Ênfase1 3 2 8 2" xfId="20551"/>
    <cellStyle name="20% - Ênfase1 3 2 8 3" xfId="31739"/>
    <cellStyle name="20% - Ênfase1 3 2 9" xfId="11923"/>
    <cellStyle name="20% - Ênfase1 3 2 9 2" xfId="22442"/>
    <cellStyle name="20% - Ênfase1 3 2 9 3" xfId="33628"/>
    <cellStyle name="20% - Ênfase1 3 3" xfId="325"/>
    <cellStyle name="20% - Ênfase1 3 3 10" xfId="15435"/>
    <cellStyle name="20% - Ênfase1 3 3 10 2" xfId="26302"/>
    <cellStyle name="20% - Ênfase1 3 3 10 3" xfId="37488"/>
    <cellStyle name="20% - Ênfase1 3 3 11" xfId="17160"/>
    <cellStyle name="20% - Ênfase1 3 3 11 2" xfId="28198"/>
    <cellStyle name="20% - Ênfase1 3 3 11 3" xfId="39384"/>
    <cellStyle name="20% - Ênfase1 3 3 12" xfId="18885"/>
    <cellStyle name="20% - Ênfase1 3 3 13" xfId="30073"/>
    <cellStyle name="20% - Ênfase1 3 3 14" xfId="41259"/>
    <cellStyle name="20% - Ênfase1 3 3 15" xfId="42984"/>
    <cellStyle name="20% - Ênfase1 3 3 2" xfId="643"/>
    <cellStyle name="20% - Ênfase1 3 3 2 10" xfId="43272"/>
    <cellStyle name="20% - Ênfase1 3 3 2 2" xfId="10545"/>
    <cellStyle name="20% - Ênfase1 3 3 2 2 2" xfId="20933"/>
    <cellStyle name="20% - Ênfase1 3 3 2 2 3" xfId="32121"/>
    <cellStyle name="20% - Ênfase1 3 3 2 3" xfId="12273"/>
    <cellStyle name="20% - Ênfase1 3 3 2 3 2" xfId="22826"/>
    <cellStyle name="20% - Ênfase1 3 3 2 3 3" xfId="34012"/>
    <cellStyle name="20% - Ênfase1 3 3 2 4" xfId="13998"/>
    <cellStyle name="20% - Ênfase1 3 3 2 4 2" xfId="24722"/>
    <cellStyle name="20% - Ênfase1 3 3 2 4 3" xfId="35908"/>
    <cellStyle name="20% - Ênfase1 3 3 2 5" xfId="15723"/>
    <cellStyle name="20% - Ênfase1 3 3 2 5 2" xfId="26618"/>
    <cellStyle name="20% - Ênfase1 3 3 2 5 3" xfId="37804"/>
    <cellStyle name="20% - Ênfase1 3 3 2 6" xfId="17448"/>
    <cellStyle name="20% - Ênfase1 3 3 2 6 2" xfId="28514"/>
    <cellStyle name="20% - Ênfase1 3 3 2 6 3" xfId="39700"/>
    <cellStyle name="20% - Ênfase1 3 3 2 7" xfId="19173"/>
    <cellStyle name="20% - Ênfase1 3 3 2 8" xfId="30361"/>
    <cellStyle name="20% - Ênfase1 3 3 2 9" xfId="41547"/>
    <cellStyle name="20% - Ênfase1 3 3 3" xfId="959"/>
    <cellStyle name="20% - Ênfase1 3 3 3 10" xfId="43560"/>
    <cellStyle name="20% - Ênfase1 3 3 3 2" xfId="10833"/>
    <cellStyle name="20% - Ênfase1 3 3 3 2 2" xfId="21249"/>
    <cellStyle name="20% - Ênfase1 3 3 3 2 3" xfId="32437"/>
    <cellStyle name="20% - Ênfase1 3 3 3 3" xfId="12561"/>
    <cellStyle name="20% - Ênfase1 3 3 3 3 2" xfId="23142"/>
    <cellStyle name="20% - Ênfase1 3 3 3 3 3" xfId="34328"/>
    <cellStyle name="20% - Ênfase1 3 3 3 4" xfId="14286"/>
    <cellStyle name="20% - Ênfase1 3 3 3 4 2" xfId="25038"/>
    <cellStyle name="20% - Ênfase1 3 3 3 4 3" xfId="36224"/>
    <cellStyle name="20% - Ênfase1 3 3 3 5" xfId="16011"/>
    <cellStyle name="20% - Ênfase1 3 3 3 5 2" xfId="26934"/>
    <cellStyle name="20% - Ênfase1 3 3 3 5 3" xfId="38120"/>
    <cellStyle name="20% - Ênfase1 3 3 3 6" xfId="17736"/>
    <cellStyle name="20% - Ênfase1 3 3 3 6 2" xfId="28830"/>
    <cellStyle name="20% - Ênfase1 3 3 3 6 3" xfId="40016"/>
    <cellStyle name="20% - Ênfase1 3 3 3 7" xfId="19461"/>
    <cellStyle name="20% - Ênfase1 3 3 3 8" xfId="30649"/>
    <cellStyle name="20% - Ênfase1 3 3 3 9" xfId="41835"/>
    <cellStyle name="20% - Ênfase1 3 3 4" xfId="1275"/>
    <cellStyle name="20% - Ênfase1 3 3 4 10" xfId="43848"/>
    <cellStyle name="20% - Ênfase1 3 3 4 2" xfId="11121"/>
    <cellStyle name="20% - Ênfase1 3 3 4 2 2" xfId="21565"/>
    <cellStyle name="20% - Ênfase1 3 3 4 2 3" xfId="32753"/>
    <cellStyle name="20% - Ênfase1 3 3 4 3" xfId="12849"/>
    <cellStyle name="20% - Ênfase1 3 3 4 3 2" xfId="23458"/>
    <cellStyle name="20% - Ênfase1 3 3 4 3 3" xfId="34644"/>
    <cellStyle name="20% - Ênfase1 3 3 4 4" xfId="14574"/>
    <cellStyle name="20% - Ênfase1 3 3 4 4 2" xfId="25354"/>
    <cellStyle name="20% - Ênfase1 3 3 4 4 3" xfId="36540"/>
    <cellStyle name="20% - Ênfase1 3 3 4 5" xfId="16299"/>
    <cellStyle name="20% - Ênfase1 3 3 4 5 2" xfId="27250"/>
    <cellStyle name="20% - Ênfase1 3 3 4 5 3" xfId="38436"/>
    <cellStyle name="20% - Ênfase1 3 3 4 6" xfId="18024"/>
    <cellStyle name="20% - Ênfase1 3 3 4 6 2" xfId="29146"/>
    <cellStyle name="20% - Ênfase1 3 3 4 6 3" xfId="40332"/>
    <cellStyle name="20% - Ênfase1 3 3 4 7" xfId="19749"/>
    <cellStyle name="20% - Ênfase1 3 3 4 8" xfId="30937"/>
    <cellStyle name="20% - Ênfase1 3 3 4 9" xfId="42123"/>
    <cellStyle name="20% - Ênfase1 3 3 5" xfId="1591"/>
    <cellStyle name="20% - Ênfase1 3 3 5 10" xfId="44136"/>
    <cellStyle name="20% - Ênfase1 3 3 5 2" xfId="11409"/>
    <cellStyle name="20% - Ênfase1 3 3 5 2 2" xfId="21881"/>
    <cellStyle name="20% - Ênfase1 3 3 5 2 3" xfId="33069"/>
    <cellStyle name="20% - Ênfase1 3 3 5 3" xfId="13137"/>
    <cellStyle name="20% - Ênfase1 3 3 5 3 2" xfId="23774"/>
    <cellStyle name="20% - Ênfase1 3 3 5 3 3" xfId="34960"/>
    <cellStyle name="20% - Ênfase1 3 3 5 4" xfId="14862"/>
    <cellStyle name="20% - Ênfase1 3 3 5 4 2" xfId="25670"/>
    <cellStyle name="20% - Ênfase1 3 3 5 4 3" xfId="36856"/>
    <cellStyle name="20% - Ênfase1 3 3 5 5" xfId="16587"/>
    <cellStyle name="20% - Ênfase1 3 3 5 5 2" xfId="27566"/>
    <cellStyle name="20% - Ênfase1 3 3 5 5 3" xfId="38752"/>
    <cellStyle name="20% - Ênfase1 3 3 5 6" xfId="18312"/>
    <cellStyle name="20% - Ênfase1 3 3 5 6 2" xfId="29462"/>
    <cellStyle name="20% - Ênfase1 3 3 5 6 3" xfId="40648"/>
    <cellStyle name="20% - Ênfase1 3 3 5 7" xfId="20037"/>
    <cellStyle name="20% - Ênfase1 3 3 5 8" xfId="31225"/>
    <cellStyle name="20% - Ênfase1 3 3 5 9" xfId="42411"/>
    <cellStyle name="20% - Ênfase1 3 3 6" xfId="1907"/>
    <cellStyle name="20% - Ênfase1 3 3 6 10" xfId="44424"/>
    <cellStyle name="20% - Ênfase1 3 3 6 2" xfId="11697"/>
    <cellStyle name="20% - Ênfase1 3 3 6 2 2" xfId="22197"/>
    <cellStyle name="20% - Ênfase1 3 3 6 2 3" xfId="33385"/>
    <cellStyle name="20% - Ênfase1 3 3 6 3" xfId="13425"/>
    <cellStyle name="20% - Ênfase1 3 3 6 3 2" xfId="24090"/>
    <cellStyle name="20% - Ênfase1 3 3 6 3 3" xfId="35276"/>
    <cellStyle name="20% - Ênfase1 3 3 6 4" xfId="15150"/>
    <cellStyle name="20% - Ênfase1 3 3 6 4 2" xfId="25986"/>
    <cellStyle name="20% - Ênfase1 3 3 6 4 3" xfId="37172"/>
    <cellStyle name="20% - Ênfase1 3 3 6 5" xfId="16875"/>
    <cellStyle name="20% - Ênfase1 3 3 6 5 2" xfId="27882"/>
    <cellStyle name="20% - Ênfase1 3 3 6 5 3" xfId="39068"/>
    <cellStyle name="20% - Ênfase1 3 3 6 6" xfId="18600"/>
    <cellStyle name="20% - Ênfase1 3 3 6 6 2" xfId="29778"/>
    <cellStyle name="20% - Ênfase1 3 3 6 6 3" xfId="40964"/>
    <cellStyle name="20% - Ênfase1 3 3 6 7" xfId="20325"/>
    <cellStyle name="20% - Ênfase1 3 3 6 8" xfId="31513"/>
    <cellStyle name="20% - Ênfase1 3 3 6 9" xfId="42699"/>
    <cellStyle name="20% - Ênfase1 3 3 7" xfId="10256"/>
    <cellStyle name="20% - Ênfase1 3 3 7 2" xfId="20617"/>
    <cellStyle name="20% - Ênfase1 3 3 7 3" xfId="31805"/>
    <cellStyle name="20% - Ênfase1 3 3 8" xfId="11985"/>
    <cellStyle name="20% - Ênfase1 3 3 8 2" xfId="22510"/>
    <cellStyle name="20% - Ênfase1 3 3 8 3" xfId="33696"/>
    <cellStyle name="20% - Ênfase1 3 3 9" xfId="13710"/>
    <cellStyle name="20% - Ênfase1 3 3 9 2" xfId="24406"/>
    <cellStyle name="20% - Ênfase1 3 3 9 3" xfId="35592"/>
    <cellStyle name="20% - Ênfase1 3 4" xfId="485"/>
    <cellStyle name="20% - Ênfase1 3 4 10" xfId="43128"/>
    <cellStyle name="20% - Ênfase1 3 4 2" xfId="10401"/>
    <cellStyle name="20% - Ênfase1 3 4 2 2" xfId="20775"/>
    <cellStyle name="20% - Ênfase1 3 4 2 3" xfId="31963"/>
    <cellStyle name="20% - Ênfase1 3 4 3" xfId="12129"/>
    <cellStyle name="20% - Ênfase1 3 4 3 2" xfId="22668"/>
    <cellStyle name="20% - Ênfase1 3 4 3 3" xfId="33854"/>
    <cellStyle name="20% - Ênfase1 3 4 4" xfId="13854"/>
    <cellStyle name="20% - Ênfase1 3 4 4 2" xfId="24564"/>
    <cellStyle name="20% - Ênfase1 3 4 4 3" xfId="35750"/>
    <cellStyle name="20% - Ênfase1 3 4 5" xfId="15579"/>
    <cellStyle name="20% - Ênfase1 3 4 5 2" xfId="26460"/>
    <cellStyle name="20% - Ênfase1 3 4 5 3" xfId="37646"/>
    <cellStyle name="20% - Ênfase1 3 4 6" xfId="17304"/>
    <cellStyle name="20% - Ênfase1 3 4 6 2" xfId="28356"/>
    <cellStyle name="20% - Ênfase1 3 4 6 3" xfId="39542"/>
    <cellStyle name="20% - Ênfase1 3 4 7" xfId="19029"/>
    <cellStyle name="20% - Ênfase1 3 4 8" xfId="30217"/>
    <cellStyle name="20% - Ênfase1 3 4 9" xfId="41403"/>
    <cellStyle name="20% - Ênfase1 3 5" xfId="801"/>
    <cellStyle name="20% - Ênfase1 3 5 10" xfId="43416"/>
    <cellStyle name="20% - Ênfase1 3 5 2" xfId="10689"/>
    <cellStyle name="20% - Ênfase1 3 5 2 2" xfId="21091"/>
    <cellStyle name="20% - Ênfase1 3 5 2 3" xfId="32279"/>
    <cellStyle name="20% - Ênfase1 3 5 3" xfId="12417"/>
    <cellStyle name="20% - Ênfase1 3 5 3 2" xfId="22984"/>
    <cellStyle name="20% - Ênfase1 3 5 3 3" xfId="34170"/>
    <cellStyle name="20% - Ênfase1 3 5 4" xfId="14142"/>
    <cellStyle name="20% - Ênfase1 3 5 4 2" xfId="24880"/>
    <cellStyle name="20% - Ênfase1 3 5 4 3" xfId="36066"/>
    <cellStyle name="20% - Ênfase1 3 5 5" xfId="15867"/>
    <cellStyle name="20% - Ênfase1 3 5 5 2" xfId="26776"/>
    <cellStyle name="20% - Ênfase1 3 5 5 3" xfId="37962"/>
    <cellStyle name="20% - Ênfase1 3 5 6" xfId="17592"/>
    <cellStyle name="20% - Ênfase1 3 5 6 2" xfId="28672"/>
    <cellStyle name="20% - Ênfase1 3 5 6 3" xfId="39858"/>
    <cellStyle name="20% - Ênfase1 3 5 7" xfId="19317"/>
    <cellStyle name="20% - Ênfase1 3 5 8" xfId="30505"/>
    <cellStyle name="20% - Ênfase1 3 5 9" xfId="41691"/>
    <cellStyle name="20% - Ênfase1 3 6" xfId="1117"/>
    <cellStyle name="20% - Ênfase1 3 6 10" xfId="43704"/>
    <cellStyle name="20% - Ênfase1 3 6 2" xfId="10977"/>
    <cellStyle name="20% - Ênfase1 3 6 2 2" xfId="21407"/>
    <cellStyle name="20% - Ênfase1 3 6 2 3" xfId="32595"/>
    <cellStyle name="20% - Ênfase1 3 6 3" xfId="12705"/>
    <cellStyle name="20% - Ênfase1 3 6 3 2" xfId="23300"/>
    <cellStyle name="20% - Ênfase1 3 6 3 3" xfId="34486"/>
    <cellStyle name="20% - Ênfase1 3 6 4" xfId="14430"/>
    <cellStyle name="20% - Ênfase1 3 6 4 2" xfId="25196"/>
    <cellStyle name="20% - Ênfase1 3 6 4 3" xfId="36382"/>
    <cellStyle name="20% - Ênfase1 3 6 5" xfId="16155"/>
    <cellStyle name="20% - Ênfase1 3 6 5 2" xfId="27092"/>
    <cellStyle name="20% - Ênfase1 3 6 5 3" xfId="38278"/>
    <cellStyle name="20% - Ênfase1 3 6 6" xfId="17880"/>
    <cellStyle name="20% - Ênfase1 3 6 6 2" xfId="28988"/>
    <cellStyle name="20% - Ênfase1 3 6 6 3" xfId="40174"/>
    <cellStyle name="20% - Ênfase1 3 6 7" xfId="19605"/>
    <cellStyle name="20% - Ênfase1 3 6 8" xfId="30793"/>
    <cellStyle name="20% - Ênfase1 3 6 9" xfId="41979"/>
    <cellStyle name="20% - Ênfase1 3 7" xfId="1433"/>
    <cellStyle name="20% - Ênfase1 3 7 10" xfId="43992"/>
    <cellStyle name="20% - Ênfase1 3 7 2" xfId="11265"/>
    <cellStyle name="20% - Ênfase1 3 7 2 2" xfId="21723"/>
    <cellStyle name="20% - Ênfase1 3 7 2 3" xfId="32911"/>
    <cellStyle name="20% - Ênfase1 3 7 3" xfId="12993"/>
    <cellStyle name="20% - Ênfase1 3 7 3 2" xfId="23616"/>
    <cellStyle name="20% - Ênfase1 3 7 3 3" xfId="34802"/>
    <cellStyle name="20% - Ênfase1 3 7 4" xfId="14718"/>
    <cellStyle name="20% - Ênfase1 3 7 4 2" xfId="25512"/>
    <cellStyle name="20% - Ênfase1 3 7 4 3" xfId="36698"/>
    <cellStyle name="20% - Ênfase1 3 7 5" xfId="16443"/>
    <cellStyle name="20% - Ênfase1 3 7 5 2" xfId="27408"/>
    <cellStyle name="20% - Ênfase1 3 7 5 3" xfId="38594"/>
    <cellStyle name="20% - Ênfase1 3 7 6" xfId="18168"/>
    <cellStyle name="20% - Ênfase1 3 7 6 2" xfId="29304"/>
    <cellStyle name="20% - Ênfase1 3 7 6 3" xfId="40490"/>
    <cellStyle name="20% - Ênfase1 3 7 7" xfId="19893"/>
    <cellStyle name="20% - Ênfase1 3 7 8" xfId="31081"/>
    <cellStyle name="20% - Ênfase1 3 7 9" xfId="42267"/>
    <cellStyle name="20% - Ênfase1 3 8" xfId="1749"/>
    <cellStyle name="20% - Ênfase1 3 8 10" xfId="44280"/>
    <cellStyle name="20% - Ênfase1 3 8 2" xfId="11553"/>
    <cellStyle name="20% - Ênfase1 3 8 2 2" xfId="22039"/>
    <cellStyle name="20% - Ênfase1 3 8 2 3" xfId="33227"/>
    <cellStyle name="20% - Ênfase1 3 8 3" xfId="13281"/>
    <cellStyle name="20% - Ênfase1 3 8 3 2" xfId="23932"/>
    <cellStyle name="20% - Ênfase1 3 8 3 3" xfId="35118"/>
    <cellStyle name="20% - Ênfase1 3 8 4" xfId="15006"/>
    <cellStyle name="20% - Ênfase1 3 8 4 2" xfId="25828"/>
    <cellStyle name="20% - Ênfase1 3 8 4 3" xfId="37014"/>
    <cellStyle name="20% - Ênfase1 3 8 5" xfId="16731"/>
    <cellStyle name="20% - Ênfase1 3 8 5 2" xfId="27724"/>
    <cellStyle name="20% - Ênfase1 3 8 5 3" xfId="38910"/>
    <cellStyle name="20% - Ênfase1 3 8 6" xfId="18456"/>
    <cellStyle name="20% - Ênfase1 3 8 6 2" xfId="29620"/>
    <cellStyle name="20% - Ênfase1 3 8 6 3" xfId="40806"/>
    <cellStyle name="20% - Ênfase1 3 8 7" xfId="20181"/>
    <cellStyle name="20% - Ênfase1 3 8 8" xfId="31369"/>
    <cellStyle name="20% - Ênfase1 3 8 9" xfId="42555"/>
    <cellStyle name="20% - Ênfase1 3 9" xfId="2096"/>
    <cellStyle name="20% - Ênfase1 3 9 2" xfId="20469"/>
    <cellStyle name="20% - Ênfase1 3 9 3" xfId="31657"/>
    <cellStyle name="20% - Ênfase1 4" xfId="189"/>
    <cellStyle name="20% - Ênfase1 4 10" xfId="13586"/>
    <cellStyle name="20% - Ênfase1 4 10 2" xfId="24270"/>
    <cellStyle name="20% - Ênfase1 4 10 3" xfId="35456"/>
    <cellStyle name="20% - Ênfase1 4 11" xfId="15311"/>
    <cellStyle name="20% - Ênfase1 4 11 2" xfId="26166"/>
    <cellStyle name="20% - Ênfase1 4 11 3" xfId="37352"/>
    <cellStyle name="20% - Ênfase1 4 12" xfId="17036"/>
    <cellStyle name="20% - Ênfase1 4 12 2" xfId="28062"/>
    <cellStyle name="20% - Ênfase1 4 12 3" xfId="39248"/>
    <cellStyle name="20% - Ênfase1 4 13" xfId="18761"/>
    <cellStyle name="20% - Ênfase1 4 14" xfId="29949"/>
    <cellStyle name="20% - Ênfase1 4 15" xfId="41135"/>
    <cellStyle name="20% - Ênfase1 4 16" xfId="42860"/>
    <cellStyle name="20% - Ênfase1 4 2" xfId="347"/>
    <cellStyle name="20% - Ênfase1 4 2 10" xfId="15455"/>
    <cellStyle name="20% - Ênfase1 4 2 10 2" xfId="26324"/>
    <cellStyle name="20% - Ênfase1 4 2 10 3" xfId="37510"/>
    <cellStyle name="20% - Ênfase1 4 2 11" xfId="17180"/>
    <cellStyle name="20% - Ênfase1 4 2 11 2" xfId="28220"/>
    <cellStyle name="20% - Ênfase1 4 2 11 3" xfId="39406"/>
    <cellStyle name="20% - Ênfase1 4 2 12" xfId="18905"/>
    <cellStyle name="20% - Ênfase1 4 2 13" xfId="30093"/>
    <cellStyle name="20% - Ênfase1 4 2 14" xfId="41279"/>
    <cellStyle name="20% - Ênfase1 4 2 15" xfId="43004"/>
    <cellStyle name="20% - Ênfase1 4 2 2" xfId="665"/>
    <cellStyle name="20% - Ênfase1 4 2 2 10" xfId="43292"/>
    <cellStyle name="20% - Ênfase1 4 2 2 2" xfId="10565"/>
    <cellStyle name="20% - Ênfase1 4 2 2 2 2" xfId="20955"/>
    <cellStyle name="20% - Ênfase1 4 2 2 2 3" xfId="32143"/>
    <cellStyle name="20% - Ênfase1 4 2 2 3" xfId="12293"/>
    <cellStyle name="20% - Ênfase1 4 2 2 3 2" xfId="22848"/>
    <cellStyle name="20% - Ênfase1 4 2 2 3 3" xfId="34034"/>
    <cellStyle name="20% - Ênfase1 4 2 2 4" xfId="14018"/>
    <cellStyle name="20% - Ênfase1 4 2 2 4 2" xfId="24744"/>
    <cellStyle name="20% - Ênfase1 4 2 2 4 3" xfId="35930"/>
    <cellStyle name="20% - Ênfase1 4 2 2 5" xfId="15743"/>
    <cellStyle name="20% - Ênfase1 4 2 2 5 2" xfId="26640"/>
    <cellStyle name="20% - Ênfase1 4 2 2 5 3" xfId="37826"/>
    <cellStyle name="20% - Ênfase1 4 2 2 6" xfId="17468"/>
    <cellStyle name="20% - Ênfase1 4 2 2 6 2" xfId="28536"/>
    <cellStyle name="20% - Ênfase1 4 2 2 6 3" xfId="39722"/>
    <cellStyle name="20% - Ênfase1 4 2 2 7" xfId="19193"/>
    <cellStyle name="20% - Ênfase1 4 2 2 8" xfId="30381"/>
    <cellStyle name="20% - Ênfase1 4 2 2 9" xfId="41567"/>
    <cellStyle name="20% - Ênfase1 4 2 3" xfId="981"/>
    <cellStyle name="20% - Ênfase1 4 2 3 10" xfId="43580"/>
    <cellStyle name="20% - Ênfase1 4 2 3 2" xfId="10853"/>
    <cellStyle name="20% - Ênfase1 4 2 3 2 2" xfId="21271"/>
    <cellStyle name="20% - Ênfase1 4 2 3 2 3" xfId="32459"/>
    <cellStyle name="20% - Ênfase1 4 2 3 3" xfId="12581"/>
    <cellStyle name="20% - Ênfase1 4 2 3 3 2" xfId="23164"/>
    <cellStyle name="20% - Ênfase1 4 2 3 3 3" xfId="34350"/>
    <cellStyle name="20% - Ênfase1 4 2 3 4" xfId="14306"/>
    <cellStyle name="20% - Ênfase1 4 2 3 4 2" xfId="25060"/>
    <cellStyle name="20% - Ênfase1 4 2 3 4 3" xfId="36246"/>
    <cellStyle name="20% - Ênfase1 4 2 3 5" xfId="16031"/>
    <cellStyle name="20% - Ênfase1 4 2 3 5 2" xfId="26956"/>
    <cellStyle name="20% - Ênfase1 4 2 3 5 3" xfId="38142"/>
    <cellStyle name="20% - Ênfase1 4 2 3 6" xfId="17756"/>
    <cellStyle name="20% - Ênfase1 4 2 3 6 2" xfId="28852"/>
    <cellStyle name="20% - Ênfase1 4 2 3 6 3" xfId="40038"/>
    <cellStyle name="20% - Ênfase1 4 2 3 7" xfId="19481"/>
    <cellStyle name="20% - Ênfase1 4 2 3 8" xfId="30669"/>
    <cellStyle name="20% - Ênfase1 4 2 3 9" xfId="41855"/>
    <cellStyle name="20% - Ênfase1 4 2 4" xfId="1297"/>
    <cellStyle name="20% - Ênfase1 4 2 4 10" xfId="43868"/>
    <cellStyle name="20% - Ênfase1 4 2 4 2" xfId="11141"/>
    <cellStyle name="20% - Ênfase1 4 2 4 2 2" xfId="21587"/>
    <cellStyle name="20% - Ênfase1 4 2 4 2 3" xfId="32775"/>
    <cellStyle name="20% - Ênfase1 4 2 4 3" xfId="12869"/>
    <cellStyle name="20% - Ênfase1 4 2 4 3 2" xfId="23480"/>
    <cellStyle name="20% - Ênfase1 4 2 4 3 3" xfId="34666"/>
    <cellStyle name="20% - Ênfase1 4 2 4 4" xfId="14594"/>
    <cellStyle name="20% - Ênfase1 4 2 4 4 2" xfId="25376"/>
    <cellStyle name="20% - Ênfase1 4 2 4 4 3" xfId="36562"/>
    <cellStyle name="20% - Ênfase1 4 2 4 5" xfId="16319"/>
    <cellStyle name="20% - Ênfase1 4 2 4 5 2" xfId="27272"/>
    <cellStyle name="20% - Ênfase1 4 2 4 5 3" xfId="38458"/>
    <cellStyle name="20% - Ênfase1 4 2 4 6" xfId="18044"/>
    <cellStyle name="20% - Ênfase1 4 2 4 6 2" xfId="29168"/>
    <cellStyle name="20% - Ênfase1 4 2 4 6 3" xfId="40354"/>
    <cellStyle name="20% - Ênfase1 4 2 4 7" xfId="19769"/>
    <cellStyle name="20% - Ênfase1 4 2 4 8" xfId="30957"/>
    <cellStyle name="20% - Ênfase1 4 2 4 9" xfId="42143"/>
    <cellStyle name="20% - Ênfase1 4 2 5" xfId="1613"/>
    <cellStyle name="20% - Ênfase1 4 2 5 10" xfId="44156"/>
    <cellStyle name="20% - Ênfase1 4 2 5 2" xfId="11429"/>
    <cellStyle name="20% - Ênfase1 4 2 5 2 2" xfId="21903"/>
    <cellStyle name="20% - Ênfase1 4 2 5 2 3" xfId="33091"/>
    <cellStyle name="20% - Ênfase1 4 2 5 3" xfId="13157"/>
    <cellStyle name="20% - Ênfase1 4 2 5 3 2" xfId="23796"/>
    <cellStyle name="20% - Ênfase1 4 2 5 3 3" xfId="34982"/>
    <cellStyle name="20% - Ênfase1 4 2 5 4" xfId="14882"/>
    <cellStyle name="20% - Ênfase1 4 2 5 4 2" xfId="25692"/>
    <cellStyle name="20% - Ênfase1 4 2 5 4 3" xfId="36878"/>
    <cellStyle name="20% - Ênfase1 4 2 5 5" xfId="16607"/>
    <cellStyle name="20% - Ênfase1 4 2 5 5 2" xfId="27588"/>
    <cellStyle name="20% - Ênfase1 4 2 5 5 3" xfId="38774"/>
    <cellStyle name="20% - Ênfase1 4 2 5 6" xfId="18332"/>
    <cellStyle name="20% - Ênfase1 4 2 5 6 2" xfId="29484"/>
    <cellStyle name="20% - Ênfase1 4 2 5 6 3" xfId="40670"/>
    <cellStyle name="20% - Ênfase1 4 2 5 7" xfId="20057"/>
    <cellStyle name="20% - Ênfase1 4 2 5 8" xfId="31245"/>
    <cellStyle name="20% - Ênfase1 4 2 5 9" xfId="42431"/>
    <cellStyle name="20% - Ênfase1 4 2 6" xfId="1929"/>
    <cellStyle name="20% - Ênfase1 4 2 6 10" xfId="44444"/>
    <cellStyle name="20% - Ênfase1 4 2 6 2" xfId="11717"/>
    <cellStyle name="20% - Ênfase1 4 2 6 2 2" xfId="22219"/>
    <cellStyle name="20% - Ênfase1 4 2 6 2 3" xfId="33407"/>
    <cellStyle name="20% - Ênfase1 4 2 6 3" xfId="13445"/>
    <cellStyle name="20% - Ênfase1 4 2 6 3 2" xfId="24112"/>
    <cellStyle name="20% - Ênfase1 4 2 6 3 3" xfId="35298"/>
    <cellStyle name="20% - Ênfase1 4 2 6 4" xfId="15170"/>
    <cellStyle name="20% - Ênfase1 4 2 6 4 2" xfId="26008"/>
    <cellStyle name="20% - Ênfase1 4 2 6 4 3" xfId="37194"/>
    <cellStyle name="20% - Ênfase1 4 2 6 5" xfId="16895"/>
    <cellStyle name="20% - Ênfase1 4 2 6 5 2" xfId="27904"/>
    <cellStyle name="20% - Ênfase1 4 2 6 5 3" xfId="39090"/>
    <cellStyle name="20% - Ênfase1 4 2 6 6" xfId="18620"/>
    <cellStyle name="20% - Ênfase1 4 2 6 6 2" xfId="29800"/>
    <cellStyle name="20% - Ênfase1 4 2 6 6 3" xfId="40986"/>
    <cellStyle name="20% - Ênfase1 4 2 6 7" xfId="20345"/>
    <cellStyle name="20% - Ênfase1 4 2 6 8" xfId="31533"/>
    <cellStyle name="20% - Ênfase1 4 2 6 9" xfId="42719"/>
    <cellStyle name="20% - Ênfase1 4 2 7" xfId="10276"/>
    <cellStyle name="20% - Ênfase1 4 2 7 2" xfId="20639"/>
    <cellStyle name="20% - Ênfase1 4 2 7 3" xfId="31827"/>
    <cellStyle name="20% - Ênfase1 4 2 8" xfId="12005"/>
    <cellStyle name="20% - Ênfase1 4 2 8 2" xfId="22532"/>
    <cellStyle name="20% - Ênfase1 4 2 8 3" xfId="33718"/>
    <cellStyle name="20% - Ênfase1 4 2 9" xfId="13730"/>
    <cellStyle name="20% - Ênfase1 4 2 9 2" xfId="24428"/>
    <cellStyle name="20% - Ênfase1 4 2 9 3" xfId="35614"/>
    <cellStyle name="20% - Ênfase1 4 3" xfId="507"/>
    <cellStyle name="20% - Ênfase1 4 3 10" xfId="43148"/>
    <cellStyle name="20% - Ênfase1 4 3 2" xfId="10421"/>
    <cellStyle name="20% - Ênfase1 4 3 2 2" xfId="20797"/>
    <cellStyle name="20% - Ênfase1 4 3 2 3" xfId="31985"/>
    <cellStyle name="20% - Ênfase1 4 3 3" xfId="12149"/>
    <cellStyle name="20% - Ênfase1 4 3 3 2" xfId="22690"/>
    <cellStyle name="20% - Ênfase1 4 3 3 3" xfId="33876"/>
    <cellStyle name="20% - Ênfase1 4 3 4" xfId="13874"/>
    <cellStyle name="20% - Ênfase1 4 3 4 2" xfId="24586"/>
    <cellStyle name="20% - Ênfase1 4 3 4 3" xfId="35772"/>
    <cellStyle name="20% - Ênfase1 4 3 5" xfId="15599"/>
    <cellStyle name="20% - Ênfase1 4 3 5 2" xfId="26482"/>
    <cellStyle name="20% - Ênfase1 4 3 5 3" xfId="37668"/>
    <cellStyle name="20% - Ênfase1 4 3 6" xfId="17324"/>
    <cellStyle name="20% - Ênfase1 4 3 6 2" xfId="28378"/>
    <cellStyle name="20% - Ênfase1 4 3 6 3" xfId="39564"/>
    <cellStyle name="20% - Ênfase1 4 3 7" xfId="19049"/>
    <cellStyle name="20% - Ênfase1 4 3 8" xfId="30237"/>
    <cellStyle name="20% - Ênfase1 4 3 9" xfId="41423"/>
    <cellStyle name="20% - Ênfase1 4 4" xfId="823"/>
    <cellStyle name="20% - Ênfase1 4 4 10" xfId="43436"/>
    <cellStyle name="20% - Ênfase1 4 4 2" xfId="10709"/>
    <cellStyle name="20% - Ênfase1 4 4 2 2" xfId="21113"/>
    <cellStyle name="20% - Ênfase1 4 4 2 3" xfId="32301"/>
    <cellStyle name="20% - Ênfase1 4 4 3" xfId="12437"/>
    <cellStyle name="20% - Ênfase1 4 4 3 2" xfId="23006"/>
    <cellStyle name="20% - Ênfase1 4 4 3 3" xfId="34192"/>
    <cellStyle name="20% - Ênfase1 4 4 4" xfId="14162"/>
    <cellStyle name="20% - Ênfase1 4 4 4 2" xfId="24902"/>
    <cellStyle name="20% - Ênfase1 4 4 4 3" xfId="36088"/>
    <cellStyle name="20% - Ênfase1 4 4 5" xfId="15887"/>
    <cellStyle name="20% - Ênfase1 4 4 5 2" xfId="26798"/>
    <cellStyle name="20% - Ênfase1 4 4 5 3" xfId="37984"/>
    <cellStyle name="20% - Ênfase1 4 4 6" xfId="17612"/>
    <cellStyle name="20% - Ênfase1 4 4 6 2" xfId="28694"/>
    <cellStyle name="20% - Ênfase1 4 4 6 3" xfId="39880"/>
    <cellStyle name="20% - Ênfase1 4 4 7" xfId="19337"/>
    <cellStyle name="20% - Ênfase1 4 4 8" xfId="30525"/>
    <cellStyle name="20% - Ênfase1 4 4 9" xfId="41711"/>
    <cellStyle name="20% - Ênfase1 4 5" xfId="1139"/>
    <cellStyle name="20% - Ênfase1 4 5 10" xfId="43724"/>
    <cellStyle name="20% - Ênfase1 4 5 2" xfId="10997"/>
    <cellStyle name="20% - Ênfase1 4 5 2 2" xfId="21429"/>
    <cellStyle name="20% - Ênfase1 4 5 2 3" xfId="32617"/>
    <cellStyle name="20% - Ênfase1 4 5 3" xfId="12725"/>
    <cellStyle name="20% - Ênfase1 4 5 3 2" xfId="23322"/>
    <cellStyle name="20% - Ênfase1 4 5 3 3" xfId="34508"/>
    <cellStyle name="20% - Ênfase1 4 5 4" xfId="14450"/>
    <cellStyle name="20% - Ênfase1 4 5 4 2" xfId="25218"/>
    <cellStyle name="20% - Ênfase1 4 5 4 3" xfId="36404"/>
    <cellStyle name="20% - Ênfase1 4 5 5" xfId="16175"/>
    <cellStyle name="20% - Ênfase1 4 5 5 2" xfId="27114"/>
    <cellStyle name="20% - Ênfase1 4 5 5 3" xfId="38300"/>
    <cellStyle name="20% - Ênfase1 4 5 6" xfId="17900"/>
    <cellStyle name="20% - Ênfase1 4 5 6 2" xfId="29010"/>
    <cellStyle name="20% - Ênfase1 4 5 6 3" xfId="40196"/>
    <cellStyle name="20% - Ênfase1 4 5 7" xfId="19625"/>
    <cellStyle name="20% - Ênfase1 4 5 8" xfId="30813"/>
    <cellStyle name="20% - Ênfase1 4 5 9" xfId="41999"/>
    <cellStyle name="20% - Ênfase1 4 6" xfId="1455"/>
    <cellStyle name="20% - Ênfase1 4 6 10" xfId="44012"/>
    <cellStyle name="20% - Ênfase1 4 6 2" xfId="11285"/>
    <cellStyle name="20% - Ênfase1 4 6 2 2" xfId="21745"/>
    <cellStyle name="20% - Ênfase1 4 6 2 3" xfId="32933"/>
    <cellStyle name="20% - Ênfase1 4 6 3" xfId="13013"/>
    <cellStyle name="20% - Ênfase1 4 6 3 2" xfId="23638"/>
    <cellStyle name="20% - Ênfase1 4 6 3 3" xfId="34824"/>
    <cellStyle name="20% - Ênfase1 4 6 4" xfId="14738"/>
    <cellStyle name="20% - Ênfase1 4 6 4 2" xfId="25534"/>
    <cellStyle name="20% - Ênfase1 4 6 4 3" xfId="36720"/>
    <cellStyle name="20% - Ênfase1 4 6 5" xfId="16463"/>
    <cellStyle name="20% - Ênfase1 4 6 5 2" xfId="27430"/>
    <cellStyle name="20% - Ênfase1 4 6 5 3" xfId="38616"/>
    <cellStyle name="20% - Ênfase1 4 6 6" xfId="18188"/>
    <cellStyle name="20% - Ênfase1 4 6 6 2" xfId="29326"/>
    <cellStyle name="20% - Ênfase1 4 6 6 3" xfId="40512"/>
    <cellStyle name="20% - Ênfase1 4 6 7" xfId="19913"/>
    <cellStyle name="20% - Ênfase1 4 6 8" xfId="31101"/>
    <cellStyle name="20% - Ênfase1 4 6 9" xfId="42287"/>
    <cellStyle name="20% - Ênfase1 4 7" xfId="1771"/>
    <cellStyle name="20% - Ênfase1 4 7 10" xfId="44300"/>
    <cellStyle name="20% - Ênfase1 4 7 2" xfId="11573"/>
    <cellStyle name="20% - Ênfase1 4 7 2 2" xfId="22061"/>
    <cellStyle name="20% - Ênfase1 4 7 2 3" xfId="33249"/>
    <cellStyle name="20% - Ênfase1 4 7 3" xfId="13301"/>
    <cellStyle name="20% - Ênfase1 4 7 3 2" xfId="23954"/>
    <cellStyle name="20% - Ênfase1 4 7 3 3" xfId="35140"/>
    <cellStyle name="20% - Ênfase1 4 7 4" xfId="15026"/>
    <cellStyle name="20% - Ênfase1 4 7 4 2" xfId="25850"/>
    <cellStyle name="20% - Ênfase1 4 7 4 3" xfId="37036"/>
    <cellStyle name="20% - Ênfase1 4 7 5" xfId="16751"/>
    <cellStyle name="20% - Ênfase1 4 7 5 2" xfId="27746"/>
    <cellStyle name="20% - Ênfase1 4 7 5 3" xfId="38932"/>
    <cellStyle name="20% - Ênfase1 4 7 6" xfId="18476"/>
    <cellStyle name="20% - Ênfase1 4 7 6 2" xfId="29642"/>
    <cellStyle name="20% - Ênfase1 4 7 6 3" xfId="40828"/>
    <cellStyle name="20% - Ênfase1 4 7 7" xfId="20201"/>
    <cellStyle name="20% - Ênfase1 4 7 8" xfId="31389"/>
    <cellStyle name="20% - Ênfase1 4 7 9" xfId="42575"/>
    <cellStyle name="20% - Ênfase1 4 8" xfId="2115"/>
    <cellStyle name="20% - Ênfase1 4 8 2" xfId="20489"/>
    <cellStyle name="20% - Ênfase1 4 8 3" xfId="31677"/>
    <cellStyle name="20% - Ênfase1 4 9" xfId="11861"/>
    <cellStyle name="20% - Ênfase1 4 9 2" xfId="22374"/>
    <cellStyle name="20% - Ênfase1 4 9 3" xfId="33560"/>
    <cellStyle name="20% - Ênfase1 5" xfId="211"/>
    <cellStyle name="20% - Ênfase1 5 10" xfId="13606"/>
    <cellStyle name="20% - Ênfase1 5 10 2" xfId="24292"/>
    <cellStyle name="20% - Ênfase1 5 10 3" xfId="35478"/>
    <cellStyle name="20% - Ênfase1 5 11" xfId="15331"/>
    <cellStyle name="20% - Ênfase1 5 11 2" xfId="26188"/>
    <cellStyle name="20% - Ênfase1 5 11 3" xfId="37374"/>
    <cellStyle name="20% - Ênfase1 5 12" xfId="17056"/>
    <cellStyle name="20% - Ênfase1 5 12 2" xfId="28084"/>
    <cellStyle name="20% - Ênfase1 5 12 3" xfId="39270"/>
    <cellStyle name="20% - Ênfase1 5 13" xfId="18781"/>
    <cellStyle name="20% - Ênfase1 5 14" xfId="29969"/>
    <cellStyle name="20% - Ênfase1 5 15" xfId="41155"/>
    <cellStyle name="20% - Ênfase1 5 16" xfId="42880"/>
    <cellStyle name="20% - Ênfase1 5 2" xfId="369"/>
    <cellStyle name="20% - Ênfase1 5 2 10" xfId="15475"/>
    <cellStyle name="20% - Ênfase1 5 2 10 2" xfId="26346"/>
    <cellStyle name="20% - Ênfase1 5 2 10 3" xfId="37532"/>
    <cellStyle name="20% - Ênfase1 5 2 11" xfId="17200"/>
    <cellStyle name="20% - Ênfase1 5 2 11 2" xfId="28242"/>
    <cellStyle name="20% - Ênfase1 5 2 11 3" xfId="39428"/>
    <cellStyle name="20% - Ênfase1 5 2 12" xfId="18925"/>
    <cellStyle name="20% - Ênfase1 5 2 13" xfId="30113"/>
    <cellStyle name="20% - Ênfase1 5 2 14" xfId="41299"/>
    <cellStyle name="20% - Ênfase1 5 2 15" xfId="43024"/>
    <cellStyle name="20% - Ênfase1 5 2 2" xfId="687"/>
    <cellStyle name="20% - Ênfase1 5 2 2 10" xfId="43312"/>
    <cellStyle name="20% - Ênfase1 5 2 2 2" xfId="10585"/>
    <cellStyle name="20% - Ênfase1 5 2 2 2 2" xfId="20977"/>
    <cellStyle name="20% - Ênfase1 5 2 2 2 3" xfId="32165"/>
    <cellStyle name="20% - Ênfase1 5 2 2 3" xfId="12313"/>
    <cellStyle name="20% - Ênfase1 5 2 2 3 2" xfId="22870"/>
    <cellStyle name="20% - Ênfase1 5 2 2 3 3" xfId="34056"/>
    <cellStyle name="20% - Ênfase1 5 2 2 4" xfId="14038"/>
    <cellStyle name="20% - Ênfase1 5 2 2 4 2" xfId="24766"/>
    <cellStyle name="20% - Ênfase1 5 2 2 4 3" xfId="35952"/>
    <cellStyle name="20% - Ênfase1 5 2 2 5" xfId="15763"/>
    <cellStyle name="20% - Ênfase1 5 2 2 5 2" xfId="26662"/>
    <cellStyle name="20% - Ênfase1 5 2 2 5 3" xfId="37848"/>
    <cellStyle name="20% - Ênfase1 5 2 2 6" xfId="17488"/>
    <cellStyle name="20% - Ênfase1 5 2 2 6 2" xfId="28558"/>
    <cellStyle name="20% - Ênfase1 5 2 2 6 3" xfId="39744"/>
    <cellStyle name="20% - Ênfase1 5 2 2 7" xfId="19213"/>
    <cellStyle name="20% - Ênfase1 5 2 2 8" xfId="30401"/>
    <cellStyle name="20% - Ênfase1 5 2 2 9" xfId="41587"/>
    <cellStyle name="20% - Ênfase1 5 2 3" xfId="1003"/>
    <cellStyle name="20% - Ênfase1 5 2 3 10" xfId="43600"/>
    <cellStyle name="20% - Ênfase1 5 2 3 2" xfId="10873"/>
    <cellStyle name="20% - Ênfase1 5 2 3 2 2" xfId="21293"/>
    <cellStyle name="20% - Ênfase1 5 2 3 2 3" xfId="32481"/>
    <cellStyle name="20% - Ênfase1 5 2 3 3" xfId="12601"/>
    <cellStyle name="20% - Ênfase1 5 2 3 3 2" xfId="23186"/>
    <cellStyle name="20% - Ênfase1 5 2 3 3 3" xfId="34372"/>
    <cellStyle name="20% - Ênfase1 5 2 3 4" xfId="14326"/>
    <cellStyle name="20% - Ênfase1 5 2 3 4 2" xfId="25082"/>
    <cellStyle name="20% - Ênfase1 5 2 3 4 3" xfId="36268"/>
    <cellStyle name="20% - Ênfase1 5 2 3 5" xfId="16051"/>
    <cellStyle name="20% - Ênfase1 5 2 3 5 2" xfId="26978"/>
    <cellStyle name="20% - Ênfase1 5 2 3 5 3" xfId="38164"/>
    <cellStyle name="20% - Ênfase1 5 2 3 6" xfId="17776"/>
    <cellStyle name="20% - Ênfase1 5 2 3 6 2" xfId="28874"/>
    <cellStyle name="20% - Ênfase1 5 2 3 6 3" xfId="40060"/>
    <cellStyle name="20% - Ênfase1 5 2 3 7" xfId="19501"/>
    <cellStyle name="20% - Ênfase1 5 2 3 8" xfId="30689"/>
    <cellStyle name="20% - Ênfase1 5 2 3 9" xfId="41875"/>
    <cellStyle name="20% - Ênfase1 5 2 4" xfId="1319"/>
    <cellStyle name="20% - Ênfase1 5 2 4 10" xfId="43888"/>
    <cellStyle name="20% - Ênfase1 5 2 4 2" xfId="11161"/>
    <cellStyle name="20% - Ênfase1 5 2 4 2 2" xfId="21609"/>
    <cellStyle name="20% - Ênfase1 5 2 4 2 3" xfId="32797"/>
    <cellStyle name="20% - Ênfase1 5 2 4 3" xfId="12889"/>
    <cellStyle name="20% - Ênfase1 5 2 4 3 2" xfId="23502"/>
    <cellStyle name="20% - Ênfase1 5 2 4 3 3" xfId="34688"/>
    <cellStyle name="20% - Ênfase1 5 2 4 4" xfId="14614"/>
    <cellStyle name="20% - Ênfase1 5 2 4 4 2" xfId="25398"/>
    <cellStyle name="20% - Ênfase1 5 2 4 4 3" xfId="36584"/>
    <cellStyle name="20% - Ênfase1 5 2 4 5" xfId="16339"/>
    <cellStyle name="20% - Ênfase1 5 2 4 5 2" xfId="27294"/>
    <cellStyle name="20% - Ênfase1 5 2 4 5 3" xfId="38480"/>
    <cellStyle name="20% - Ênfase1 5 2 4 6" xfId="18064"/>
    <cellStyle name="20% - Ênfase1 5 2 4 6 2" xfId="29190"/>
    <cellStyle name="20% - Ênfase1 5 2 4 6 3" xfId="40376"/>
    <cellStyle name="20% - Ênfase1 5 2 4 7" xfId="19789"/>
    <cellStyle name="20% - Ênfase1 5 2 4 8" xfId="30977"/>
    <cellStyle name="20% - Ênfase1 5 2 4 9" xfId="42163"/>
    <cellStyle name="20% - Ênfase1 5 2 5" xfId="1635"/>
    <cellStyle name="20% - Ênfase1 5 2 5 10" xfId="44176"/>
    <cellStyle name="20% - Ênfase1 5 2 5 2" xfId="11449"/>
    <cellStyle name="20% - Ênfase1 5 2 5 2 2" xfId="21925"/>
    <cellStyle name="20% - Ênfase1 5 2 5 2 3" xfId="33113"/>
    <cellStyle name="20% - Ênfase1 5 2 5 3" xfId="13177"/>
    <cellStyle name="20% - Ênfase1 5 2 5 3 2" xfId="23818"/>
    <cellStyle name="20% - Ênfase1 5 2 5 3 3" xfId="35004"/>
    <cellStyle name="20% - Ênfase1 5 2 5 4" xfId="14902"/>
    <cellStyle name="20% - Ênfase1 5 2 5 4 2" xfId="25714"/>
    <cellStyle name="20% - Ênfase1 5 2 5 4 3" xfId="36900"/>
    <cellStyle name="20% - Ênfase1 5 2 5 5" xfId="16627"/>
    <cellStyle name="20% - Ênfase1 5 2 5 5 2" xfId="27610"/>
    <cellStyle name="20% - Ênfase1 5 2 5 5 3" xfId="38796"/>
    <cellStyle name="20% - Ênfase1 5 2 5 6" xfId="18352"/>
    <cellStyle name="20% - Ênfase1 5 2 5 6 2" xfId="29506"/>
    <cellStyle name="20% - Ênfase1 5 2 5 6 3" xfId="40692"/>
    <cellStyle name="20% - Ênfase1 5 2 5 7" xfId="20077"/>
    <cellStyle name="20% - Ênfase1 5 2 5 8" xfId="31265"/>
    <cellStyle name="20% - Ênfase1 5 2 5 9" xfId="42451"/>
    <cellStyle name="20% - Ênfase1 5 2 6" xfId="1951"/>
    <cellStyle name="20% - Ênfase1 5 2 6 10" xfId="44464"/>
    <cellStyle name="20% - Ênfase1 5 2 6 2" xfId="11737"/>
    <cellStyle name="20% - Ênfase1 5 2 6 2 2" xfId="22241"/>
    <cellStyle name="20% - Ênfase1 5 2 6 2 3" xfId="33429"/>
    <cellStyle name="20% - Ênfase1 5 2 6 3" xfId="13465"/>
    <cellStyle name="20% - Ênfase1 5 2 6 3 2" xfId="24134"/>
    <cellStyle name="20% - Ênfase1 5 2 6 3 3" xfId="35320"/>
    <cellStyle name="20% - Ênfase1 5 2 6 4" xfId="15190"/>
    <cellStyle name="20% - Ênfase1 5 2 6 4 2" xfId="26030"/>
    <cellStyle name="20% - Ênfase1 5 2 6 4 3" xfId="37216"/>
    <cellStyle name="20% - Ênfase1 5 2 6 5" xfId="16915"/>
    <cellStyle name="20% - Ênfase1 5 2 6 5 2" xfId="27926"/>
    <cellStyle name="20% - Ênfase1 5 2 6 5 3" xfId="39112"/>
    <cellStyle name="20% - Ênfase1 5 2 6 6" xfId="18640"/>
    <cellStyle name="20% - Ênfase1 5 2 6 6 2" xfId="29822"/>
    <cellStyle name="20% - Ênfase1 5 2 6 6 3" xfId="41008"/>
    <cellStyle name="20% - Ênfase1 5 2 6 7" xfId="20365"/>
    <cellStyle name="20% - Ênfase1 5 2 6 8" xfId="31553"/>
    <cellStyle name="20% - Ênfase1 5 2 6 9" xfId="42739"/>
    <cellStyle name="20% - Ênfase1 5 2 7" xfId="10296"/>
    <cellStyle name="20% - Ênfase1 5 2 7 2" xfId="20661"/>
    <cellStyle name="20% - Ênfase1 5 2 7 3" xfId="31849"/>
    <cellStyle name="20% - Ênfase1 5 2 8" xfId="12025"/>
    <cellStyle name="20% - Ênfase1 5 2 8 2" xfId="22554"/>
    <cellStyle name="20% - Ênfase1 5 2 8 3" xfId="33740"/>
    <cellStyle name="20% - Ênfase1 5 2 9" xfId="13750"/>
    <cellStyle name="20% - Ênfase1 5 2 9 2" xfId="24450"/>
    <cellStyle name="20% - Ênfase1 5 2 9 3" xfId="35636"/>
    <cellStyle name="20% - Ênfase1 5 3" xfId="529"/>
    <cellStyle name="20% - Ênfase1 5 3 10" xfId="43168"/>
    <cellStyle name="20% - Ênfase1 5 3 2" xfId="10441"/>
    <cellStyle name="20% - Ênfase1 5 3 2 2" xfId="20819"/>
    <cellStyle name="20% - Ênfase1 5 3 2 3" xfId="32007"/>
    <cellStyle name="20% - Ênfase1 5 3 3" xfId="12169"/>
    <cellStyle name="20% - Ênfase1 5 3 3 2" xfId="22712"/>
    <cellStyle name="20% - Ênfase1 5 3 3 3" xfId="33898"/>
    <cellStyle name="20% - Ênfase1 5 3 4" xfId="13894"/>
    <cellStyle name="20% - Ênfase1 5 3 4 2" xfId="24608"/>
    <cellStyle name="20% - Ênfase1 5 3 4 3" xfId="35794"/>
    <cellStyle name="20% - Ênfase1 5 3 5" xfId="15619"/>
    <cellStyle name="20% - Ênfase1 5 3 5 2" xfId="26504"/>
    <cellStyle name="20% - Ênfase1 5 3 5 3" xfId="37690"/>
    <cellStyle name="20% - Ênfase1 5 3 6" xfId="17344"/>
    <cellStyle name="20% - Ênfase1 5 3 6 2" xfId="28400"/>
    <cellStyle name="20% - Ênfase1 5 3 6 3" xfId="39586"/>
    <cellStyle name="20% - Ênfase1 5 3 7" xfId="19069"/>
    <cellStyle name="20% - Ênfase1 5 3 8" xfId="30257"/>
    <cellStyle name="20% - Ênfase1 5 3 9" xfId="41443"/>
    <cellStyle name="20% - Ênfase1 5 4" xfId="845"/>
    <cellStyle name="20% - Ênfase1 5 4 10" xfId="43456"/>
    <cellStyle name="20% - Ênfase1 5 4 2" xfId="10729"/>
    <cellStyle name="20% - Ênfase1 5 4 2 2" xfId="21135"/>
    <cellStyle name="20% - Ênfase1 5 4 2 3" xfId="32323"/>
    <cellStyle name="20% - Ênfase1 5 4 3" xfId="12457"/>
    <cellStyle name="20% - Ênfase1 5 4 3 2" xfId="23028"/>
    <cellStyle name="20% - Ênfase1 5 4 3 3" xfId="34214"/>
    <cellStyle name="20% - Ênfase1 5 4 4" xfId="14182"/>
    <cellStyle name="20% - Ênfase1 5 4 4 2" xfId="24924"/>
    <cellStyle name="20% - Ênfase1 5 4 4 3" xfId="36110"/>
    <cellStyle name="20% - Ênfase1 5 4 5" xfId="15907"/>
    <cellStyle name="20% - Ênfase1 5 4 5 2" xfId="26820"/>
    <cellStyle name="20% - Ênfase1 5 4 5 3" xfId="38006"/>
    <cellStyle name="20% - Ênfase1 5 4 6" xfId="17632"/>
    <cellStyle name="20% - Ênfase1 5 4 6 2" xfId="28716"/>
    <cellStyle name="20% - Ênfase1 5 4 6 3" xfId="39902"/>
    <cellStyle name="20% - Ênfase1 5 4 7" xfId="19357"/>
    <cellStyle name="20% - Ênfase1 5 4 8" xfId="30545"/>
    <cellStyle name="20% - Ênfase1 5 4 9" xfId="41731"/>
    <cellStyle name="20% - Ênfase1 5 5" xfId="1161"/>
    <cellStyle name="20% - Ênfase1 5 5 10" xfId="43744"/>
    <cellStyle name="20% - Ênfase1 5 5 2" xfId="11017"/>
    <cellStyle name="20% - Ênfase1 5 5 2 2" xfId="21451"/>
    <cellStyle name="20% - Ênfase1 5 5 2 3" xfId="32639"/>
    <cellStyle name="20% - Ênfase1 5 5 3" xfId="12745"/>
    <cellStyle name="20% - Ênfase1 5 5 3 2" xfId="23344"/>
    <cellStyle name="20% - Ênfase1 5 5 3 3" xfId="34530"/>
    <cellStyle name="20% - Ênfase1 5 5 4" xfId="14470"/>
    <cellStyle name="20% - Ênfase1 5 5 4 2" xfId="25240"/>
    <cellStyle name="20% - Ênfase1 5 5 4 3" xfId="36426"/>
    <cellStyle name="20% - Ênfase1 5 5 5" xfId="16195"/>
    <cellStyle name="20% - Ênfase1 5 5 5 2" xfId="27136"/>
    <cellStyle name="20% - Ênfase1 5 5 5 3" xfId="38322"/>
    <cellStyle name="20% - Ênfase1 5 5 6" xfId="17920"/>
    <cellStyle name="20% - Ênfase1 5 5 6 2" xfId="29032"/>
    <cellStyle name="20% - Ênfase1 5 5 6 3" xfId="40218"/>
    <cellStyle name="20% - Ênfase1 5 5 7" xfId="19645"/>
    <cellStyle name="20% - Ênfase1 5 5 8" xfId="30833"/>
    <cellStyle name="20% - Ênfase1 5 5 9" xfId="42019"/>
    <cellStyle name="20% - Ênfase1 5 6" xfId="1477"/>
    <cellStyle name="20% - Ênfase1 5 6 10" xfId="44032"/>
    <cellStyle name="20% - Ênfase1 5 6 2" xfId="11305"/>
    <cellStyle name="20% - Ênfase1 5 6 2 2" xfId="21767"/>
    <cellStyle name="20% - Ênfase1 5 6 2 3" xfId="32955"/>
    <cellStyle name="20% - Ênfase1 5 6 3" xfId="13033"/>
    <cellStyle name="20% - Ênfase1 5 6 3 2" xfId="23660"/>
    <cellStyle name="20% - Ênfase1 5 6 3 3" xfId="34846"/>
    <cellStyle name="20% - Ênfase1 5 6 4" xfId="14758"/>
    <cellStyle name="20% - Ênfase1 5 6 4 2" xfId="25556"/>
    <cellStyle name="20% - Ênfase1 5 6 4 3" xfId="36742"/>
    <cellStyle name="20% - Ênfase1 5 6 5" xfId="16483"/>
    <cellStyle name="20% - Ênfase1 5 6 5 2" xfId="27452"/>
    <cellStyle name="20% - Ênfase1 5 6 5 3" xfId="38638"/>
    <cellStyle name="20% - Ênfase1 5 6 6" xfId="18208"/>
    <cellStyle name="20% - Ênfase1 5 6 6 2" xfId="29348"/>
    <cellStyle name="20% - Ênfase1 5 6 6 3" xfId="40534"/>
    <cellStyle name="20% - Ênfase1 5 6 7" xfId="19933"/>
    <cellStyle name="20% - Ênfase1 5 6 8" xfId="31121"/>
    <cellStyle name="20% - Ênfase1 5 6 9" xfId="42307"/>
    <cellStyle name="20% - Ênfase1 5 7" xfId="1793"/>
    <cellStyle name="20% - Ênfase1 5 7 10" xfId="44320"/>
    <cellStyle name="20% - Ênfase1 5 7 2" xfId="11593"/>
    <cellStyle name="20% - Ênfase1 5 7 2 2" xfId="22083"/>
    <cellStyle name="20% - Ênfase1 5 7 2 3" xfId="33271"/>
    <cellStyle name="20% - Ênfase1 5 7 3" xfId="13321"/>
    <cellStyle name="20% - Ênfase1 5 7 3 2" xfId="23976"/>
    <cellStyle name="20% - Ênfase1 5 7 3 3" xfId="35162"/>
    <cellStyle name="20% - Ênfase1 5 7 4" xfId="15046"/>
    <cellStyle name="20% - Ênfase1 5 7 4 2" xfId="25872"/>
    <cellStyle name="20% - Ênfase1 5 7 4 3" xfId="37058"/>
    <cellStyle name="20% - Ênfase1 5 7 5" xfId="16771"/>
    <cellStyle name="20% - Ênfase1 5 7 5 2" xfId="27768"/>
    <cellStyle name="20% - Ênfase1 5 7 5 3" xfId="38954"/>
    <cellStyle name="20% - Ênfase1 5 7 6" xfId="18496"/>
    <cellStyle name="20% - Ênfase1 5 7 6 2" xfId="29664"/>
    <cellStyle name="20% - Ênfase1 5 7 6 3" xfId="40850"/>
    <cellStyle name="20% - Ênfase1 5 7 7" xfId="20221"/>
    <cellStyle name="20% - Ênfase1 5 7 8" xfId="31409"/>
    <cellStyle name="20% - Ênfase1 5 7 9" xfId="42595"/>
    <cellStyle name="20% - Ênfase1 5 8" xfId="2075"/>
    <cellStyle name="20% - Ênfase1 5 8 2" xfId="20509"/>
    <cellStyle name="20% - Ênfase1 5 8 3" xfId="31697"/>
    <cellStyle name="20% - Ênfase1 5 9" xfId="11881"/>
    <cellStyle name="20% - Ênfase1 5 9 2" xfId="22396"/>
    <cellStyle name="20% - Ênfase1 5 9 3" xfId="33582"/>
    <cellStyle name="20% - Ênfase1 6" xfId="279"/>
    <cellStyle name="20% - Ênfase1 6 10" xfId="15393"/>
    <cellStyle name="20% - Ênfase1 6 10 2" xfId="26256"/>
    <cellStyle name="20% - Ênfase1 6 10 3" xfId="37442"/>
    <cellStyle name="20% - Ênfase1 6 11" xfId="17118"/>
    <cellStyle name="20% - Ênfase1 6 11 2" xfId="28152"/>
    <cellStyle name="20% - Ênfase1 6 11 3" xfId="39338"/>
    <cellStyle name="20% - Ênfase1 6 12" xfId="18843"/>
    <cellStyle name="20% - Ênfase1 6 13" xfId="30031"/>
    <cellStyle name="20% - Ênfase1 6 14" xfId="41217"/>
    <cellStyle name="20% - Ênfase1 6 15" xfId="42942"/>
    <cellStyle name="20% - Ênfase1 6 2" xfId="597"/>
    <cellStyle name="20% - Ênfase1 6 2 10" xfId="43230"/>
    <cellStyle name="20% - Ênfase1 6 2 2" xfId="10503"/>
    <cellStyle name="20% - Ênfase1 6 2 2 2" xfId="20887"/>
    <cellStyle name="20% - Ênfase1 6 2 2 3" xfId="32075"/>
    <cellStyle name="20% - Ênfase1 6 2 3" xfId="12231"/>
    <cellStyle name="20% - Ênfase1 6 2 3 2" xfId="22780"/>
    <cellStyle name="20% - Ênfase1 6 2 3 3" xfId="33966"/>
    <cellStyle name="20% - Ênfase1 6 2 4" xfId="13956"/>
    <cellStyle name="20% - Ênfase1 6 2 4 2" xfId="24676"/>
    <cellStyle name="20% - Ênfase1 6 2 4 3" xfId="35862"/>
    <cellStyle name="20% - Ênfase1 6 2 5" xfId="15681"/>
    <cellStyle name="20% - Ênfase1 6 2 5 2" xfId="26572"/>
    <cellStyle name="20% - Ênfase1 6 2 5 3" xfId="37758"/>
    <cellStyle name="20% - Ênfase1 6 2 6" xfId="17406"/>
    <cellStyle name="20% - Ênfase1 6 2 6 2" xfId="28468"/>
    <cellStyle name="20% - Ênfase1 6 2 6 3" xfId="39654"/>
    <cellStyle name="20% - Ênfase1 6 2 7" xfId="19131"/>
    <cellStyle name="20% - Ênfase1 6 2 8" xfId="30319"/>
    <cellStyle name="20% - Ênfase1 6 2 9" xfId="41505"/>
    <cellStyle name="20% - Ênfase1 6 3" xfId="913"/>
    <cellStyle name="20% - Ênfase1 6 3 10" xfId="43518"/>
    <cellStyle name="20% - Ênfase1 6 3 2" xfId="10791"/>
    <cellStyle name="20% - Ênfase1 6 3 2 2" xfId="21203"/>
    <cellStyle name="20% - Ênfase1 6 3 2 3" xfId="32391"/>
    <cellStyle name="20% - Ênfase1 6 3 3" xfId="12519"/>
    <cellStyle name="20% - Ênfase1 6 3 3 2" xfId="23096"/>
    <cellStyle name="20% - Ênfase1 6 3 3 3" xfId="34282"/>
    <cellStyle name="20% - Ênfase1 6 3 4" xfId="14244"/>
    <cellStyle name="20% - Ênfase1 6 3 4 2" xfId="24992"/>
    <cellStyle name="20% - Ênfase1 6 3 4 3" xfId="36178"/>
    <cellStyle name="20% - Ênfase1 6 3 5" xfId="15969"/>
    <cellStyle name="20% - Ênfase1 6 3 5 2" xfId="26888"/>
    <cellStyle name="20% - Ênfase1 6 3 5 3" xfId="38074"/>
    <cellStyle name="20% - Ênfase1 6 3 6" xfId="17694"/>
    <cellStyle name="20% - Ênfase1 6 3 6 2" xfId="28784"/>
    <cellStyle name="20% - Ênfase1 6 3 6 3" xfId="39970"/>
    <cellStyle name="20% - Ênfase1 6 3 7" xfId="19419"/>
    <cellStyle name="20% - Ênfase1 6 3 8" xfId="30607"/>
    <cellStyle name="20% - Ênfase1 6 3 9" xfId="41793"/>
    <cellStyle name="20% - Ênfase1 6 4" xfId="1229"/>
    <cellStyle name="20% - Ênfase1 6 4 10" xfId="43806"/>
    <cellStyle name="20% - Ênfase1 6 4 2" xfId="11079"/>
    <cellStyle name="20% - Ênfase1 6 4 2 2" xfId="21519"/>
    <cellStyle name="20% - Ênfase1 6 4 2 3" xfId="32707"/>
    <cellStyle name="20% - Ênfase1 6 4 3" xfId="12807"/>
    <cellStyle name="20% - Ênfase1 6 4 3 2" xfId="23412"/>
    <cellStyle name="20% - Ênfase1 6 4 3 3" xfId="34598"/>
    <cellStyle name="20% - Ênfase1 6 4 4" xfId="14532"/>
    <cellStyle name="20% - Ênfase1 6 4 4 2" xfId="25308"/>
    <cellStyle name="20% - Ênfase1 6 4 4 3" xfId="36494"/>
    <cellStyle name="20% - Ênfase1 6 4 5" xfId="16257"/>
    <cellStyle name="20% - Ênfase1 6 4 5 2" xfId="27204"/>
    <cellStyle name="20% - Ênfase1 6 4 5 3" xfId="38390"/>
    <cellStyle name="20% - Ênfase1 6 4 6" xfId="17982"/>
    <cellStyle name="20% - Ênfase1 6 4 6 2" xfId="29100"/>
    <cellStyle name="20% - Ênfase1 6 4 6 3" xfId="40286"/>
    <cellStyle name="20% - Ênfase1 6 4 7" xfId="19707"/>
    <cellStyle name="20% - Ênfase1 6 4 8" xfId="30895"/>
    <cellStyle name="20% - Ênfase1 6 4 9" xfId="42081"/>
    <cellStyle name="20% - Ênfase1 6 5" xfId="1545"/>
    <cellStyle name="20% - Ênfase1 6 5 10" xfId="44094"/>
    <cellStyle name="20% - Ênfase1 6 5 2" xfId="11367"/>
    <cellStyle name="20% - Ênfase1 6 5 2 2" xfId="21835"/>
    <cellStyle name="20% - Ênfase1 6 5 2 3" xfId="33023"/>
    <cellStyle name="20% - Ênfase1 6 5 3" xfId="13095"/>
    <cellStyle name="20% - Ênfase1 6 5 3 2" xfId="23728"/>
    <cellStyle name="20% - Ênfase1 6 5 3 3" xfId="34914"/>
    <cellStyle name="20% - Ênfase1 6 5 4" xfId="14820"/>
    <cellStyle name="20% - Ênfase1 6 5 4 2" xfId="25624"/>
    <cellStyle name="20% - Ênfase1 6 5 4 3" xfId="36810"/>
    <cellStyle name="20% - Ênfase1 6 5 5" xfId="16545"/>
    <cellStyle name="20% - Ênfase1 6 5 5 2" xfId="27520"/>
    <cellStyle name="20% - Ênfase1 6 5 5 3" xfId="38706"/>
    <cellStyle name="20% - Ênfase1 6 5 6" xfId="18270"/>
    <cellStyle name="20% - Ênfase1 6 5 6 2" xfId="29416"/>
    <cellStyle name="20% - Ênfase1 6 5 6 3" xfId="40602"/>
    <cellStyle name="20% - Ênfase1 6 5 7" xfId="19995"/>
    <cellStyle name="20% - Ênfase1 6 5 8" xfId="31183"/>
    <cellStyle name="20% - Ênfase1 6 5 9" xfId="42369"/>
    <cellStyle name="20% - Ênfase1 6 6" xfId="1861"/>
    <cellStyle name="20% - Ênfase1 6 6 10" xfId="44382"/>
    <cellStyle name="20% - Ênfase1 6 6 2" xfId="11655"/>
    <cellStyle name="20% - Ênfase1 6 6 2 2" xfId="22151"/>
    <cellStyle name="20% - Ênfase1 6 6 2 3" xfId="33339"/>
    <cellStyle name="20% - Ênfase1 6 6 3" xfId="13383"/>
    <cellStyle name="20% - Ênfase1 6 6 3 2" xfId="24044"/>
    <cellStyle name="20% - Ênfase1 6 6 3 3" xfId="35230"/>
    <cellStyle name="20% - Ênfase1 6 6 4" xfId="15108"/>
    <cellStyle name="20% - Ênfase1 6 6 4 2" xfId="25940"/>
    <cellStyle name="20% - Ênfase1 6 6 4 3" xfId="37126"/>
    <cellStyle name="20% - Ênfase1 6 6 5" xfId="16833"/>
    <cellStyle name="20% - Ênfase1 6 6 5 2" xfId="27836"/>
    <cellStyle name="20% - Ênfase1 6 6 5 3" xfId="39022"/>
    <cellStyle name="20% - Ênfase1 6 6 6" xfId="18558"/>
    <cellStyle name="20% - Ênfase1 6 6 6 2" xfId="29732"/>
    <cellStyle name="20% - Ênfase1 6 6 6 3" xfId="40918"/>
    <cellStyle name="20% - Ênfase1 6 6 7" xfId="20283"/>
    <cellStyle name="20% - Ênfase1 6 6 8" xfId="31471"/>
    <cellStyle name="20% - Ênfase1 6 6 9" xfId="42657"/>
    <cellStyle name="20% - Ênfase1 6 7" xfId="10214"/>
    <cellStyle name="20% - Ênfase1 6 7 2" xfId="20571"/>
    <cellStyle name="20% - Ênfase1 6 7 3" xfId="31759"/>
    <cellStyle name="20% - Ênfase1 6 8" xfId="11943"/>
    <cellStyle name="20% - Ênfase1 6 8 2" xfId="22464"/>
    <cellStyle name="20% - Ênfase1 6 8 3" xfId="33650"/>
    <cellStyle name="20% - Ênfase1 6 9" xfId="13668"/>
    <cellStyle name="20% - Ênfase1 6 9 2" xfId="24360"/>
    <cellStyle name="20% - Ênfase1 6 9 3" xfId="35546"/>
    <cellStyle name="20% - Ênfase1 7" xfId="439"/>
    <cellStyle name="20% - Ênfase1 7 10" xfId="43086"/>
    <cellStyle name="20% - Ênfase1 7 2" xfId="10359"/>
    <cellStyle name="20% - Ênfase1 7 2 2" xfId="20729"/>
    <cellStyle name="20% - Ênfase1 7 2 3" xfId="31917"/>
    <cellStyle name="20% - Ênfase1 7 3" xfId="12087"/>
    <cellStyle name="20% - Ênfase1 7 3 2" xfId="22622"/>
    <cellStyle name="20% - Ênfase1 7 3 3" xfId="33808"/>
    <cellStyle name="20% - Ênfase1 7 4" xfId="13812"/>
    <cellStyle name="20% - Ênfase1 7 4 2" xfId="24518"/>
    <cellStyle name="20% - Ênfase1 7 4 3" xfId="35704"/>
    <cellStyle name="20% - Ênfase1 7 5" xfId="15537"/>
    <cellStyle name="20% - Ênfase1 7 5 2" xfId="26414"/>
    <cellStyle name="20% - Ênfase1 7 5 3" xfId="37600"/>
    <cellStyle name="20% - Ênfase1 7 6" xfId="17262"/>
    <cellStyle name="20% - Ênfase1 7 6 2" xfId="28310"/>
    <cellStyle name="20% - Ênfase1 7 6 3" xfId="39496"/>
    <cellStyle name="20% - Ênfase1 7 7" xfId="18987"/>
    <cellStyle name="20% - Ênfase1 7 8" xfId="30175"/>
    <cellStyle name="20% - Ênfase1 7 9" xfId="41361"/>
    <cellStyle name="20% - Ênfase1 8" xfId="755"/>
    <cellStyle name="20% - Ênfase1 8 10" xfId="43374"/>
    <cellStyle name="20% - Ênfase1 8 2" xfId="10647"/>
    <cellStyle name="20% - Ênfase1 8 2 2" xfId="21045"/>
    <cellStyle name="20% - Ênfase1 8 2 3" xfId="32233"/>
    <cellStyle name="20% - Ênfase1 8 3" xfId="12375"/>
    <cellStyle name="20% - Ênfase1 8 3 2" xfId="22938"/>
    <cellStyle name="20% - Ênfase1 8 3 3" xfId="34124"/>
    <cellStyle name="20% - Ênfase1 8 4" xfId="14100"/>
    <cellStyle name="20% - Ênfase1 8 4 2" xfId="24834"/>
    <cellStyle name="20% - Ênfase1 8 4 3" xfId="36020"/>
    <cellStyle name="20% - Ênfase1 8 5" xfId="15825"/>
    <cellStyle name="20% - Ênfase1 8 5 2" xfId="26730"/>
    <cellStyle name="20% - Ênfase1 8 5 3" xfId="37916"/>
    <cellStyle name="20% - Ênfase1 8 6" xfId="17550"/>
    <cellStyle name="20% - Ênfase1 8 6 2" xfId="28626"/>
    <cellStyle name="20% - Ênfase1 8 6 3" xfId="39812"/>
    <cellStyle name="20% - Ênfase1 8 7" xfId="19275"/>
    <cellStyle name="20% - Ênfase1 8 8" xfId="30463"/>
    <cellStyle name="20% - Ênfase1 8 9" xfId="41649"/>
    <cellStyle name="20% - Ênfase1 9" xfId="1071"/>
    <cellStyle name="20% - Ênfase1 9 10" xfId="43662"/>
    <cellStyle name="20% - Ênfase1 9 2" xfId="10935"/>
    <cellStyle name="20% - Ênfase1 9 2 2" xfId="21361"/>
    <cellStyle name="20% - Ênfase1 9 2 3" xfId="32549"/>
    <cellStyle name="20% - Ênfase1 9 3" xfId="12663"/>
    <cellStyle name="20% - Ênfase1 9 3 2" xfId="23254"/>
    <cellStyle name="20% - Ênfase1 9 3 3" xfId="34440"/>
    <cellStyle name="20% - Ênfase1 9 4" xfId="14388"/>
    <cellStyle name="20% - Ênfase1 9 4 2" xfId="25150"/>
    <cellStyle name="20% - Ênfase1 9 4 3" xfId="36336"/>
    <cellStyle name="20% - Ênfase1 9 5" xfId="16113"/>
    <cellStyle name="20% - Ênfase1 9 5 2" xfId="27046"/>
    <cellStyle name="20% - Ênfase1 9 5 3" xfId="38232"/>
    <cellStyle name="20% - Ênfase1 9 6" xfId="17838"/>
    <cellStyle name="20% - Ênfase1 9 6 2" xfId="28942"/>
    <cellStyle name="20% - Ênfase1 9 6 3" xfId="40128"/>
    <cellStyle name="20% - Ênfase1 9 7" xfId="19563"/>
    <cellStyle name="20% - Ênfase1 9 8" xfId="30751"/>
    <cellStyle name="20% - Ênfase1 9 9" xfId="41937"/>
    <cellStyle name="20% - Ênfase2" xfId="29" builtinId="34" customBuiltin="1"/>
    <cellStyle name="20% - Ênfase2 10" xfId="1388"/>
    <cellStyle name="20% - Ênfase2 10 10" xfId="43951"/>
    <cellStyle name="20% - Ênfase2 10 2" xfId="11224"/>
    <cellStyle name="20% - Ênfase2 10 2 2" xfId="21678"/>
    <cellStyle name="20% - Ênfase2 10 2 3" xfId="32866"/>
    <cellStyle name="20% - Ênfase2 10 3" xfId="12952"/>
    <cellStyle name="20% - Ênfase2 10 3 2" xfId="23571"/>
    <cellStyle name="20% - Ênfase2 10 3 3" xfId="34757"/>
    <cellStyle name="20% - Ênfase2 10 4" xfId="14677"/>
    <cellStyle name="20% - Ênfase2 10 4 2" xfId="25467"/>
    <cellStyle name="20% - Ênfase2 10 4 3" xfId="36653"/>
    <cellStyle name="20% - Ênfase2 10 5" xfId="16402"/>
    <cellStyle name="20% - Ênfase2 10 5 2" xfId="27363"/>
    <cellStyle name="20% - Ênfase2 10 5 3" xfId="38549"/>
    <cellStyle name="20% - Ênfase2 10 6" xfId="18127"/>
    <cellStyle name="20% - Ênfase2 10 6 2" xfId="29259"/>
    <cellStyle name="20% - Ênfase2 10 6 3" xfId="40445"/>
    <cellStyle name="20% - Ênfase2 10 7" xfId="19852"/>
    <cellStyle name="20% - Ênfase2 10 8" xfId="31040"/>
    <cellStyle name="20% - Ênfase2 10 9" xfId="42226"/>
    <cellStyle name="20% - Ênfase2 11" xfId="1704"/>
    <cellStyle name="20% - Ênfase2 11 10" xfId="44239"/>
    <cellStyle name="20% - Ênfase2 11 2" xfId="11512"/>
    <cellStyle name="20% - Ênfase2 11 2 2" xfId="21994"/>
    <cellStyle name="20% - Ênfase2 11 2 3" xfId="33182"/>
    <cellStyle name="20% - Ênfase2 11 3" xfId="13240"/>
    <cellStyle name="20% - Ênfase2 11 3 2" xfId="23887"/>
    <cellStyle name="20% - Ênfase2 11 3 3" xfId="35073"/>
    <cellStyle name="20% - Ênfase2 11 4" xfId="14965"/>
    <cellStyle name="20% - Ênfase2 11 4 2" xfId="25783"/>
    <cellStyle name="20% - Ênfase2 11 4 3" xfId="36969"/>
    <cellStyle name="20% - Ênfase2 11 5" xfId="16690"/>
    <cellStyle name="20% - Ênfase2 11 5 2" xfId="27679"/>
    <cellStyle name="20% - Ênfase2 11 5 3" xfId="38865"/>
    <cellStyle name="20% - Ênfase2 11 6" xfId="18415"/>
    <cellStyle name="20% - Ênfase2 11 6 2" xfId="29575"/>
    <cellStyle name="20% - Ênfase2 11 6 3" xfId="40761"/>
    <cellStyle name="20% - Ênfase2 11 7" xfId="20140"/>
    <cellStyle name="20% - Ênfase2 11 8" xfId="31328"/>
    <cellStyle name="20% - Ênfase2 11 9" xfId="42514"/>
    <cellStyle name="20% - Ênfase2 12" xfId="2157"/>
    <cellStyle name="20% - Ênfase2 12 2" xfId="20428"/>
    <cellStyle name="20% - Ênfase2 12 3" xfId="31616"/>
    <cellStyle name="20% - Ênfase2 13" xfId="11800"/>
    <cellStyle name="20% - Ênfase2 13 2" xfId="22310"/>
    <cellStyle name="20% - Ênfase2 13 3" xfId="33498"/>
    <cellStyle name="20% - Ênfase2 14" xfId="13528"/>
    <cellStyle name="20% - Ênfase2 14 2" xfId="24203"/>
    <cellStyle name="20% - Ênfase2 14 3" xfId="35389"/>
    <cellStyle name="20% - Ênfase2 15" xfId="15253"/>
    <cellStyle name="20% - Ênfase2 15 2" xfId="26099"/>
    <cellStyle name="20% - Ênfase2 15 3" xfId="37285"/>
    <cellStyle name="20% - Ênfase2 16" xfId="16978"/>
    <cellStyle name="20% - Ênfase2 16 2" xfId="27995"/>
    <cellStyle name="20% - Ênfase2 16 3" xfId="39181"/>
    <cellStyle name="20% - Ênfase2 17" xfId="18703"/>
    <cellStyle name="20% - Ênfase2 18" xfId="29891"/>
    <cellStyle name="20% - Ênfase2 19" xfId="41077"/>
    <cellStyle name="20% - Ênfase2 2" xfId="144"/>
    <cellStyle name="20% - Ênfase2 2 10" xfId="11820"/>
    <cellStyle name="20% - Ênfase2 2 10 2" xfId="22329"/>
    <cellStyle name="20% - Ênfase2 2 10 3" xfId="33515"/>
    <cellStyle name="20% - Ênfase2 2 11" xfId="13545"/>
    <cellStyle name="20% - Ênfase2 2 11 2" xfId="24225"/>
    <cellStyle name="20% - Ênfase2 2 11 3" xfId="35411"/>
    <cellStyle name="20% - Ênfase2 2 12" xfId="15270"/>
    <cellStyle name="20% - Ênfase2 2 12 2" xfId="26121"/>
    <cellStyle name="20% - Ênfase2 2 12 3" xfId="37307"/>
    <cellStyle name="20% - Ênfase2 2 13" xfId="16995"/>
    <cellStyle name="20% - Ênfase2 2 13 2" xfId="28017"/>
    <cellStyle name="20% - Ênfase2 2 13 3" xfId="39203"/>
    <cellStyle name="20% - Ênfase2 2 14" xfId="18720"/>
    <cellStyle name="20% - Ênfase2 2 15" xfId="29908"/>
    <cellStyle name="20% - Ênfase2 2 16" xfId="41094"/>
    <cellStyle name="20% - Ênfase2 2 17" xfId="42819"/>
    <cellStyle name="20% - Ênfase2 2 2" xfId="234"/>
    <cellStyle name="20% - Ênfase2 2 2 10" xfId="13627"/>
    <cellStyle name="20% - Ênfase2 2 2 10 2" xfId="24315"/>
    <cellStyle name="20% - Ênfase2 2 2 10 3" xfId="35501"/>
    <cellStyle name="20% - Ênfase2 2 2 11" xfId="15352"/>
    <cellStyle name="20% - Ênfase2 2 2 11 2" xfId="26211"/>
    <cellStyle name="20% - Ênfase2 2 2 11 3" xfId="37397"/>
    <cellStyle name="20% - Ênfase2 2 2 12" xfId="17077"/>
    <cellStyle name="20% - Ênfase2 2 2 12 2" xfId="28107"/>
    <cellStyle name="20% - Ênfase2 2 2 12 3" xfId="39293"/>
    <cellStyle name="20% - Ênfase2 2 2 13" xfId="18802"/>
    <cellStyle name="20% - Ênfase2 2 2 14" xfId="29990"/>
    <cellStyle name="20% - Ênfase2 2 2 15" xfId="41176"/>
    <cellStyle name="20% - Ênfase2 2 2 16" xfId="42901"/>
    <cellStyle name="20% - Ênfase2 2 2 2" xfId="392"/>
    <cellStyle name="20% - Ênfase2 2 2 2 10" xfId="15496"/>
    <cellStyle name="20% - Ênfase2 2 2 2 10 2" xfId="26369"/>
    <cellStyle name="20% - Ênfase2 2 2 2 10 3" xfId="37555"/>
    <cellStyle name="20% - Ênfase2 2 2 2 11" xfId="17221"/>
    <cellStyle name="20% - Ênfase2 2 2 2 11 2" xfId="28265"/>
    <cellStyle name="20% - Ênfase2 2 2 2 11 3" xfId="39451"/>
    <cellStyle name="20% - Ênfase2 2 2 2 12" xfId="18946"/>
    <cellStyle name="20% - Ênfase2 2 2 2 13" xfId="30134"/>
    <cellStyle name="20% - Ênfase2 2 2 2 14" xfId="41320"/>
    <cellStyle name="20% - Ênfase2 2 2 2 15" xfId="43045"/>
    <cellStyle name="20% - Ênfase2 2 2 2 2" xfId="710"/>
    <cellStyle name="20% - Ênfase2 2 2 2 2 10" xfId="43333"/>
    <cellStyle name="20% - Ênfase2 2 2 2 2 2" xfId="10606"/>
    <cellStyle name="20% - Ênfase2 2 2 2 2 2 2" xfId="21000"/>
    <cellStyle name="20% - Ênfase2 2 2 2 2 2 3" xfId="32188"/>
    <cellStyle name="20% - Ênfase2 2 2 2 2 3" xfId="12334"/>
    <cellStyle name="20% - Ênfase2 2 2 2 2 3 2" xfId="22893"/>
    <cellStyle name="20% - Ênfase2 2 2 2 2 3 3" xfId="34079"/>
    <cellStyle name="20% - Ênfase2 2 2 2 2 4" xfId="14059"/>
    <cellStyle name="20% - Ênfase2 2 2 2 2 4 2" xfId="24789"/>
    <cellStyle name="20% - Ênfase2 2 2 2 2 4 3" xfId="35975"/>
    <cellStyle name="20% - Ênfase2 2 2 2 2 5" xfId="15784"/>
    <cellStyle name="20% - Ênfase2 2 2 2 2 5 2" xfId="26685"/>
    <cellStyle name="20% - Ênfase2 2 2 2 2 5 3" xfId="37871"/>
    <cellStyle name="20% - Ênfase2 2 2 2 2 6" xfId="17509"/>
    <cellStyle name="20% - Ênfase2 2 2 2 2 6 2" xfId="28581"/>
    <cellStyle name="20% - Ênfase2 2 2 2 2 6 3" xfId="39767"/>
    <cellStyle name="20% - Ênfase2 2 2 2 2 7" xfId="19234"/>
    <cellStyle name="20% - Ênfase2 2 2 2 2 8" xfId="30422"/>
    <cellStyle name="20% - Ênfase2 2 2 2 2 9" xfId="41608"/>
    <cellStyle name="20% - Ênfase2 2 2 2 3" xfId="1026"/>
    <cellStyle name="20% - Ênfase2 2 2 2 3 10" xfId="43621"/>
    <cellStyle name="20% - Ênfase2 2 2 2 3 2" xfId="10894"/>
    <cellStyle name="20% - Ênfase2 2 2 2 3 2 2" xfId="21316"/>
    <cellStyle name="20% - Ênfase2 2 2 2 3 2 3" xfId="32504"/>
    <cellStyle name="20% - Ênfase2 2 2 2 3 3" xfId="12622"/>
    <cellStyle name="20% - Ênfase2 2 2 2 3 3 2" xfId="23209"/>
    <cellStyle name="20% - Ênfase2 2 2 2 3 3 3" xfId="34395"/>
    <cellStyle name="20% - Ênfase2 2 2 2 3 4" xfId="14347"/>
    <cellStyle name="20% - Ênfase2 2 2 2 3 4 2" xfId="25105"/>
    <cellStyle name="20% - Ênfase2 2 2 2 3 4 3" xfId="36291"/>
    <cellStyle name="20% - Ênfase2 2 2 2 3 5" xfId="16072"/>
    <cellStyle name="20% - Ênfase2 2 2 2 3 5 2" xfId="27001"/>
    <cellStyle name="20% - Ênfase2 2 2 2 3 5 3" xfId="38187"/>
    <cellStyle name="20% - Ênfase2 2 2 2 3 6" xfId="17797"/>
    <cellStyle name="20% - Ênfase2 2 2 2 3 6 2" xfId="28897"/>
    <cellStyle name="20% - Ênfase2 2 2 2 3 6 3" xfId="40083"/>
    <cellStyle name="20% - Ênfase2 2 2 2 3 7" xfId="19522"/>
    <cellStyle name="20% - Ênfase2 2 2 2 3 8" xfId="30710"/>
    <cellStyle name="20% - Ênfase2 2 2 2 3 9" xfId="41896"/>
    <cellStyle name="20% - Ênfase2 2 2 2 4" xfId="1342"/>
    <cellStyle name="20% - Ênfase2 2 2 2 4 10" xfId="43909"/>
    <cellStyle name="20% - Ênfase2 2 2 2 4 2" xfId="11182"/>
    <cellStyle name="20% - Ênfase2 2 2 2 4 2 2" xfId="21632"/>
    <cellStyle name="20% - Ênfase2 2 2 2 4 2 3" xfId="32820"/>
    <cellStyle name="20% - Ênfase2 2 2 2 4 3" xfId="12910"/>
    <cellStyle name="20% - Ênfase2 2 2 2 4 3 2" xfId="23525"/>
    <cellStyle name="20% - Ênfase2 2 2 2 4 3 3" xfId="34711"/>
    <cellStyle name="20% - Ênfase2 2 2 2 4 4" xfId="14635"/>
    <cellStyle name="20% - Ênfase2 2 2 2 4 4 2" xfId="25421"/>
    <cellStyle name="20% - Ênfase2 2 2 2 4 4 3" xfId="36607"/>
    <cellStyle name="20% - Ênfase2 2 2 2 4 5" xfId="16360"/>
    <cellStyle name="20% - Ênfase2 2 2 2 4 5 2" xfId="27317"/>
    <cellStyle name="20% - Ênfase2 2 2 2 4 5 3" xfId="38503"/>
    <cellStyle name="20% - Ênfase2 2 2 2 4 6" xfId="18085"/>
    <cellStyle name="20% - Ênfase2 2 2 2 4 6 2" xfId="29213"/>
    <cellStyle name="20% - Ênfase2 2 2 2 4 6 3" xfId="40399"/>
    <cellStyle name="20% - Ênfase2 2 2 2 4 7" xfId="19810"/>
    <cellStyle name="20% - Ênfase2 2 2 2 4 8" xfId="30998"/>
    <cellStyle name="20% - Ênfase2 2 2 2 4 9" xfId="42184"/>
    <cellStyle name="20% - Ênfase2 2 2 2 5" xfId="1658"/>
    <cellStyle name="20% - Ênfase2 2 2 2 5 10" xfId="44197"/>
    <cellStyle name="20% - Ênfase2 2 2 2 5 2" xfId="11470"/>
    <cellStyle name="20% - Ênfase2 2 2 2 5 2 2" xfId="21948"/>
    <cellStyle name="20% - Ênfase2 2 2 2 5 2 3" xfId="33136"/>
    <cellStyle name="20% - Ênfase2 2 2 2 5 3" xfId="13198"/>
    <cellStyle name="20% - Ênfase2 2 2 2 5 3 2" xfId="23841"/>
    <cellStyle name="20% - Ênfase2 2 2 2 5 3 3" xfId="35027"/>
    <cellStyle name="20% - Ênfase2 2 2 2 5 4" xfId="14923"/>
    <cellStyle name="20% - Ênfase2 2 2 2 5 4 2" xfId="25737"/>
    <cellStyle name="20% - Ênfase2 2 2 2 5 4 3" xfId="36923"/>
    <cellStyle name="20% - Ênfase2 2 2 2 5 5" xfId="16648"/>
    <cellStyle name="20% - Ênfase2 2 2 2 5 5 2" xfId="27633"/>
    <cellStyle name="20% - Ênfase2 2 2 2 5 5 3" xfId="38819"/>
    <cellStyle name="20% - Ênfase2 2 2 2 5 6" xfId="18373"/>
    <cellStyle name="20% - Ênfase2 2 2 2 5 6 2" xfId="29529"/>
    <cellStyle name="20% - Ênfase2 2 2 2 5 6 3" xfId="40715"/>
    <cellStyle name="20% - Ênfase2 2 2 2 5 7" xfId="20098"/>
    <cellStyle name="20% - Ênfase2 2 2 2 5 8" xfId="31286"/>
    <cellStyle name="20% - Ênfase2 2 2 2 5 9" xfId="42472"/>
    <cellStyle name="20% - Ênfase2 2 2 2 6" xfId="1974"/>
    <cellStyle name="20% - Ênfase2 2 2 2 6 10" xfId="44485"/>
    <cellStyle name="20% - Ênfase2 2 2 2 6 2" xfId="11758"/>
    <cellStyle name="20% - Ênfase2 2 2 2 6 2 2" xfId="22264"/>
    <cellStyle name="20% - Ênfase2 2 2 2 6 2 3" xfId="33452"/>
    <cellStyle name="20% - Ênfase2 2 2 2 6 3" xfId="13486"/>
    <cellStyle name="20% - Ênfase2 2 2 2 6 3 2" xfId="24157"/>
    <cellStyle name="20% - Ênfase2 2 2 2 6 3 3" xfId="35343"/>
    <cellStyle name="20% - Ênfase2 2 2 2 6 4" xfId="15211"/>
    <cellStyle name="20% - Ênfase2 2 2 2 6 4 2" xfId="26053"/>
    <cellStyle name="20% - Ênfase2 2 2 2 6 4 3" xfId="37239"/>
    <cellStyle name="20% - Ênfase2 2 2 2 6 5" xfId="16936"/>
    <cellStyle name="20% - Ênfase2 2 2 2 6 5 2" xfId="27949"/>
    <cellStyle name="20% - Ênfase2 2 2 2 6 5 3" xfId="39135"/>
    <cellStyle name="20% - Ênfase2 2 2 2 6 6" xfId="18661"/>
    <cellStyle name="20% - Ênfase2 2 2 2 6 6 2" xfId="29845"/>
    <cellStyle name="20% - Ênfase2 2 2 2 6 6 3" xfId="41031"/>
    <cellStyle name="20% - Ênfase2 2 2 2 6 7" xfId="20386"/>
    <cellStyle name="20% - Ênfase2 2 2 2 6 8" xfId="31574"/>
    <cellStyle name="20% - Ênfase2 2 2 2 6 9" xfId="42760"/>
    <cellStyle name="20% - Ênfase2 2 2 2 7" xfId="10317"/>
    <cellStyle name="20% - Ênfase2 2 2 2 7 2" xfId="20684"/>
    <cellStyle name="20% - Ênfase2 2 2 2 7 3" xfId="31872"/>
    <cellStyle name="20% - Ênfase2 2 2 2 8" xfId="12046"/>
    <cellStyle name="20% - Ênfase2 2 2 2 8 2" xfId="22577"/>
    <cellStyle name="20% - Ênfase2 2 2 2 8 3" xfId="33763"/>
    <cellStyle name="20% - Ênfase2 2 2 2 9" xfId="13771"/>
    <cellStyle name="20% - Ênfase2 2 2 2 9 2" xfId="24473"/>
    <cellStyle name="20% - Ênfase2 2 2 2 9 3" xfId="35659"/>
    <cellStyle name="20% - Ênfase2 2 2 3" xfId="552"/>
    <cellStyle name="20% - Ênfase2 2 2 3 10" xfId="43189"/>
    <cellStyle name="20% - Ênfase2 2 2 3 2" xfId="10462"/>
    <cellStyle name="20% - Ênfase2 2 2 3 2 2" xfId="20842"/>
    <cellStyle name="20% - Ênfase2 2 2 3 2 3" xfId="32030"/>
    <cellStyle name="20% - Ênfase2 2 2 3 3" xfId="12190"/>
    <cellStyle name="20% - Ênfase2 2 2 3 3 2" xfId="22735"/>
    <cellStyle name="20% - Ênfase2 2 2 3 3 3" xfId="33921"/>
    <cellStyle name="20% - Ênfase2 2 2 3 4" xfId="13915"/>
    <cellStyle name="20% - Ênfase2 2 2 3 4 2" xfId="24631"/>
    <cellStyle name="20% - Ênfase2 2 2 3 4 3" xfId="35817"/>
    <cellStyle name="20% - Ênfase2 2 2 3 5" xfId="15640"/>
    <cellStyle name="20% - Ênfase2 2 2 3 5 2" xfId="26527"/>
    <cellStyle name="20% - Ênfase2 2 2 3 5 3" xfId="37713"/>
    <cellStyle name="20% - Ênfase2 2 2 3 6" xfId="17365"/>
    <cellStyle name="20% - Ênfase2 2 2 3 6 2" xfId="28423"/>
    <cellStyle name="20% - Ênfase2 2 2 3 6 3" xfId="39609"/>
    <cellStyle name="20% - Ênfase2 2 2 3 7" xfId="19090"/>
    <cellStyle name="20% - Ênfase2 2 2 3 8" xfId="30278"/>
    <cellStyle name="20% - Ênfase2 2 2 3 9" xfId="41464"/>
    <cellStyle name="20% - Ênfase2 2 2 4" xfId="868"/>
    <cellStyle name="20% - Ênfase2 2 2 4 10" xfId="43477"/>
    <cellStyle name="20% - Ênfase2 2 2 4 2" xfId="10750"/>
    <cellStyle name="20% - Ênfase2 2 2 4 2 2" xfId="21158"/>
    <cellStyle name="20% - Ênfase2 2 2 4 2 3" xfId="32346"/>
    <cellStyle name="20% - Ênfase2 2 2 4 3" xfId="12478"/>
    <cellStyle name="20% - Ênfase2 2 2 4 3 2" xfId="23051"/>
    <cellStyle name="20% - Ênfase2 2 2 4 3 3" xfId="34237"/>
    <cellStyle name="20% - Ênfase2 2 2 4 4" xfId="14203"/>
    <cellStyle name="20% - Ênfase2 2 2 4 4 2" xfId="24947"/>
    <cellStyle name="20% - Ênfase2 2 2 4 4 3" xfId="36133"/>
    <cellStyle name="20% - Ênfase2 2 2 4 5" xfId="15928"/>
    <cellStyle name="20% - Ênfase2 2 2 4 5 2" xfId="26843"/>
    <cellStyle name="20% - Ênfase2 2 2 4 5 3" xfId="38029"/>
    <cellStyle name="20% - Ênfase2 2 2 4 6" xfId="17653"/>
    <cellStyle name="20% - Ênfase2 2 2 4 6 2" xfId="28739"/>
    <cellStyle name="20% - Ênfase2 2 2 4 6 3" xfId="39925"/>
    <cellStyle name="20% - Ênfase2 2 2 4 7" xfId="19378"/>
    <cellStyle name="20% - Ênfase2 2 2 4 8" xfId="30566"/>
    <cellStyle name="20% - Ênfase2 2 2 4 9" xfId="41752"/>
    <cellStyle name="20% - Ênfase2 2 2 5" xfId="1184"/>
    <cellStyle name="20% - Ênfase2 2 2 5 10" xfId="43765"/>
    <cellStyle name="20% - Ênfase2 2 2 5 2" xfId="11038"/>
    <cellStyle name="20% - Ênfase2 2 2 5 2 2" xfId="21474"/>
    <cellStyle name="20% - Ênfase2 2 2 5 2 3" xfId="32662"/>
    <cellStyle name="20% - Ênfase2 2 2 5 3" xfId="12766"/>
    <cellStyle name="20% - Ênfase2 2 2 5 3 2" xfId="23367"/>
    <cellStyle name="20% - Ênfase2 2 2 5 3 3" xfId="34553"/>
    <cellStyle name="20% - Ênfase2 2 2 5 4" xfId="14491"/>
    <cellStyle name="20% - Ênfase2 2 2 5 4 2" xfId="25263"/>
    <cellStyle name="20% - Ênfase2 2 2 5 4 3" xfId="36449"/>
    <cellStyle name="20% - Ênfase2 2 2 5 5" xfId="16216"/>
    <cellStyle name="20% - Ênfase2 2 2 5 5 2" xfId="27159"/>
    <cellStyle name="20% - Ênfase2 2 2 5 5 3" xfId="38345"/>
    <cellStyle name="20% - Ênfase2 2 2 5 6" xfId="17941"/>
    <cellStyle name="20% - Ênfase2 2 2 5 6 2" xfId="29055"/>
    <cellStyle name="20% - Ênfase2 2 2 5 6 3" xfId="40241"/>
    <cellStyle name="20% - Ênfase2 2 2 5 7" xfId="19666"/>
    <cellStyle name="20% - Ênfase2 2 2 5 8" xfId="30854"/>
    <cellStyle name="20% - Ênfase2 2 2 5 9" xfId="42040"/>
    <cellStyle name="20% - Ênfase2 2 2 6" xfId="1500"/>
    <cellStyle name="20% - Ênfase2 2 2 6 10" xfId="44053"/>
    <cellStyle name="20% - Ênfase2 2 2 6 2" xfId="11326"/>
    <cellStyle name="20% - Ênfase2 2 2 6 2 2" xfId="21790"/>
    <cellStyle name="20% - Ênfase2 2 2 6 2 3" xfId="32978"/>
    <cellStyle name="20% - Ênfase2 2 2 6 3" xfId="13054"/>
    <cellStyle name="20% - Ênfase2 2 2 6 3 2" xfId="23683"/>
    <cellStyle name="20% - Ênfase2 2 2 6 3 3" xfId="34869"/>
    <cellStyle name="20% - Ênfase2 2 2 6 4" xfId="14779"/>
    <cellStyle name="20% - Ênfase2 2 2 6 4 2" xfId="25579"/>
    <cellStyle name="20% - Ênfase2 2 2 6 4 3" xfId="36765"/>
    <cellStyle name="20% - Ênfase2 2 2 6 5" xfId="16504"/>
    <cellStyle name="20% - Ênfase2 2 2 6 5 2" xfId="27475"/>
    <cellStyle name="20% - Ênfase2 2 2 6 5 3" xfId="38661"/>
    <cellStyle name="20% - Ênfase2 2 2 6 6" xfId="18229"/>
    <cellStyle name="20% - Ênfase2 2 2 6 6 2" xfId="29371"/>
    <cellStyle name="20% - Ênfase2 2 2 6 6 3" xfId="40557"/>
    <cellStyle name="20% - Ênfase2 2 2 6 7" xfId="19954"/>
    <cellStyle name="20% - Ênfase2 2 2 6 8" xfId="31142"/>
    <cellStyle name="20% - Ênfase2 2 2 6 9" xfId="42328"/>
    <cellStyle name="20% - Ênfase2 2 2 7" xfId="1816"/>
    <cellStyle name="20% - Ênfase2 2 2 7 10" xfId="44341"/>
    <cellStyle name="20% - Ênfase2 2 2 7 2" xfId="11614"/>
    <cellStyle name="20% - Ênfase2 2 2 7 2 2" xfId="22106"/>
    <cellStyle name="20% - Ênfase2 2 2 7 2 3" xfId="33294"/>
    <cellStyle name="20% - Ênfase2 2 2 7 3" xfId="13342"/>
    <cellStyle name="20% - Ênfase2 2 2 7 3 2" xfId="23999"/>
    <cellStyle name="20% - Ênfase2 2 2 7 3 3" xfId="35185"/>
    <cellStyle name="20% - Ênfase2 2 2 7 4" xfId="15067"/>
    <cellStyle name="20% - Ênfase2 2 2 7 4 2" xfId="25895"/>
    <cellStyle name="20% - Ênfase2 2 2 7 4 3" xfId="37081"/>
    <cellStyle name="20% - Ênfase2 2 2 7 5" xfId="16792"/>
    <cellStyle name="20% - Ênfase2 2 2 7 5 2" xfId="27791"/>
    <cellStyle name="20% - Ênfase2 2 2 7 5 3" xfId="38977"/>
    <cellStyle name="20% - Ênfase2 2 2 7 6" xfId="18517"/>
    <cellStyle name="20% - Ênfase2 2 2 7 6 2" xfId="29687"/>
    <cellStyle name="20% - Ênfase2 2 2 7 6 3" xfId="40873"/>
    <cellStyle name="20% - Ênfase2 2 2 7 7" xfId="20242"/>
    <cellStyle name="20% - Ênfase2 2 2 7 8" xfId="31430"/>
    <cellStyle name="20% - Ênfase2 2 2 7 9" xfId="42616"/>
    <cellStyle name="20% - Ênfase2 2 2 8" xfId="2085"/>
    <cellStyle name="20% - Ênfase2 2 2 8 2" xfId="20530"/>
    <cellStyle name="20% - Ênfase2 2 2 8 3" xfId="31718"/>
    <cellStyle name="20% - Ênfase2 2 2 9" xfId="11902"/>
    <cellStyle name="20% - Ênfase2 2 2 9 2" xfId="22419"/>
    <cellStyle name="20% - Ênfase2 2 2 9 3" xfId="33605"/>
    <cellStyle name="20% - Ênfase2 2 3" xfId="302"/>
    <cellStyle name="20% - Ênfase2 2 3 10" xfId="15414"/>
    <cellStyle name="20% - Ênfase2 2 3 10 2" xfId="26279"/>
    <cellStyle name="20% - Ênfase2 2 3 10 3" xfId="37465"/>
    <cellStyle name="20% - Ênfase2 2 3 11" xfId="17139"/>
    <cellStyle name="20% - Ênfase2 2 3 11 2" xfId="28175"/>
    <cellStyle name="20% - Ênfase2 2 3 11 3" xfId="39361"/>
    <cellStyle name="20% - Ênfase2 2 3 12" xfId="18864"/>
    <cellStyle name="20% - Ênfase2 2 3 13" xfId="30052"/>
    <cellStyle name="20% - Ênfase2 2 3 14" xfId="41238"/>
    <cellStyle name="20% - Ênfase2 2 3 15" xfId="42963"/>
    <cellStyle name="20% - Ênfase2 2 3 2" xfId="620"/>
    <cellStyle name="20% - Ênfase2 2 3 2 10" xfId="43251"/>
    <cellStyle name="20% - Ênfase2 2 3 2 2" xfId="10524"/>
    <cellStyle name="20% - Ênfase2 2 3 2 2 2" xfId="20910"/>
    <cellStyle name="20% - Ênfase2 2 3 2 2 3" xfId="32098"/>
    <cellStyle name="20% - Ênfase2 2 3 2 3" xfId="12252"/>
    <cellStyle name="20% - Ênfase2 2 3 2 3 2" xfId="22803"/>
    <cellStyle name="20% - Ênfase2 2 3 2 3 3" xfId="33989"/>
    <cellStyle name="20% - Ênfase2 2 3 2 4" xfId="13977"/>
    <cellStyle name="20% - Ênfase2 2 3 2 4 2" xfId="24699"/>
    <cellStyle name="20% - Ênfase2 2 3 2 4 3" xfId="35885"/>
    <cellStyle name="20% - Ênfase2 2 3 2 5" xfId="15702"/>
    <cellStyle name="20% - Ênfase2 2 3 2 5 2" xfId="26595"/>
    <cellStyle name="20% - Ênfase2 2 3 2 5 3" xfId="37781"/>
    <cellStyle name="20% - Ênfase2 2 3 2 6" xfId="17427"/>
    <cellStyle name="20% - Ênfase2 2 3 2 6 2" xfId="28491"/>
    <cellStyle name="20% - Ênfase2 2 3 2 6 3" xfId="39677"/>
    <cellStyle name="20% - Ênfase2 2 3 2 7" xfId="19152"/>
    <cellStyle name="20% - Ênfase2 2 3 2 8" xfId="30340"/>
    <cellStyle name="20% - Ênfase2 2 3 2 9" xfId="41526"/>
    <cellStyle name="20% - Ênfase2 2 3 3" xfId="936"/>
    <cellStyle name="20% - Ênfase2 2 3 3 10" xfId="43539"/>
    <cellStyle name="20% - Ênfase2 2 3 3 2" xfId="10812"/>
    <cellStyle name="20% - Ênfase2 2 3 3 2 2" xfId="21226"/>
    <cellStyle name="20% - Ênfase2 2 3 3 2 3" xfId="32414"/>
    <cellStyle name="20% - Ênfase2 2 3 3 3" xfId="12540"/>
    <cellStyle name="20% - Ênfase2 2 3 3 3 2" xfId="23119"/>
    <cellStyle name="20% - Ênfase2 2 3 3 3 3" xfId="34305"/>
    <cellStyle name="20% - Ênfase2 2 3 3 4" xfId="14265"/>
    <cellStyle name="20% - Ênfase2 2 3 3 4 2" xfId="25015"/>
    <cellStyle name="20% - Ênfase2 2 3 3 4 3" xfId="36201"/>
    <cellStyle name="20% - Ênfase2 2 3 3 5" xfId="15990"/>
    <cellStyle name="20% - Ênfase2 2 3 3 5 2" xfId="26911"/>
    <cellStyle name="20% - Ênfase2 2 3 3 5 3" xfId="38097"/>
    <cellStyle name="20% - Ênfase2 2 3 3 6" xfId="17715"/>
    <cellStyle name="20% - Ênfase2 2 3 3 6 2" xfId="28807"/>
    <cellStyle name="20% - Ênfase2 2 3 3 6 3" xfId="39993"/>
    <cellStyle name="20% - Ênfase2 2 3 3 7" xfId="19440"/>
    <cellStyle name="20% - Ênfase2 2 3 3 8" xfId="30628"/>
    <cellStyle name="20% - Ênfase2 2 3 3 9" xfId="41814"/>
    <cellStyle name="20% - Ênfase2 2 3 4" xfId="1252"/>
    <cellStyle name="20% - Ênfase2 2 3 4 10" xfId="43827"/>
    <cellStyle name="20% - Ênfase2 2 3 4 2" xfId="11100"/>
    <cellStyle name="20% - Ênfase2 2 3 4 2 2" xfId="21542"/>
    <cellStyle name="20% - Ênfase2 2 3 4 2 3" xfId="32730"/>
    <cellStyle name="20% - Ênfase2 2 3 4 3" xfId="12828"/>
    <cellStyle name="20% - Ênfase2 2 3 4 3 2" xfId="23435"/>
    <cellStyle name="20% - Ênfase2 2 3 4 3 3" xfId="34621"/>
    <cellStyle name="20% - Ênfase2 2 3 4 4" xfId="14553"/>
    <cellStyle name="20% - Ênfase2 2 3 4 4 2" xfId="25331"/>
    <cellStyle name="20% - Ênfase2 2 3 4 4 3" xfId="36517"/>
    <cellStyle name="20% - Ênfase2 2 3 4 5" xfId="16278"/>
    <cellStyle name="20% - Ênfase2 2 3 4 5 2" xfId="27227"/>
    <cellStyle name="20% - Ênfase2 2 3 4 5 3" xfId="38413"/>
    <cellStyle name="20% - Ênfase2 2 3 4 6" xfId="18003"/>
    <cellStyle name="20% - Ênfase2 2 3 4 6 2" xfId="29123"/>
    <cellStyle name="20% - Ênfase2 2 3 4 6 3" xfId="40309"/>
    <cellStyle name="20% - Ênfase2 2 3 4 7" xfId="19728"/>
    <cellStyle name="20% - Ênfase2 2 3 4 8" xfId="30916"/>
    <cellStyle name="20% - Ênfase2 2 3 4 9" xfId="42102"/>
    <cellStyle name="20% - Ênfase2 2 3 5" xfId="1568"/>
    <cellStyle name="20% - Ênfase2 2 3 5 10" xfId="44115"/>
    <cellStyle name="20% - Ênfase2 2 3 5 2" xfId="11388"/>
    <cellStyle name="20% - Ênfase2 2 3 5 2 2" xfId="21858"/>
    <cellStyle name="20% - Ênfase2 2 3 5 2 3" xfId="33046"/>
    <cellStyle name="20% - Ênfase2 2 3 5 3" xfId="13116"/>
    <cellStyle name="20% - Ênfase2 2 3 5 3 2" xfId="23751"/>
    <cellStyle name="20% - Ênfase2 2 3 5 3 3" xfId="34937"/>
    <cellStyle name="20% - Ênfase2 2 3 5 4" xfId="14841"/>
    <cellStyle name="20% - Ênfase2 2 3 5 4 2" xfId="25647"/>
    <cellStyle name="20% - Ênfase2 2 3 5 4 3" xfId="36833"/>
    <cellStyle name="20% - Ênfase2 2 3 5 5" xfId="16566"/>
    <cellStyle name="20% - Ênfase2 2 3 5 5 2" xfId="27543"/>
    <cellStyle name="20% - Ênfase2 2 3 5 5 3" xfId="38729"/>
    <cellStyle name="20% - Ênfase2 2 3 5 6" xfId="18291"/>
    <cellStyle name="20% - Ênfase2 2 3 5 6 2" xfId="29439"/>
    <cellStyle name="20% - Ênfase2 2 3 5 6 3" xfId="40625"/>
    <cellStyle name="20% - Ênfase2 2 3 5 7" xfId="20016"/>
    <cellStyle name="20% - Ênfase2 2 3 5 8" xfId="31204"/>
    <cellStyle name="20% - Ênfase2 2 3 5 9" xfId="42390"/>
    <cellStyle name="20% - Ênfase2 2 3 6" xfId="1884"/>
    <cellStyle name="20% - Ênfase2 2 3 6 10" xfId="44403"/>
    <cellStyle name="20% - Ênfase2 2 3 6 2" xfId="11676"/>
    <cellStyle name="20% - Ênfase2 2 3 6 2 2" xfId="22174"/>
    <cellStyle name="20% - Ênfase2 2 3 6 2 3" xfId="33362"/>
    <cellStyle name="20% - Ênfase2 2 3 6 3" xfId="13404"/>
    <cellStyle name="20% - Ênfase2 2 3 6 3 2" xfId="24067"/>
    <cellStyle name="20% - Ênfase2 2 3 6 3 3" xfId="35253"/>
    <cellStyle name="20% - Ênfase2 2 3 6 4" xfId="15129"/>
    <cellStyle name="20% - Ênfase2 2 3 6 4 2" xfId="25963"/>
    <cellStyle name="20% - Ênfase2 2 3 6 4 3" xfId="37149"/>
    <cellStyle name="20% - Ênfase2 2 3 6 5" xfId="16854"/>
    <cellStyle name="20% - Ênfase2 2 3 6 5 2" xfId="27859"/>
    <cellStyle name="20% - Ênfase2 2 3 6 5 3" xfId="39045"/>
    <cellStyle name="20% - Ênfase2 2 3 6 6" xfId="18579"/>
    <cellStyle name="20% - Ênfase2 2 3 6 6 2" xfId="29755"/>
    <cellStyle name="20% - Ênfase2 2 3 6 6 3" xfId="40941"/>
    <cellStyle name="20% - Ênfase2 2 3 6 7" xfId="20304"/>
    <cellStyle name="20% - Ênfase2 2 3 6 8" xfId="31492"/>
    <cellStyle name="20% - Ênfase2 2 3 6 9" xfId="42678"/>
    <cellStyle name="20% - Ênfase2 2 3 7" xfId="10235"/>
    <cellStyle name="20% - Ênfase2 2 3 7 2" xfId="20594"/>
    <cellStyle name="20% - Ênfase2 2 3 7 3" xfId="31782"/>
    <cellStyle name="20% - Ênfase2 2 3 8" xfId="11964"/>
    <cellStyle name="20% - Ênfase2 2 3 8 2" xfId="22487"/>
    <cellStyle name="20% - Ênfase2 2 3 8 3" xfId="33673"/>
    <cellStyle name="20% - Ênfase2 2 3 9" xfId="13689"/>
    <cellStyle name="20% - Ênfase2 2 3 9 2" xfId="24383"/>
    <cellStyle name="20% - Ênfase2 2 3 9 3" xfId="35569"/>
    <cellStyle name="20% - Ênfase2 2 4" xfId="462"/>
    <cellStyle name="20% - Ênfase2 2 4 10" xfId="43107"/>
    <cellStyle name="20% - Ênfase2 2 4 2" xfId="10380"/>
    <cellStyle name="20% - Ênfase2 2 4 2 2" xfId="20752"/>
    <cellStyle name="20% - Ênfase2 2 4 2 3" xfId="31940"/>
    <cellStyle name="20% - Ênfase2 2 4 3" xfId="12108"/>
    <cellStyle name="20% - Ênfase2 2 4 3 2" xfId="22645"/>
    <cellStyle name="20% - Ênfase2 2 4 3 3" xfId="33831"/>
    <cellStyle name="20% - Ênfase2 2 4 4" xfId="13833"/>
    <cellStyle name="20% - Ênfase2 2 4 4 2" xfId="24541"/>
    <cellStyle name="20% - Ênfase2 2 4 4 3" xfId="35727"/>
    <cellStyle name="20% - Ênfase2 2 4 5" xfId="15558"/>
    <cellStyle name="20% - Ênfase2 2 4 5 2" xfId="26437"/>
    <cellStyle name="20% - Ênfase2 2 4 5 3" xfId="37623"/>
    <cellStyle name="20% - Ênfase2 2 4 6" xfId="17283"/>
    <cellStyle name="20% - Ênfase2 2 4 6 2" xfId="28333"/>
    <cellStyle name="20% - Ênfase2 2 4 6 3" xfId="39519"/>
    <cellStyle name="20% - Ênfase2 2 4 7" xfId="19008"/>
    <cellStyle name="20% - Ênfase2 2 4 8" xfId="30196"/>
    <cellStyle name="20% - Ênfase2 2 4 9" xfId="41382"/>
    <cellStyle name="20% - Ênfase2 2 5" xfId="778"/>
    <cellStyle name="20% - Ênfase2 2 5 10" xfId="43395"/>
    <cellStyle name="20% - Ênfase2 2 5 2" xfId="10668"/>
    <cellStyle name="20% - Ênfase2 2 5 2 2" xfId="21068"/>
    <cellStyle name="20% - Ênfase2 2 5 2 3" xfId="32256"/>
    <cellStyle name="20% - Ênfase2 2 5 3" xfId="12396"/>
    <cellStyle name="20% - Ênfase2 2 5 3 2" xfId="22961"/>
    <cellStyle name="20% - Ênfase2 2 5 3 3" xfId="34147"/>
    <cellStyle name="20% - Ênfase2 2 5 4" xfId="14121"/>
    <cellStyle name="20% - Ênfase2 2 5 4 2" xfId="24857"/>
    <cellStyle name="20% - Ênfase2 2 5 4 3" xfId="36043"/>
    <cellStyle name="20% - Ênfase2 2 5 5" xfId="15846"/>
    <cellStyle name="20% - Ênfase2 2 5 5 2" xfId="26753"/>
    <cellStyle name="20% - Ênfase2 2 5 5 3" xfId="37939"/>
    <cellStyle name="20% - Ênfase2 2 5 6" xfId="17571"/>
    <cellStyle name="20% - Ênfase2 2 5 6 2" xfId="28649"/>
    <cellStyle name="20% - Ênfase2 2 5 6 3" xfId="39835"/>
    <cellStyle name="20% - Ênfase2 2 5 7" xfId="19296"/>
    <cellStyle name="20% - Ênfase2 2 5 8" xfId="30484"/>
    <cellStyle name="20% - Ênfase2 2 5 9" xfId="41670"/>
    <cellStyle name="20% - Ênfase2 2 6" xfId="1094"/>
    <cellStyle name="20% - Ênfase2 2 6 10" xfId="43683"/>
    <cellStyle name="20% - Ênfase2 2 6 2" xfId="10956"/>
    <cellStyle name="20% - Ênfase2 2 6 2 2" xfId="21384"/>
    <cellStyle name="20% - Ênfase2 2 6 2 3" xfId="32572"/>
    <cellStyle name="20% - Ênfase2 2 6 3" xfId="12684"/>
    <cellStyle name="20% - Ênfase2 2 6 3 2" xfId="23277"/>
    <cellStyle name="20% - Ênfase2 2 6 3 3" xfId="34463"/>
    <cellStyle name="20% - Ênfase2 2 6 4" xfId="14409"/>
    <cellStyle name="20% - Ênfase2 2 6 4 2" xfId="25173"/>
    <cellStyle name="20% - Ênfase2 2 6 4 3" xfId="36359"/>
    <cellStyle name="20% - Ênfase2 2 6 5" xfId="16134"/>
    <cellStyle name="20% - Ênfase2 2 6 5 2" xfId="27069"/>
    <cellStyle name="20% - Ênfase2 2 6 5 3" xfId="38255"/>
    <cellStyle name="20% - Ênfase2 2 6 6" xfId="17859"/>
    <cellStyle name="20% - Ênfase2 2 6 6 2" xfId="28965"/>
    <cellStyle name="20% - Ênfase2 2 6 6 3" xfId="40151"/>
    <cellStyle name="20% - Ênfase2 2 6 7" xfId="19584"/>
    <cellStyle name="20% - Ênfase2 2 6 8" xfId="30772"/>
    <cellStyle name="20% - Ênfase2 2 6 9" xfId="41958"/>
    <cellStyle name="20% - Ênfase2 2 7" xfId="1410"/>
    <cellStyle name="20% - Ênfase2 2 7 10" xfId="43971"/>
    <cellStyle name="20% - Ênfase2 2 7 2" xfId="11244"/>
    <cellStyle name="20% - Ênfase2 2 7 2 2" xfId="21700"/>
    <cellStyle name="20% - Ênfase2 2 7 2 3" xfId="32888"/>
    <cellStyle name="20% - Ênfase2 2 7 3" xfId="12972"/>
    <cellStyle name="20% - Ênfase2 2 7 3 2" xfId="23593"/>
    <cellStyle name="20% - Ênfase2 2 7 3 3" xfId="34779"/>
    <cellStyle name="20% - Ênfase2 2 7 4" xfId="14697"/>
    <cellStyle name="20% - Ênfase2 2 7 4 2" xfId="25489"/>
    <cellStyle name="20% - Ênfase2 2 7 4 3" xfId="36675"/>
    <cellStyle name="20% - Ênfase2 2 7 5" xfId="16422"/>
    <cellStyle name="20% - Ênfase2 2 7 5 2" xfId="27385"/>
    <cellStyle name="20% - Ênfase2 2 7 5 3" xfId="38571"/>
    <cellStyle name="20% - Ênfase2 2 7 6" xfId="18147"/>
    <cellStyle name="20% - Ênfase2 2 7 6 2" xfId="29281"/>
    <cellStyle name="20% - Ênfase2 2 7 6 3" xfId="40467"/>
    <cellStyle name="20% - Ênfase2 2 7 7" xfId="19872"/>
    <cellStyle name="20% - Ênfase2 2 7 8" xfId="31060"/>
    <cellStyle name="20% - Ênfase2 2 7 9" xfId="42246"/>
    <cellStyle name="20% - Ênfase2 2 8" xfId="1726"/>
    <cellStyle name="20% - Ênfase2 2 8 10" xfId="44259"/>
    <cellStyle name="20% - Ênfase2 2 8 2" xfId="11532"/>
    <cellStyle name="20% - Ênfase2 2 8 2 2" xfId="22016"/>
    <cellStyle name="20% - Ênfase2 2 8 2 3" xfId="33204"/>
    <cellStyle name="20% - Ênfase2 2 8 3" xfId="13260"/>
    <cellStyle name="20% - Ênfase2 2 8 3 2" xfId="23909"/>
    <cellStyle name="20% - Ênfase2 2 8 3 3" xfId="35095"/>
    <cellStyle name="20% - Ênfase2 2 8 4" xfId="14985"/>
    <cellStyle name="20% - Ênfase2 2 8 4 2" xfId="25805"/>
    <cellStyle name="20% - Ênfase2 2 8 4 3" xfId="36991"/>
    <cellStyle name="20% - Ênfase2 2 8 5" xfId="16710"/>
    <cellStyle name="20% - Ênfase2 2 8 5 2" xfId="27701"/>
    <cellStyle name="20% - Ênfase2 2 8 5 3" xfId="38887"/>
    <cellStyle name="20% - Ênfase2 2 8 6" xfId="18435"/>
    <cellStyle name="20% - Ênfase2 2 8 6 2" xfId="29597"/>
    <cellStyle name="20% - Ênfase2 2 8 6 3" xfId="40783"/>
    <cellStyle name="20% - Ênfase2 2 8 7" xfId="20160"/>
    <cellStyle name="20% - Ênfase2 2 8 8" xfId="31348"/>
    <cellStyle name="20% - Ênfase2 2 8 9" xfId="42534"/>
    <cellStyle name="20% - Ênfase2 2 9" xfId="2060"/>
    <cellStyle name="20% - Ênfase2 2 9 2" xfId="20448"/>
    <cellStyle name="20% - Ênfase2 2 9 3" xfId="31636"/>
    <cellStyle name="20% - Ênfase2 20" xfId="42802"/>
    <cellStyle name="20% - Ênfase2 3" xfId="168"/>
    <cellStyle name="20% - Ênfase2 3 10" xfId="11842"/>
    <cellStyle name="20% - Ênfase2 3 10 2" xfId="22353"/>
    <cellStyle name="20% - Ênfase2 3 10 3" xfId="33539"/>
    <cellStyle name="20% - Ênfase2 3 11" xfId="13567"/>
    <cellStyle name="20% - Ênfase2 3 11 2" xfId="24249"/>
    <cellStyle name="20% - Ênfase2 3 11 3" xfId="35435"/>
    <cellStyle name="20% - Ênfase2 3 12" xfId="15292"/>
    <cellStyle name="20% - Ênfase2 3 12 2" xfId="26145"/>
    <cellStyle name="20% - Ênfase2 3 12 3" xfId="37331"/>
    <cellStyle name="20% - Ênfase2 3 13" xfId="17017"/>
    <cellStyle name="20% - Ênfase2 3 13 2" xfId="28041"/>
    <cellStyle name="20% - Ênfase2 3 13 3" xfId="39227"/>
    <cellStyle name="20% - Ênfase2 3 14" xfId="18742"/>
    <cellStyle name="20% - Ênfase2 3 15" xfId="29930"/>
    <cellStyle name="20% - Ênfase2 3 16" xfId="41116"/>
    <cellStyle name="20% - Ênfase2 3 17" xfId="42841"/>
    <cellStyle name="20% - Ênfase2 3 2" xfId="258"/>
    <cellStyle name="20% - Ênfase2 3 2 10" xfId="13649"/>
    <cellStyle name="20% - Ênfase2 3 2 10 2" xfId="24339"/>
    <cellStyle name="20% - Ênfase2 3 2 10 3" xfId="35525"/>
    <cellStyle name="20% - Ênfase2 3 2 11" xfId="15374"/>
    <cellStyle name="20% - Ênfase2 3 2 11 2" xfId="26235"/>
    <cellStyle name="20% - Ênfase2 3 2 11 3" xfId="37421"/>
    <cellStyle name="20% - Ênfase2 3 2 12" xfId="17099"/>
    <cellStyle name="20% - Ênfase2 3 2 12 2" xfId="28131"/>
    <cellStyle name="20% - Ênfase2 3 2 12 3" xfId="39317"/>
    <cellStyle name="20% - Ênfase2 3 2 13" xfId="18824"/>
    <cellStyle name="20% - Ênfase2 3 2 14" xfId="30012"/>
    <cellStyle name="20% - Ênfase2 3 2 15" xfId="41198"/>
    <cellStyle name="20% - Ênfase2 3 2 16" xfId="42923"/>
    <cellStyle name="20% - Ênfase2 3 2 2" xfId="416"/>
    <cellStyle name="20% - Ênfase2 3 2 2 10" xfId="15518"/>
    <cellStyle name="20% - Ênfase2 3 2 2 10 2" xfId="26393"/>
    <cellStyle name="20% - Ênfase2 3 2 2 10 3" xfId="37579"/>
    <cellStyle name="20% - Ênfase2 3 2 2 11" xfId="17243"/>
    <cellStyle name="20% - Ênfase2 3 2 2 11 2" xfId="28289"/>
    <cellStyle name="20% - Ênfase2 3 2 2 11 3" xfId="39475"/>
    <cellStyle name="20% - Ênfase2 3 2 2 12" xfId="18968"/>
    <cellStyle name="20% - Ênfase2 3 2 2 13" xfId="30156"/>
    <cellStyle name="20% - Ênfase2 3 2 2 14" xfId="41342"/>
    <cellStyle name="20% - Ênfase2 3 2 2 15" xfId="43067"/>
    <cellStyle name="20% - Ênfase2 3 2 2 2" xfId="734"/>
    <cellStyle name="20% - Ênfase2 3 2 2 2 10" xfId="43355"/>
    <cellStyle name="20% - Ênfase2 3 2 2 2 2" xfId="10628"/>
    <cellStyle name="20% - Ênfase2 3 2 2 2 2 2" xfId="21024"/>
    <cellStyle name="20% - Ênfase2 3 2 2 2 2 3" xfId="32212"/>
    <cellStyle name="20% - Ênfase2 3 2 2 2 3" xfId="12356"/>
    <cellStyle name="20% - Ênfase2 3 2 2 2 3 2" xfId="22917"/>
    <cellStyle name="20% - Ênfase2 3 2 2 2 3 3" xfId="34103"/>
    <cellStyle name="20% - Ênfase2 3 2 2 2 4" xfId="14081"/>
    <cellStyle name="20% - Ênfase2 3 2 2 2 4 2" xfId="24813"/>
    <cellStyle name="20% - Ênfase2 3 2 2 2 4 3" xfId="35999"/>
    <cellStyle name="20% - Ênfase2 3 2 2 2 5" xfId="15806"/>
    <cellStyle name="20% - Ênfase2 3 2 2 2 5 2" xfId="26709"/>
    <cellStyle name="20% - Ênfase2 3 2 2 2 5 3" xfId="37895"/>
    <cellStyle name="20% - Ênfase2 3 2 2 2 6" xfId="17531"/>
    <cellStyle name="20% - Ênfase2 3 2 2 2 6 2" xfId="28605"/>
    <cellStyle name="20% - Ênfase2 3 2 2 2 6 3" xfId="39791"/>
    <cellStyle name="20% - Ênfase2 3 2 2 2 7" xfId="19256"/>
    <cellStyle name="20% - Ênfase2 3 2 2 2 8" xfId="30444"/>
    <cellStyle name="20% - Ênfase2 3 2 2 2 9" xfId="41630"/>
    <cellStyle name="20% - Ênfase2 3 2 2 3" xfId="1050"/>
    <cellStyle name="20% - Ênfase2 3 2 2 3 10" xfId="43643"/>
    <cellStyle name="20% - Ênfase2 3 2 2 3 2" xfId="10916"/>
    <cellStyle name="20% - Ênfase2 3 2 2 3 2 2" xfId="21340"/>
    <cellStyle name="20% - Ênfase2 3 2 2 3 2 3" xfId="32528"/>
    <cellStyle name="20% - Ênfase2 3 2 2 3 3" xfId="12644"/>
    <cellStyle name="20% - Ênfase2 3 2 2 3 3 2" xfId="23233"/>
    <cellStyle name="20% - Ênfase2 3 2 2 3 3 3" xfId="34419"/>
    <cellStyle name="20% - Ênfase2 3 2 2 3 4" xfId="14369"/>
    <cellStyle name="20% - Ênfase2 3 2 2 3 4 2" xfId="25129"/>
    <cellStyle name="20% - Ênfase2 3 2 2 3 4 3" xfId="36315"/>
    <cellStyle name="20% - Ênfase2 3 2 2 3 5" xfId="16094"/>
    <cellStyle name="20% - Ênfase2 3 2 2 3 5 2" xfId="27025"/>
    <cellStyle name="20% - Ênfase2 3 2 2 3 5 3" xfId="38211"/>
    <cellStyle name="20% - Ênfase2 3 2 2 3 6" xfId="17819"/>
    <cellStyle name="20% - Ênfase2 3 2 2 3 6 2" xfId="28921"/>
    <cellStyle name="20% - Ênfase2 3 2 2 3 6 3" xfId="40107"/>
    <cellStyle name="20% - Ênfase2 3 2 2 3 7" xfId="19544"/>
    <cellStyle name="20% - Ênfase2 3 2 2 3 8" xfId="30732"/>
    <cellStyle name="20% - Ênfase2 3 2 2 3 9" xfId="41918"/>
    <cellStyle name="20% - Ênfase2 3 2 2 4" xfId="1366"/>
    <cellStyle name="20% - Ênfase2 3 2 2 4 10" xfId="43931"/>
    <cellStyle name="20% - Ênfase2 3 2 2 4 2" xfId="11204"/>
    <cellStyle name="20% - Ênfase2 3 2 2 4 2 2" xfId="21656"/>
    <cellStyle name="20% - Ênfase2 3 2 2 4 2 3" xfId="32844"/>
    <cellStyle name="20% - Ênfase2 3 2 2 4 3" xfId="12932"/>
    <cellStyle name="20% - Ênfase2 3 2 2 4 3 2" xfId="23549"/>
    <cellStyle name="20% - Ênfase2 3 2 2 4 3 3" xfId="34735"/>
    <cellStyle name="20% - Ênfase2 3 2 2 4 4" xfId="14657"/>
    <cellStyle name="20% - Ênfase2 3 2 2 4 4 2" xfId="25445"/>
    <cellStyle name="20% - Ênfase2 3 2 2 4 4 3" xfId="36631"/>
    <cellStyle name="20% - Ênfase2 3 2 2 4 5" xfId="16382"/>
    <cellStyle name="20% - Ênfase2 3 2 2 4 5 2" xfId="27341"/>
    <cellStyle name="20% - Ênfase2 3 2 2 4 5 3" xfId="38527"/>
    <cellStyle name="20% - Ênfase2 3 2 2 4 6" xfId="18107"/>
    <cellStyle name="20% - Ênfase2 3 2 2 4 6 2" xfId="29237"/>
    <cellStyle name="20% - Ênfase2 3 2 2 4 6 3" xfId="40423"/>
    <cellStyle name="20% - Ênfase2 3 2 2 4 7" xfId="19832"/>
    <cellStyle name="20% - Ênfase2 3 2 2 4 8" xfId="31020"/>
    <cellStyle name="20% - Ênfase2 3 2 2 4 9" xfId="42206"/>
    <cellStyle name="20% - Ênfase2 3 2 2 5" xfId="1682"/>
    <cellStyle name="20% - Ênfase2 3 2 2 5 10" xfId="44219"/>
    <cellStyle name="20% - Ênfase2 3 2 2 5 2" xfId="11492"/>
    <cellStyle name="20% - Ênfase2 3 2 2 5 2 2" xfId="21972"/>
    <cellStyle name="20% - Ênfase2 3 2 2 5 2 3" xfId="33160"/>
    <cellStyle name="20% - Ênfase2 3 2 2 5 3" xfId="13220"/>
    <cellStyle name="20% - Ênfase2 3 2 2 5 3 2" xfId="23865"/>
    <cellStyle name="20% - Ênfase2 3 2 2 5 3 3" xfId="35051"/>
    <cellStyle name="20% - Ênfase2 3 2 2 5 4" xfId="14945"/>
    <cellStyle name="20% - Ênfase2 3 2 2 5 4 2" xfId="25761"/>
    <cellStyle name="20% - Ênfase2 3 2 2 5 4 3" xfId="36947"/>
    <cellStyle name="20% - Ênfase2 3 2 2 5 5" xfId="16670"/>
    <cellStyle name="20% - Ênfase2 3 2 2 5 5 2" xfId="27657"/>
    <cellStyle name="20% - Ênfase2 3 2 2 5 5 3" xfId="38843"/>
    <cellStyle name="20% - Ênfase2 3 2 2 5 6" xfId="18395"/>
    <cellStyle name="20% - Ênfase2 3 2 2 5 6 2" xfId="29553"/>
    <cellStyle name="20% - Ênfase2 3 2 2 5 6 3" xfId="40739"/>
    <cellStyle name="20% - Ênfase2 3 2 2 5 7" xfId="20120"/>
    <cellStyle name="20% - Ênfase2 3 2 2 5 8" xfId="31308"/>
    <cellStyle name="20% - Ênfase2 3 2 2 5 9" xfId="42494"/>
    <cellStyle name="20% - Ênfase2 3 2 2 6" xfId="1998"/>
    <cellStyle name="20% - Ênfase2 3 2 2 6 10" xfId="44507"/>
    <cellStyle name="20% - Ênfase2 3 2 2 6 2" xfId="11780"/>
    <cellStyle name="20% - Ênfase2 3 2 2 6 2 2" xfId="22288"/>
    <cellStyle name="20% - Ênfase2 3 2 2 6 2 3" xfId="33476"/>
    <cellStyle name="20% - Ênfase2 3 2 2 6 3" xfId="13508"/>
    <cellStyle name="20% - Ênfase2 3 2 2 6 3 2" xfId="24181"/>
    <cellStyle name="20% - Ênfase2 3 2 2 6 3 3" xfId="35367"/>
    <cellStyle name="20% - Ênfase2 3 2 2 6 4" xfId="15233"/>
    <cellStyle name="20% - Ênfase2 3 2 2 6 4 2" xfId="26077"/>
    <cellStyle name="20% - Ênfase2 3 2 2 6 4 3" xfId="37263"/>
    <cellStyle name="20% - Ênfase2 3 2 2 6 5" xfId="16958"/>
    <cellStyle name="20% - Ênfase2 3 2 2 6 5 2" xfId="27973"/>
    <cellStyle name="20% - Ênfase2 3 2 2 6 5 3" xfId="39159"/>
    <cellStyle name="20% - Ênfase2 3 2 2 6 6" xfId="18683"/>
    <cellStyle name="20% - Ênfase2 3 2 2 6 6 2" xfId="29869"/>
    <cellStyle name="20% - Ênfase2 3 2 2 6 6 3" xfId="41055"/>
    <cellStyle name="20% - Ênfase2 3 2 2 6 7" xfId="20408"/>
    <cellStyle name="20% - Ênfase2 3 2 2 6 8" xfId="31596"/>
    <cellStyle name="20% - Ênfase2 3 2 2 6 9" xfId="42782"/>
    <cellStyle name="20% - Ênfase2 3 2 2 7" xfId="10339"/>
    <cellStyle name="20% - Ênfase2 3 2 2 7 2" xfId="20708"/>
    <cellStyle name="20% - Ênfase2 3 2 2 7 3" xfId="31896"/>
    <cellStyle name="20% - Ênfase2 3 2 2 8" xfId="12068"/>
    <cellStyle name="20% - Ênfase2 3 2 2 8 2" xfId="22601"/>
    <cellStyle name="20% - Ênfase2 3 2 2 8 3" xfId="33787"/>
    <cellStyle name="20% - Ênfase2 3 2 2 9" xfId="13793"/>
    <cellStyle name="20% - Ênfase2 3 2 2 9 2" xfId="24497"/>
    <cellStyle name="20% - Ênfase2 3 2 2 9 3" xfId="35683"/>
    <cellStyle name="20% - Ênfase2 3 2 3" xfId="576"/>
    <cellStyle name="20% - Ênfase2 3 2 3 10" xfId="43211"/>
    <cellStyle name="20% - Ênfase2 3 2 3 2" xfId="10484"/>
    <cellStyle name="20% - Ênfase2 3 2 3 2 2" xfId="20866"/>
    <cellStyle name="20% - Ênfase2 3 2 3 2 3" xfId="32054"/>
    <cellStyle name="20% - Ênfase2 3 2 3 3" xfId="12212"/>
    <cellStyle name="20% - Ênfase2 3 2 3 3 2" xfId="22759"/>
    <cellStyle name="20% - Ênfase2 3 2 3 3 3" xfId="33945"/>
    <cellStyle name="20% - Ênfase2 3 2 3 4" xfId="13937"/>
    <cellStyle name="20% - Ênfase2 3 2 3 4 2" xfId="24655"/>
    <cellStyle name="20% - Ênfase2 3 2 3 4 3" xfId="35841"/>
    <cellStyle name="20% - Ênfase2 3 2 3 5" xfId="15662"/>
    <cellStyle name="20% - Ênfase2 3 2 3 5 2" xfId="26551"/>
    <cellStyle name="20% - Ênfase2 3 2 3 5 3" xfId="37737"/>
    <cellStyle name="20% - Ênfase2 3 2 3 6" xfId="17387"/>
    <cellStyle name="20% - Ênfase2 3 2 3 6 2" xfId="28447"/>
    <cellStyle name="20% - Ênfase2 3 2 3 6 3" xfId="39633"/>
    <cellStyle name="20% - Ênfase2 3 2 3 7" xfId="19112"/>
    <cellStyle name="20% - Ênfase2 3 2 3 8" xfId="30300"/>
    <cellStyle name="20% - Ênfase2 3 2 3 9" xfId="41486"/>
    <cellStyle name="20% - Ênfase2 3 2 4" xfId="892"/>
    <cellStyle name="20% - Ênfase2 3 2 4 10" xfId="43499"/>
    <cellStyle name="20% - Ênfase2 3 2 4 2" xfId="10772"/>
    <cellStyle name="20% - Ênfase2 3 2 4 2 2" xfId="21182"/>
    <cellStyle name="20% - Ênfase2 3 2 4 2 3" xfId="32370"/>
    <cellStyle name="20% - Ênfase2 3 2 4 3" xfId="12500"/>
    <cellStyle name="20% - Ênfase2 3 2 4 3 2" xfId="23075"/>
    <cellStyle name="20% - Ênfase2 3 2 4 3 3" xfId="34261"/>
    <cellStyle name="20% - Ênfase2 3 2 4 4" xfId="14225"/>
    <cellStyle name="20% - Ênfase2 3 2 4 4 2" xfId="24971"/>
    <cellStyle name="20% - Ênfase2 3 2 4 4 3" xfId="36157"/>
    <cellStyle name="20% - Ênfase2 3 2 4 5" xfId="15950"/>
    <cellStyle name="20% - Ênfase2 3 2 4 5 2" xfId="26867"/>
    <cellStyle name="20% - Ênfase2 3 2 4 5 3" xfId="38053"/>
    <cellStyle name="20% - Ênfase2 3 2 4 6" xfId="17675"/>
    <cellStyle name="20% - Ênfase2 3 2 4 6 2" xfId="28763"/>
    <cellStyle name="20% - Ênfase2 3 2 4 6 3" xfId="39949"/>
    <cellStyle name="20% - Ênfase2 3 2 4 7" xfId="19400"/>
    <cellStyle name="20% - Ênfase2 3 2 4 8" xfId="30588"/>
    <cellStyle name="20% - Ênfase2 3 2 4 9" xfId="41774"/>
    <cellStyle name="20% - Ênfase2 3 2 5" xfId="1208"/>
    <cellStyle name="20% - Ênfase2 3 2 5 10" xfId="43787"/>
    <cellStyle name="20% - Ênfase2 3 2 5 2" xfId="11060"/>
    <cellStyle name="20% - Ênfase2 3 2 5 2 2" xfId="21498"/>
    <cellStyle name="20% - Ênfase2 3 2 5 2 3" xfId="32686"/>
    <cellStyle name="20% - Ênfase2 3 2 5 3" xfId="12788"/>
    <cellStyle name="20% - Ênfase2 3 2 5 3 2" xfId="23391"/>
    <cellStyle name="20% - Ênfase2 3 2 5 3 3" xfId="34577"/>
    <cellStyle name="20% - Ênfase2 3 2 5 4" xfId="14513"/>
    <cellStyle name="20% - Ênfase2 3 2 5 4 2" xfId="25287"/>
    <cellStyle name="20% - Ênfase2 3 2 5 4 3" xfId="36473"/>
    <cellStyle name="20% - Ênfase2 3 2 5 5" xfId="16238"/>
    <cellStyle name="20% - Ênfase2 3 2 5 5 2" xfId="27183"/>
    <cellStyle name="20% - Ênfase2 3 2 5 5 3" xfId="38369"/>
    <cellStyle name="20% - Ênfase2 3 2 5 6" xfId="17963"/>
    <cellStyle name="20% - Ênfase2 3 2 5 6 2" xfId="29079"/>
    <cellStyle name="20% - Ênfase2 3 2 5 6 3" xfId="40265"/>
    <cellStyle name="20% - Ênfase2 3 2 5 7" xfId="19688"/>
    <cellStyle name="20% - Ênfase2 3 2 5 8" xfId="30876"/>
    <cellStyle name="20% - Ênfase2 3 2 5 9" xfId="42062"/>
    <cellStyle name="20% - Ênfase2 3 2 6" xfId="1524"/>
    <cellStyle name="20% - Ênfase2 3 2 6 10" xfId="44075"/>
    <cellStyle name="20% - Ênfase2 3 2 6 2" xfId="11348"/>
    <cellStyle name="20% - Ênfase2 3 2 6 2 2" xfId="21814"/>
    <cellStyle name="20% - Ênfase2 3 2 6 2 3" xfId="33002"/>
    <cellStyle name="20% - Ênfase2 3 2 6 3" xfId="13076"/>
    <cellStyle name="20% - Ênfase2 3 2 6 3 2" xfId="23707"/>
    <cellStyle name="20% - Ênfase2 3 2 6 3 3" xfId="34893"/>
    <cellStyle name="20% - Ênfase2 3 2 6 4" xfId="14801"/>
    <cellStyle name="20% - Ênfase2 3 2 6 4 2" xfId="25603"/>
    <cellStyle name="20% - Ênfase2 3 2 6 4 3" xfId="36789"/>
    <cellStyle name="20% - Ênfase2 3 2 6 5" xfId="16526"/>
    <cellStyle name="20% - Ênfase2 3 2 6 5 2" xfId="27499"/>
    <cellStyle name="20% - Ênfase2 3 2 6 5 3" xfId="38685"/>
    <cellStyle name="20% - Ênfase2 3 2 6 6" xfId="18251"/>
    <cellStyle name="20% - Ênfase2 3 2 6 6 2" xfId="29395"/>
    <cellStyle name="20% - Ênfase2 3 2 6 6 3" xfId="40581"/>
    <cellStyle name="20% - Ênfase2 3 2 6 7" xfId="19976"/>
    <cellStyle name="20% - Ênfase2 3 2 6 8" xfId="31164"/>
    <cellStyle name="20% - Ênfase2 3 2 6 9" xfId="42350"/>
    <cellStyle name="20% - Ênfase2 3 2 7" xfId="1840"/>
    <cellStyle name="20% - Ênfase2 3 2 7 10" xfId="44363"/>
    <cellStyle name="20% - Ênfase2 3 2 7 2" xfId="11636"/>
    <cellStyle name="20% - Ênfase2 3 2 7 2 2" xfId="22130"/>
    <cellStyle name="20% - Ênfase2 3 2 7 2 3" xfId="33318"/>
    <cellStyle name="20% - Ênfase2 3 2 7 3" xfId="13364"/>
    <cellStyle name="20% - Ênfase2 3 2 7 3 2" xfId="24023"/>
    <cellStyle name="20% - Ênfase2 3 2 7 3 3" xfId="35209"/>
    <cellStyle name="20% - Ênfase2 3 2 7 4" xfId="15089"/>
    <cellStyle name="20% - Ênfase2 3 2 7 4 2" xfId="25919"/>
    <cellStyle name="20% - Ênfase2 3 2 7 4 3" xfId="37105"/>
    <cellStyle name="20% - Ênfase2 3 2 7 5" xfId="16814"/>
    <cellStyle name="20% - Ênfase2 3 2 7 5 2" xfId="27815"/>
    <cellStyle name="20% - Ênfase2 3 2 7 5 3" xfId="39001"/>
    <cellStyle name="20% - Ênfase2 3 2 7 6" xfId="18539"/>
    <cellStyle name="20% - Ênfase2 3 2 7 6 2" xfId="29711"/>
    <cellStyle name="20% - Ênfase2 3 2 7 6 3" xfId="40897"/>
    <cellStyle name="20% - Ênfase2 3 2 7 7" xfId="20264"/>
    <cellStyle name="20% - Ênfase2 3 2 7 8" xfId="31452"/>
    <cellStyle name="20% - Ênfase2 3 2 7 9" xfId="42638"/>
    <cellStyle name="20% - Ênfase2 3 2 8" xfId="2080"/>
    <cellStyle name="20% - Ênfase2 3 2 8 2" xfId="20552"/>
    <cellStyle name="20% - Ênfase2 3 2 8 3" xfId="31740"/>
    <cellStyle name="20% - Ênfase2 3 2 9" xfId="11924"/>
    <cellStyle name="20% - Ênfase2 3 2 9 2" xfId="22443"/>
    <cellStyle name="20% - Ênfase2 3 2 9 3" xfId="33629"/>
    <cellStyle name="20% - Ênfase2 3 3" xfId="326"/>
    <cellStyle name="20% - Ênfase2 3 3 10" xfId="15436"/>
    <cellStyle name="20% - Ênfase2 3 3 10 2" xfId="26303"/>
    <cellStyle name="20% - Ênfase2 3 3 10 3" xfId="37489"/>
    <cellStyle name="20% - Ênfase2 3 3 11" xfId="17161"/>
    <cellStyle name="20% - Ênfase2 3 3 11 2" xfId="28199"/>
    <cellStyle name="20% - Ênfase2 3 3 11 3" xfId="39385"/>
    <cellStyle name="20% - Ênfase2 3 3 12" xfId="18886"/>
    <cellStyle name="20% - Ênfase2 3 3 13" xfId="30074"/>
    <cellStyle name="20% - Ênfase2 3 3 14" xfId="41260"/>
    <cellStyle name="20% - Ênfase2 3 3 15" xfId="42985"/>
    <cellStyle name="20% - Ênfase2 3 3 2" xfId="644"/>
    <cellStyle name="20% - Ênfase2 3 3 2 10" xfId="43273"/>
    <cellStyle name="20% - Ênfase2 3 3 2 2" xfId="10546"/>
    <cellStyle name="20% - Ênfase2 3 3 2 2 2" xfId="20934"/>
    <cellStyle name="20% - Ênfase2 3 3 2 2 3" xfId="32122"/>
    <cellStyle name="20% - Ênfase2 3 3 2 3" xfId="12274"/>
    <cellStyle name="20% - Ênfase2 3 3 2 3 2" xfId="22827"/>
    <cellStyle name="20% - Ênfase2 3 3 2 3 3" xfId="34013"/>
    <cellStyle name="20% - Ênfase2 3 3 2 4" xfId="13999"/>
    <cellStyle name="20% - Ênfase2 3 3 2 4 2" xfId="24723"/>
    <cellStyle name="20% - Ênfase2 3 3 2 4 3" xfId="35909"/>
    <cellStyle name="20% - Ênfase2 3 3 2 5" xfId="15724"/>
    <cellStyle name="20% - Ênfase2 3 3 2 5 2" xfId="26619"/>
    <cellStyle name="20% - Ênfase2 3 3 2 5 3" xfId="37805"/>
    <cellStyle name="20% - Ênfase2 3 3 2 6" xfId="17449"/>
    <cellStyle name="20% - Ênfase2 3 3 2 6 2" xfId="28515"/>
    <cellStyle name="20% - Ênfase2 3 3 2 6 3" xfId="39701"/>
    <cellStyle name="20% - Ênfase2 3 3 2 7" xfId="19174"/>
    <cellStyle name="20% - Ênfase2 3 3 2 8" xfId="30362"/>
    <cellStyle name="20% - Ênfase2 3 3 2 9" xfId="41548"/>
    <cellStyle name="20% - Ênfase2 3 3 3" xfId="960"/>
    <cellStyle name="20% - Ênfase2 3 3 3 10" xfId="43561"/>
    <cellStyle name="20% - Ênfase2 3 3 3 2" xfId="10834"/>
    <cellStyle name="20% - Ênfase2 3 3 3 2 2" xfId="21250"/>
    <cellStyle name="20% - Ênfase2 3 3 3 2 3" xfId="32438"/>
    <cellStyle name="20% - Ênfase2 3 3 3 3" xfId="12562"/>
    <cellStyle name="20% - Ênfase2 3 3 3 3 2" xfId="23143"/>
    <cellStyle name="20% - Ênfase2 3 3 3 3 3" xfId="34329"/>
    <cellStyle name="20% - Ênfase2 3 3 3 4" xfId="14287"/>
    <cellStyle name="20% - Ênfase2 3 3 3 4 2" xfId="25039"/>
    <cellStyle name="20% - Ênfase2 3 3 3 4 3" xfId="36225"/>
    <cellStyle name="20% - Ênfase2 3 3 3 5" xfId="16012"/>
    <cellStyle name="20% - Ênfase2 3 3 3 5 2" xfId="26935"/>
    <cellStyle name="20% - Ênfase2 3 3 3 5 3" xfId="38121"/>
    <cellStyle name="20% - Ênfase2 3 3 3 6" xfId="17737"/>
    <cellStyle name="20% - Ênfase2 3 3 3 6 2" xfId="28831"/>
    <cellStyle name="20% - Ênfase2 3 3 3 6 3" xfId="40017"/>
    <cellStyle name="20% - Ênfase2 3 3 3 7" xfId="19462"/>
    <cellStyle name="20% - Ênfase2 3 3 3 8" xfId="30650"/>
    <cellStyle name="20% - Ênfase2 3 3 3 9" xfId="41836"/>
    <cellStyle name="20% - Ênfase2 3 3 4" xfId="1276"/>
    <cellStyle name="20% - Ênfase2 3 3 4 10" xfId="43849"/>
    <cellStyle name="20% - Ênfase2 3 3 4 2" xfId="11122"/>
    <cellStyle name="20% - Ênfase2 3 3 4 2 2" xfId="21566"/>
    <cellStyle name="20% - Ênfase2 3 3 4 2 3" xfId="32754"/>
    <cellStyle name="20% - Ênfase2 3 3 4 3" xfId="12850"/>
    <cellStyle name="20% - Ênfase2 3 3 4 3 2" xfId="23459"/>
    <cellStyle name="20% - Ênfase2 3 3 4 3 3" xfId="34645"/>
    <cellStyle name="20% - Ênfase2 3 3 4 4" xfId="14575"/>
    <cellStyle name="20% - Ênfase2 3 3 4 4 2" xfId="25355"/>
    <cellStyle name="20% - Ênfase2 3 3 4 4 3" xfId="36541"/>
    <cellStyle name="20% - Ênfase2 3 3 4 5" xfId="16300"/>
    <cellStyle name="20% - Ênfase2 3 3 4 5 2" xfId="27251"/>
    <cellStyle name="20% - Ênfase2 3 3 4 5 3" xfId="38437"/>
    <cellStyle name="20% - Ênfase2 3 3 4 6" xfId="18025"/>
    <cellStyle name="20% - Ênfase2 3 3 4 6 2" xfId="29147"/>
    <cellStyle name="20% - Ênfase2 3 3 4 6 3" xfId="40333"/>
    <cellStyle name="20% - Ênfase2 3 3 4 7" xfId="19750"/>
    <cellStyle name="20% - Ênfase2 3 3 4 8" xfId="30938"/>
    <cellStyle name="20% - Ênfase2 3 3 4 9" xfId="42124"/>
    <cellStyle name="20% - Ênfase2 3 3 5" xfId="1592"/>
    <cellStyle name="20% - Ênfase2 3 3 5 10" xfId="44137"/>
    <cellStyle name="20% - Ênfase2 3 3 5 2" xfId="11410"/>
    <cellStyle name="20% - Ênfase2 3 3 5 2 2" xfId="21882"/>
    <cellStyle name="20% - Ênfase2 3 3 5 2 3" xfId="33070"/>
    <cellStyle name="20% - Ênfase2 3 3 5 3" xfId="13138"/>
    <cellStyle name="20% - Ênfase2 3 3 5 3 2" xfId="23775"/>
    <cellStyle name="20% - Ênfase2 3 3 5 3 3" xfId="34961"/>
    <cellStyle name="20% - Ênfase2 3 3 5 4" xfId="14863"/>
    <cellStyle name="20% - Ênfase2 3 3 5 4 2" xfId="25671"/>
    <cellStyle name="20% - Ênfase2 3 3 5 4 3" xfId="36857"/>
    <cellStyle name="20% - Ênfase2 3 3 5 5" xfId="16588"/>
    <cellStyle name="20% - Ênfase2 3 3 5 5 2" xfId="27567"/>
    <cellStyle name="20% - Ênfase2 3 3 5 5 3" xfId="38753"/>
    <cellStyle name="20% - Ênfase2 3 3 5 6" xfId="18313"/>
    <cellStyle name="20% - Ênfase2 3 3 5 6 2" xfId="29463"/>
    <cellStyle name="20% - Ênfase2 3 3 5 6 3" xfId="40649"/>
    <cellStyle name="20% - Ênfase2 3 3 5 7" xfId="20038"/>
    <cellStyle name="20% - Ênfase2 3 3 5 8" xfId="31226"/>
    <cellStyle name="20% - Ênfase2 3 3 5 9" xfId="42412"/>
    <cellStyle name="20% - Ênfase2 3 3 6" xfId="1908"/>
    <cellStyle name="20% - Ênfase2 3 3 6 10" xfId="44425"/>
    <cellStyle name="20% - Ênfase2 3 3 6 2" xfId="11698"/>
    <cellStyle name="20% - Ênfase2 3 3 6 2 2" xfId="22198"/>
    <cellStyle name="20% - Ênfase2 3 3 6 2 3" xfId="33386"/>
    <cellStyle name="20% - Ênfase2 3 3 6 3" xfId="13426"/>
    <cellStyle name="20% - Ênfase2 3 3 6 3 2" xfId="24091"/>
    <cellStyle name="20% - Ênfase2 3 3 6 3 3" xfId="35277"/>
    <cellStyle name="20% - Ênfase2 3 3 6 4" xfId="15151"/>
    <cellStyle name="20% - Ênfase2 3 3 6 4 2" xfId="25987"/>
    <cellStyle name="20% - Ênfase2 3 3 6 4 3" xfId="37173"/>
    <cellStyle name="20% - Ênfase2 3 3 6 5" xfId="16876"/>
    <cellStyle name="20% - Ênfase2 3 3 6 5 2" xfId="27883"/>
    <cellStyle name="20% - Ênfase2 3 3 6 5 3" xfId="39069"/>
    <cellStyle name="20% - Ênfase2 3 3 6 6" xfId="18601"/>
    <cellStyle name="20% - Ênfase2 3 3 6 6 2" xfId="29779"/>
    <cellStyle name="20% - Ênfase2 3 3 6 6 3" xfId="40965"/>
    <cellStyle name="20% - Ênfase2 3 3 6 7" xfId="20326"/>
    <cellStyle name="20% - Ênfase2 3 3 6 8" xfId="31514"/>
    <cellStyle name="20% - Ênfase2 3 3 6 9" xfId="42700"/>
    <cellStyle name="20% - Ênfase2 3 3 7" xfId="10257"/>
    <cellStyle name="20% - Ênfase2 3 3 7 2" xfId="20618"/>
    <cellStyle name="20% - Ênfase2 3 3 7 3" xfId="31806"/>
    <cellStyle name="20% - Ênfase2 3 3 8" xfId="11986"/>
    <cellStyle name="20% - Ênfase2 3 3 8 2" xfId="22511"/>
    <cellStyle name="20% - Ênfase2 3 3 8 3" xfId="33697"/>
    <cellStyle name="20% - Ênfase2 3 3 9" xfId="13711"/>
    <cellStyle name="20% - Ênfase2 3 3 9 2" xfId="24407"/>
    <cellStyle name="20% - Ênfase2 3 3 9 3" xfId="35593"/>
    <cellStyle name="20% - Ênfase2 3 4" xfId="486"/>
    <cellStyle name="20% - Ênfase2 3 4 10" xfId="43129"/>
    <cellStyle name="20% - Ênfase2 3 4 2" xfId="10402"/>
    <cellStyle name="20% - Ênfase2 3 4 2 2" xfId="20776"/>
    <cellStyle name="20% - Ênfase2 3 4 2 3" xfId="31964"/>
    <cellStyle name="20% - Ênfase2 3 4 3" xfId="12130"/>
    <cellStyle name="20% - Ênfase2 3 4 3 2" xfId="22669"/>
    <cellStyle name="20% - Ênfase2 3 4 3 3" xfId="33855"/>
    <cellStyle name="20% - Ênfase2 3 4 4" xfId="13855"/>
    <cellStyle name="20% - Ênfase2 3 4 4 2" xfId="24565"/>
    <cellStyle name="20% - Ênfase2 3 4 4 3" xfId="35751"/>
    <cellStyle name="20% - Ênfase2 3 4 5" xfId="15580"/>
    <cellStyle name="20% - Ênfase2 3 4 5 2" xfId="26461"/>
    <cellStyle name="20% - Ênfase2 3 4 5 3" xfId="37647"/>
    <cellStyle name="20% - Ênfase2 3 4 6" xfId="17305"/>
    <cellStyle name="20% - Ênfase2 3 4 6 2" xfId="28357"/>
    <cellStyle name="20% - Ênfase2 3 4 6 3" xfId="39543"/>
    <cellStyle name="20% - Ênfase2 3 4 7" xfId="19030"/>
    <cellStyle name="20% - Ênfase2 3 4 8" xfId="30218"/>
    <cellStyle name="20% - Ênfase2 3 4 9" xfId="41404"/>
    <cellStyle name="20% - Ênfase2 3 5" xfId="802"/>
    <cellStyle name="20% - Ênfase2 3 5 10" xfId="43417"/>
    <cellStyle name="20% - Ênfase2 3 5 2" xfId="10690"/>
    <cellStyle name="20% - Ênfase2 3 5 2 2" xfId="21092"/>
    <cellStyle name="20% - Ênfase2 3 5 2 3" xfId="32280"/>
    <cellStyle name="20% - Ênfase2 3 5 3" xfId="12418"/>
    <cellStyle name="20% - Ênfase2 3 5 3 2" xfId="22985"/>
    <cellStyle name="20% - Ênfase2 3 5 3 3" xfId="34171"/>
    <cellStyle name="20% - Ênfase2 3 5 4" xfId="14143"/>
    <cellStyle name="20% - Ênfase2 3 5 4 2" xfId="24881"/>
    <cellStyle name="20% - Ênfase2 3 5 4 3" xfId="36067"/>
    <cellStyle name="20% - Ênfase2 3 5 5" xfId="15868"/>
    <cellStyle name="20% - Ênfase2 3 5 5 2" xfId="26777"/>
    <cellStyle name="20% - Ênfase2 3 5 5 3" xfId="37963"/>
    <cellStyle name="20% - Ênfase2 3 5 6" xfId="17593"/>
    <cellStyle name="20% - Ênfase2 3 5 6 2" xfId="28673"/>
    <cellStyle name="20% - Ênfase2 3 5 6 3" xfId="39859"/>
    <cellStyle name="20% - Ênfase2 3 5 7" xfId="19318"/>
    <cellStyle name="20% - Ênfase2 3 5 8" xfId="30506"/>
    <cellStyle name="20% - Ênfase2 3 5 9" xfId="41692"/>
    <cellStyle name="20% - Ênfase2 3 6" xfId="1118"/>
    <cellStyle name="20% - Ênfase2 3 6 10" xfId="43705"/>
    <cellStyle name="20% - Ênfase2 3 6 2" xfId="10978"/>
    <cellStyle name="20% - Ênfase2 3 6 2 2" xfId="21408"/>
    <cellStyle name="20% - Ênfase2 3 6 2 3" xfId="32596"/>
    <cellStyle name="20% - Ênfase2 3 6 3" xfId="12706"/>
    <cellStyle name="20% - Ênfase2 3 6 3 2" xfId="23301"/>
    <cellStyle name="20% - Ênfase2 3 6 3 3" xfId="34487"/>
    <cellStyle name="20% - Ênfase2 3 6 4" xfId="14431"/>
    <cellStyle name="20% - Ênfase2 3 6 4 2" xfId="25197"/>
    <cellStyle name="20% - Ênfase2 3 6 4 3" xfId="36383"/>
    <cellStyle name="20% - Ênfase2 3 6 5" xfId="16156"/>
    <cellStyle name="20% - Ênfase2 3 6 5 2" xfId="27093"/>
    <cellStyle name="20% - Ênfase2 3 6 5 3" xfId="38279"/>
    <cellStyle name="20% - Ênfase2 3 6 6" xfId="17881"/>
    <cellStyle name="20% - Ênfase2 3 6 6 2" xfId="28989"/>
    <cellStyle name="20% - Ênfase2 3 6 6 3" xfId="40175"/>
    <cellStyle name="20% - Ênfase2 3 6 7" xfId="19606"/>
    <cellStyle name="20% - Ênfase2 3 6 8" xfId="30794"/>
    <cellStyle name="20% - Ênfase2 3 6 9" xfId="41980"/>
    <cellStyle name="20% - Ênfase2 3 7" xfId="1434"/>
    <cellStyle name="20% - Ênfase2 3 7 10" xfId="43993"/>
    <cellStyle name="20% - Ênfase2 3 7 2" xfId="11266"/>
    <cellStyle name="20% - Ênfase2 3 7 2 2" xfId="21724"/>
    <cellStyle name="20% - Ênfase2 3 7 2 3" xfId="32912"/>
    <cellStyle name="20% - Ênfase2 3 7 3" xfId="12994"/>
    <cellStyle name="20% - Ênfase2 3 7 3 2" xfId="23617"/>
    <cellStyle name="20% - Ênfase2 3 7 3 3" xfId="34803"/>
    <cellStyle name="20% - Ênfase2 3 7 4" xfId="14719"/>
    <cellStyle name="20% - Ênfase2 3 7 4 2" xfId="25513"/>
    <cellStyle name="20% - Ênfase2 3 7 4 3" xfId="36699"/>
    <cellStyle name="20% - Ênfase2 3 7 5" xfId="16444"/>
    <cellStyle name="20% - Ênfase2 3 7 5 2" xfId="27409"/>
    <cellStyle name="20% - Ênfase2 3 7 5 3" xfId="38595"/>
    <cellStyle name="20% - Ênfase2 3 7 6" xfId="18169"/>
    <cellStyle name="20% - Ênfase2 3 7 6 2" xfId="29305"/>
    <cellStyle name="20% - Ênfase2 3 7 6 3" xfId="40491"/>
    <cellStyle name="20% - Ênfase2 3 7 7" xfId="19894"/>
    <cellStyle name="20% - Ênfase2 3 7 8" xfId="31082"/>
    <cellStyle name="20% - Ênfase2 3 7 9" xfId="42268"/>
    <cellStyle name="20% - Ênfase2 3 8" xfId="1750"/>
    <cellStyle name="20% - Ênfase2 3 8 10" xfId="44281"/>
    <cellStyle name="20% - Ênfase2 3 8 2" xfId="11554"/>
    <cellStyle name="20% - Ênfase2 3 8 2 2" xfId="22040"/>
    <cellStyle name="20% - Ênfase2 3 8 2 3" xfId="33228"/>
    <cellStyle name="20% - Ênfase2 3 8 3" xfId="13282"/>
    <cellStyle name="20% - Ênfase2 3 8 3 2" xfId="23933"/>
    <cellStyle name="20% - Ênfase2 3 8 3 3" xfId="35119"/>
    <cellStyle name="20% - Ênfase2 3 8 4" xfId="15007"/>
    <cellStyle name="20% - Ênfase2 3 8 4 2" xfId="25829"/>
    <cellStyle name="20% - Ênfase2 3 8 4 3" xfId="37015"/>
    <cellStyle name="20% - Ênfase2 3 8 5" xfId="16732"/>
    <cellStyle name="20% - Ênfase2 3 8 5 2" xfId="27725"/>
    <cellStyle name="20% - Ênfase2 3 8 5 3" xfId="38911"/>
    <cellStyle name="20% - Ênfase2 3 8 6" xfId="18457"/>
    <cellStyle name="20% - Ênfase2 3 8 6 2" xfId="29621"/>
    <cellStyle name="20% - Ênfase2 3 8 6 3" xfId="40807"/>
    <cellStyle name="20% - Ênfase2 3 8 7" xfId="20182"/>
    <cellStyle name="20% - Ênfase2 3 8 8" xfId="31370"/>
    <cellStyle name="20% - Ênfase2 3 8 9" xfId="42556"/>
    <cellStyle name="20% - Ênfase2 3 9" xfId="2067"/>
    <cellStyle name="20% - Ênfase2 3 9 2" xfId="20470"/>
    <cellStyle name="20% - Ênfase2 3 9 3" xfId="31658"/>
    <cellStyle name="20% - Ênfase2 4" xfId="190"/>
    <cellStyle name="20% - Ênfase2 4 10" xfId="13587"/>
    <cellStyle name="20% - Ênfase2 4 10 2" xfId="24271"/>
    <cellStyle name="20% - Ênfase2 4 10 3" xfId="35457"/>
    <cellStyle name="20% - Ênfase2 4 11" xfId="15312"/>
    <cellStyle name="20% - Ênfase2 4 11 2" xfId="26167"/>
    <cellStyle name="20% - Ênfase2 4 11 3" xfId="37353"/>
    <cellStyle name="20% - Ênfase2 4 12" xfId="17037"/>
    <cellStyle name="20% - Ênfase2 4 12 2" xfId="28063"/>
    <cellStyle name="20% - Ênfase2 4 12 3" xfId="39249"/>
    <cellStyle name="20% - Ênfase2 4 13" xfId="18762"/>
    <cellStyle name="20% - Ênfase2 4 14" xfId="29950"/>
    <cellStyle name="20% - Ênfase2 4 15" xfId="41136"/>
    <cellStyle name="20% - Ênfase2 4 16" xfId="42861"/>
    <cellStyle name="20% - Ênfase2 4 2" xfId="348"/>
    <cellStyle name="20% - Ênfase2 4 2 10" xfId="15456"/>
    <cellStyle name="20% - Ênfase2 4 2 10 2" xfId="26325"/>
    <cellStyle name="20% - Ênfase2 4 2 10 3" xfId="37511"/>
    <cellStyle name="20% - Ênfase2 4 2 11" xfId="17181"/>
    <cellStyle name="20% - Ênfase2 4 2 11 2" xfId="28221"/>
    <cellStyle name="20% - Ênfase2 4 2 11 3" xfId="39407"/>
    <cellStyle name="20% - Ênfase2 4 2 12" xfId="18906"/>
    <cellStyle name="20% - Ênfase2 4 2 13" xfId="30094"/>
    <cellStyle name="20% - Ênfase2 4 2 14" xfId="41280"/>
    <cellStyle name="20% - Ênfase2 4 2 15" xfId="43005"/>
    <cellStyle name="20% - Ênfase2 4 2 2" xfId="666"/>
    <cellStyle name="20% - Ênfase2 4 2 2 10" xfId="43293"/>
    <cellStyle name="20% - Ênfase2 4 2 2 2" xfId="10566"/>
    <cellStyle name="20% - Ênfase2 4 2 2 2 2" xfId="20956"/>
    <cellStyle name="20% - Ênfase2 4 2 2 2 3" xfId="32144"/>
    <cellStyle name="20% - Ênfase2 4 2 2 3" xfId="12294"/>
    <cellStyle name="20% - Ênfase2 4 2 2 3 2" xfId="22849"/>
    <cellStyle name="20% - Ênfase2 4 2 2 3 3" xfId="34035"/>
    <cellStyle name="20% - Ênfase2 4 2 2 4" xfId="14019"/>
    <cellStyle name="20% - Ênfase2 4 2 2 4 2" xfId="24745"/>
    <cellStyle name="20% - Ênfase2 4 2 2 4 3" xfId="35931"/>
    <cellStyle name="20% - Ênfase2 4 2 2 5" xfId="15744"/>
    <cellStyle name="20% - Ênfase2 4 2 2 5 2" xfId="26641"/>
    <cellStyle name="20% - Ênfase2 4 2 2 5 3" xfId="37827"/>
    <cellStyle name="20% - Ênfase2 4 2 2 6" xfId="17469"/>
    <cellStyle name="20% - Ênfase2 4 2 2 6 2" xfId="28537"/>
    <cellStyle name="20% - Ênfase2 4 2 2 6 3" xfId="39723"/>
    <cellStyle name="20% - Ênfase2 4 2 2 7" xfId="19194"/>
    <cellStyle name="20% - Ênfase2 4 2 2 8" xfId="30382"/>
    <cellStyle name="20% - Ênfase2 4 2 2 9" xfId="41568"/>
    <cellStyle name="20% - Ênfase2 4 2 3" xfId="982"/>
    <cellStyle name="20% - Ênfase2 4 2 3 10" xfId="43581"/>
    <cellStyle name="20% - Ênfase2 4 2 3 2" xfId="10854"/>
    <cellStyle name="20% - Ênfase2 4 2 3 2 2" xfId="21272"/>
    <cellStyle name="20% - Ênfase2 4 2 3 2 3" xfId="32460"/>
    <cellStyle name="20% - Ênfase2 4 2 3 3" xfId="12582"/>
    <cellStyle name="20% - Ênfase2 4 2 3 3 2" xfId="23165"/>
    <cellStyle name="20% - Ênfase2 4 2 3 3 3" xfId="34351"/>
    <cellStyle name="20% - Ênfase2 4 2 3 4" xfId="14307"/>
    <cellStyle name="20% - Ênfase2 4 2 3 4 2" xfId="25061"/>
    <cellStyle name="20% - Ênfase2 4 2 3 4 3" xfId="36247"/>
    <cellStyle name="20% - Ênfase2 4 2 3 5" xfId="16032"/>
    <cellStyle name="20% - Ênfase2 4 2 3 5 2" xfId="26957"/>
    <cellStyle name="20% - Ênfase2 4 2 3 5 3" xfId="38143"/>
    <cellStyle name="20% - Ênfase2 4 2 3 6" xfId="17757"/>
    <cellStyle name="20% - Ênfase2 4 2 3 6 2" xfId="28853"/>
    <cellStyle name="20% - Ênfase2 4 2 3 6 3" xfId="40039"/>
    <cellStyle name="20% - Ênfase2 4 2 3 7" xfId="19482"/>
    <cellStyle name="20% - Ênfase2 4 2 3 8" xfId="30670"/>
    <cellStyle name="20% - Ênfase2 4 2 3 9" xfId="41856"/>
    <cellStyle name="20% - Ênfase2 4 2 4" xfId="1298"/>
    <cellStyle name="20% - Ênfase2 4 2 4 10" xfId="43869"/>
    <cellStyle name="20% - Ênfase2 4 2 4 2" xfId="11142"/>
    <cellStyle name="20% - Ênfase2 4 2 4 2 2" xfId="21588"/>
    <cellStyle name="20% - Ênfase2 4 2 4 2 3" xfId="32776"/>
    <cellStyle name="20% - Ênfase2 4 2 4 3" xfId="12870"/>
    <cellStyle name="20% - Ênfase2 4 2 4 3 2" xfId="23481"/>
    <cellStyle name="20% - Ênfase2 4 2 4 3 3" xfId="34667"/>
    <cellStyle name="20% - Ênfase2 4 2 4 4" xfId="14595"/>
    <cellStyle name="20% - Ênfase2 4 2 4 4 2" xfId="25377"/>
    <cellStyle name="20% - Ênfase2 4 2 4 4 3" xfId="36563"/>
    <cellStyle name="20% - Ênfase2 4 2 4 5" xfId="16320"/>
    <cellStyle name="20% - Ênfase2 4 2 4 5 2" xfId="27273"/>
    <cellStyle name="20% - Ênfase2 4 2 4 5 3" xfId="38459"/>
    <cellStyle name="20% - Ênfase2 4 2 4 6" xfId="18045"/>
    <cellStyle name="20% - Ênfase2 4 2 4 6 2" xfId="29169"/>
    <cellStyle name="20% - Ênfase2 4 2 4 6 3" xfId="40355"/>
    <cellStyle name="20% - Ênfase2 4 2 4 7" xfId="19770"/>
    <cellStyle name="20% - Ênfase2 4 2 4 8" xfId="30958"/>
    <cellStyle name="20% - Ênfase2 4 2 4 9" xfId="42144"/>
    <cellStyle name="20% - Ênfase2 4 2 5" xfId="1614"/>
    <cellStyle name="20% - Ênfase2 4 2 5 10" xfId="44157"/>
    <cellStyle name="20% - Ênfase2 4 2 5 2" xfId="11430"/>
    <cellStyle name="20% - Ênfase2 4 2 5 2 2" xfId="21904"/>
    <cellStyle name="20% - Ênfase2 4 2 5 2 3" xfId="33092"/>
    <cellStyle name="20% - Ênfase2 4 2 5 3" xfId="13158"/>
    <cellStyle name="20% - Ênfase2 4 2 5 3 2" xfId="23797"/>
    <cellStyle name="20% - Ênfase2 4 2 5 3 3" xfId="34983"/>
    <cellStyle name="20% - Ênfase2 4 2 5 4" xfId="14883"/>
    <cellStyle name="20% - Ênfase2 4 2 5 4 2" xfId="25693"/>
    <cellStyle name="20% - Ênfase2 4 2 5 4 3" xfId="36879"/>
    <cellStyle name="20% - Ênfase2 4 2 5 5" xfId="16608"/>
    <cellStyle name="20% - Ênfase2 4 2 5 5 2" xfId="27589"/>
    <cellStyle name="20% - Ênfase2 4 2 5 5 3" xfId="38775"/>
    <cellStyle name="20% - Ênfase2 4 2 5 6" xfId="18333"/>
    <cellStyle name="20% - Ênfase2 4 2 5 6 2" xfId="29485"/>
    <cellStyle name="20% - Ênfase2 4 2 5 6 3" xfId="40671"/>
    <cellStyle name="20% - Ênfase2 4 2 5 7" xfId="20058"/>
    <cellStyle name="20% - Ênfase2 4 2 5 8" xfId="31246"/>
    <cellStyle name="20% - Ênfase2 4 2 5 9" xfId="42432"/>
    <cellStyle name="20% - Ênfase2 4 2 6" xfId="1930"/>
    <cellStyle name="20% - Ênfase2 4 2 6 10" xfId="44445"/>
    <cellStyle name="20% - Ênfase2 4 2 6 2" xfId="11718"/>
    <cellStyle name="20% - Ênfase2 4 2 6 2 2" xfId="22220"/>
    <cellStyle name="20% - Ênfase2 4 2 6 2 3" xfId="33408"/>
    <cellStyle name="20% - Ênfase2 4 2 6 3" xfId="13446"/>
    <cellStyle name="20% - Ênfase2 4 2 6 3 2" xfId="24113"/>
    <cellStyle name="20% - Ênfase2 4 2 6 3 3" xfId="35299"/>
    <cellStyle name="20% - Ênfase2 4 2 6 4" xfId="15171"/>
    <cellStyle name="20% - Ênfase2 4 2 6 4 2" xfId="26009"/>
    <cellStyle name="20% - Ênfase2 4 2 6 4 3" xfId="37195"/>
    <cellStyle name="20% - Ênfase2 4 2 6 5" xfId="16896"/>
    <cellStyle name="20% - Ênfase2 4 2 6 5 2" xfId="27905"/>
    <cellStyle name="20% - Ênfase2 4 2 6 5 3" xfId="39091"/>
    <cellStyle name="20% - Ênfase2 4 2 6 6" xfId="18621"/>
    <cellStyle name="20% - Ênfase2 4 2 6 6 2" xfId="29801"/>
    <cellStyle name="20% - Ênfase2 4 2 6 6 3" xfId="40987"/>
    <cellStyle name="20% - Ênfase2 4 2 6 7" xfId="20346"/>
    <cellStyle name="20% - Ênfase2 4 2 6 8" xfId="31534"/>
    <cellStyle name="20% - Ênfase2 4 2 6 9" xfId="42720"/>
    <cellStyle name="20% - Ênfase2 4 2 7" xfId="10277"/>
    <cellStyle name="20% - Ênfase2 4 2 7 2" xfId="20640"/>
    <cellStyle name="20% - Ênfase2 4 2 7 3" xfId="31828"/>
    <cellStyle name="20% - Ênfase2 4 2 8" xfId="12006"/>
    <cellStyle name="20% - Ênfase2 4 2 8 2" xfId="22533"/>
    <cellStyle name="20% - Ênfase2 4 2 8 3" xfId="33719"/>
    <cellStyle name="20% - Ênfase2 4 2 9" xfId="13731"/>
    <cellStyle name="20% - Ênfase2 4 2 9 2" xfId="24429"/>
    <cellStyle name="20% - Ênfase2 4 2 9 3" xfId="35615"/>
    <cellStyle name="20% - Ênfase2 4 3" xfId="508"/>
    <cellStyle name="20% - Ênfase2 4 3 10" xfId="43149"/>
    <cellStyle name="20% - Ênfase2 4 3 2" xfId="10422"/>
    <cellStyle name="20% - Ênfase2 4 3 2 2" xfId="20798"/>
    <cellStyle name="20% - Ênfase2 4 3 2 3" xfId="31986"/>
    <cellStyle name="20% - Ênfase2 4 3 3" xfId="12150"/>
    <cellStyle name="20% - Ênfase2 4 3 3 2" xfId="22691"/>
    <cellStyle name="20% - Ênfase2 4 3 3 3" xfId="33877"/>
    <cellStyle name="20% - Ênfase2 4 3 4" xfId="13875"/>
    <cellStyle name="20% - Ênfase2 4 3 4 2" xfId="24587"/>
    <cellStyle name="20% - Ênfase2 4 3 4 3" xfId="35773"/>
    <cellStyle name="20% - Ênfase2 4 3 5" xfId="15600"/>
    <cellStyle name="20% - Ênfase2 4 3 5 2" xfId="26483"/>
    <cellStyle name="20% - Ênfase2 4 3 5 3" xfId="37669"/>
    <cellStyle name="20% - Ênfase2 4 3 6" xfId="17325"/>
    <cellStyle name="20% - Ênfase2 4 3 6 2" xfId="28379"/>
    <cellStyle name="20% - Ênfase2 4 3 6 3" xfId="39565"/>
    <cellStyle name="20% - Ênfase2 4 3 7" xfId="19050"/>
    <cellStyle name="20% - Ênfase2 4 3 8" xfId="30238"/>
    <cellStyle name="20% - Ênfase2 4 3 9" xfId="41424"/>
    <cellStyle name="20% - Ênfase2 4 4" xfId="824"/>
    <cellStyle name="20% - Ênfase2 4 4 10" xfId="43437"/>
    <cellStyle name="20% - Ênfase2 4 4 2" xfId="10710"/>
    <cellStyle name="20% - Ênfase2 4 4 2 2" xfId="21114"/>
    <cellStyle name="20% - Ênfase2 4 4 2 3" xfId="32302"/>
    <cellStyle name="20% - Ênfase2 4 4 3" xfId="12438"/>
    <cellStyle name="20% - Ênfase2 4 4 3 2" xfId="23007"/>
    <cellStyle name="20% - Ênfase2 4 4 3 3" xfId="34193"/>
    <cellStyle name="20% - Ênfase2 4 4 4" xfId="14163"/>
    <cellStyle name="20% - Ênfase2 4 4 4 2" xfId="24903"/>
    <cellStyle name="20% - Ênfase2 4 4 4 3" xfId="36089"/>
    <cellStyle name="20% - Ênfase2 4 4 5" xfId="15888"/>
    <cellStyle name="20% - Ênfase2 4 4 5 2" xfId="26799"/>
    <cellStyle name="20% - Ênfase2 4 4 5 3" xfId="37985"/>
    <cellStyle name="20% - Ênfase2 4 4 6" xfId="17613"/>
    <cellStyle name="20% - Ênfase2 4 4 6 2" xfId="28695"/>
    <cellStyle name="20% - Ênfase2 4 4 6 3" xfId="39881"/>
    <cellStyle name="20% - Ênfase2 4 4 7" xfId="19338"/>
    <cellStyle name="20% - Ênfase2 4 4 8" xfId="30526"/>
    <cellStyle name="20% - Ênfase2 4 4 9" xfId="41712"/>
    <cellStyle name="20% - Ênfase2 4 5" xfId="1140"/>
    <cellStyle name="20% - Ênfase2 4 5 10" xfId="43725"/>
    <cellStyle name="20% - Ênfase2 4 5 2" xfId="10998"/>
    <cellStyle name="20% - Ênfase2 4 5 2 2" xfId="21430"/>
    <cellStyle name="20% - Ênfase2 4 5 2 3" xfId="32618"/>
    <cellStyle name="20% - Ênfase2 4 5 3" xfId="12726"/>
    <cellStyle name="20% - Ênfase2 4 5 3 2" xfId="23323"/>
    <cellStyle name="20% - Ênfase2 4 5 3 3" xfId="34509"/>
    <cellStyle name="20% - Ênfase2 4 5 4" xfId="14451"/>
    <cellStyle name="20% - Ênfase2 4 5 4 2" xfId="25219"/>
    <cellStyle name="20% - Ênfase2 4 5 4 3" xfId="36405"/>
    <cellStyle name="20% - Ênfase2 4 5 5" xfId="16176"/>
    <cellStyle name="20% - Ênfase2 4 5 5 2" xfId="27115"/>
    <cellStyle name="20% - Ênfase2 4 5 5 3" xfId="38301"/>
    <cellStyle name="20% - Ênfase2 4 5 6" xfId="17901"/>
    <cellStyle name="20% - Ênfase2 4 5 6 2" xfId="29011"/>
    <cellStyle name="20% - Ênfase2 4 5 6 3" xfId="40197"/>
    <cellStyle name="20% - Ênfase2 4 5 7" xfId="19626"/>
    <cellStyle name="20% - Ênfase2 4 5 8" xfId="30814"/>
    <cellStyle name="20% - Ênfase2 4 5 9" xfId="42000"/>
    <cellStyle name="20% - Ênfase2 4 6" xfId="1456"/>
    <cellStyle name="20% - Ênfase2 4 6 10" xfId="44013"/>
    <cellStyle name="20% - Ênfase2 4 6 2" xfId="11286"/>
    <cellStyle name="20% - Ênfase2 4 6 2 2" xfId="21746"/>
    <cellStyle name="20% - Ênfase2 4 6 2 3" xfId="32934"/>
    <cellStyle name="20% - Ênfase2 4 6 3" xfId="13014"/>
    <cellStyle name="20% - Ênfase2 4 6 3 2" xfId="23639"/>
    <cellStyle name="20% - Ênfase2 4 6 3 3" xfId="34825"/>
    <cellStyle name="20% - Ênfase2 4 6 4" xfId="14739"/>
    <cellStyle name="20% - Ênfase2 4 6 4 2" xfId="25535"/>
    <cellStyle name="20% - Ênfase2 4 6 4 3" xfId="36721"/>
    <cellStyle name="20% - Ênfase2 4 6 5" xfId="16464"/>
    <cellStyle name="20% - Ênfase2 4 6 5 2" xfId="27431"/>
    <cellStyle name="20% - Ênfase2 4 6 5 3" xfId="38617"/>
    <cellStyle name="20% - Ênfase2 4 6 6" xfId="18189"/>
    <cellStyle name="20% - Ênfase2 4 6 6 2" xfId="29327"/>
    <cellStyle name="20% - Ênfase2 4 6 6 3" xfId="40513"/>
    <cellStyle name="20% - Ênfase2 4 6 7" xfId="19914"/>
    <cellStyle name="20% - Ênfase2 4 6 8" xfId="31102"/>
    <cellStyle name="20% - Ênfase2 4 6 9" xfId="42288"/>
    <cellStyle name="20% - Ênfase2 4 7" xfId="1772"/>
    <cellStyle name="20% - Ênfase2 4 7 10" xfId="44301"/>
    <cellStyle name="20% - Ênfase2 4 7 2" xfId="11574"/>
    <cellStyle name="20% - Ênfase2 4 7 2 2" xfId="22062"/>
    <cellStyle name="20% - Ênfase2 4 7 2 3" xfId="33250"/>
    <cellStyle name="20% - Ênfase2 4 7 3" xfId="13302"/>
    <cellStyle name="20% - Ênfase2 4 7 3 2" xfId="23955"/>
    <cellStyle name="20% - Ênfase2 4 7 3 3" xfId="35141"/>
    <cellStyle name="20% - Ênfase2 4 7 4" xfId="15027"/>
    <cellStyle name="20% - Ênfase2 4 7 4 2" xfId="25851"/>
    <cellStyle name="20% - Ênfase2 4 7 4 3" xfId="37037"/>
    <cellStyle name="20% - Ênfase2 4 7 5" xfId="16752"/>
    <cellStyle name="20% - Ênfase2 4 7 5 2" xfId="27747"/>
    <cellStyle name="20% - Ênfase2 4 7 5 3" xfId="38933"/>
    <cellStyle name="20% - Ênfase2 4 7 6" xfId="18477"/>
    <cellStyle name="20% - Ênfase2 4 7 6 2" xfId="29643"/>
    <cellStyle name="20% - Ênfase2 4 7 6 3" xfId="40829"/>
    <cellStyle name="20% - Ênfase2 4 7 7" xfId="20202"/>
    <cellStyle name="20% - Ênfase2 4 7 8" xfId="31390"/>
    <cellStyle name="20% - Ênfase2 4 7 9" xfId="42576"/>
    <cellStyle name="20% - Ênfase2 4 8" xfId="2078"/>
    <cellStyle name="20% - Ênfase2 4 8 2" xfId="20490"/>
    <cellStyle name="20% - Ênfase2 4 8 3" xfId="31678"/>
    <cellStyle name="20% - Ênfase2 4 9" xfId="11862"/>
    <cellStyle name="20% - Ênfase2 4 9 2" xfId="22375"/>
    <cellStyle name="20% - Ênfase2 4 9 3" xfId="33561"/>
    <cellStyle name="20% - Ênfase2 5" xfId="212"/>
    <cellStyle name="20% - Ênfase2 5 10" xfId="13607"/>
    <cellStyle name="20% - Ênfase2 5 10 2" xfId="24293"/>
    <cellStyle name="20% - Ênfase2 5 10 3" xfId="35479"/>
    <cellStyle name="20% - Ênfase2 5 11" xfId="15332"/>
    <cellStyle name="20% - Ênfase2 5 11 2" xfId="26189"/>
    <cellStyle name="20% - Ênfase2 5 11 3" xfId="37375"/>
    <cellStyle name="20% - Ênfase2 5 12" xfId="17057"/>
    <cellStyle name="20% - Ênfase2 5 12 2" xfId="28085"/>
    <cellStyle name="20% - Ênfase2 5 12 3" xfId="39271"/>
    <cellStyle name="20% - Ênfase2 5 13" xfId="18782"/>
    <cellStyle name="20% - Ênfase2 5 14" xfId="29970"/>
    <cellStyle name="20% - Ênfase2 5 15" xfId="41156"/>
    <cellStyle name="20% - Ênfase2 5 16" xfId="42881"/>
    <cellStyle name="20% - Ênfase2 5 2" xfId="370"/>
    <cellStyle name="20% - Ênfase2 5 2 10" xfId="15476"/>
    <cellStyle name="20% - Ênfase2 5 2 10 2" xfId="26347"/>
    <cellStyle name="20% - Ênfase2 5 2 10 3" xfId="37533"/>
    <cellStyle name="20% - Ênfase2 5 2 11" xfId="17201"/>
    <cellStyle name="20% - Ênfase2 5 2 11 2" xfId="28243"/>
    <cellStyle name="20% - Ênfase2 5 2 11 3" xfId="39429"/>
    <cellStyle name="20% - Ênfase2 5 2 12" xfId="18926"/>
    <cellStyle name="20% - Ênfase2 5 2 13" xfId="30114"/>
    <cellStyle name="20% - Ênfase2 5 2 14" xfId="41300"/>
    <cellStyle name="20% - Ênfase2 5 2 15" xfId="43025"/>
    <cellStyle name="20% - Ênfase2 5 2 2" xfId="688"/>
    <cellStyle name="20% - Ênfase2 5 2 2 10" xfId="43313"/>
    <cellStyle name="20% - Ênfase2 5 2 2 2" xfId="10586"/>
    <cellStyle name="20% - Ênfase2 5 2 2 2 2" xfId="20978"/>
    <cellStyle name="20% - Ênfase2 5 2 2 2 3" xfId="32166"/>
    <cellStyle name="20% - Ênfase2 5 2 2 3" xfId="12314"/>
    <cellStyle name="20% - Ênfase2 5 2 2 3 2" xfId="22871"/>
    <cellStyle name="20% - Ênfase2 5 2 2 3 3" xfId="34057"/>
    <cellStyle name="20% - Ênfase2 5 2 2 4" xfId="14039"/>
    <cellStyle name="20% - Ênfase2 5 2 2 4 2" xfId="24767"/>
    <cellStyle name="20% - Ênfase2 5 2 2 4 3" xfId="35953"/>
    <cellStyle name="20% - Ênfase2 5 2 2 5" xfId="15764"/>
    <cellStyle name="20% - Ênfase2 5 2 2 5 2" xfId="26663"/>
    <cellStyle name="20% - Ênfase2 5 2 2 5 3" xfId="37849"/>
    <cellStyle name="20% - Ênfase2 5 2 2 6" xfId="17489"/>
    <cellStyle name="20% - Ênfase2 5 2 2 6 2" xfId="28559"/>
    <cellStyle name="20% - Ênfase2 5 2 2 6 3" xfId="39745"/>
    <cellStyle name="20% - Ênfase2 5 2 2 7" xfId="19214"/>
    <cellStyle name="20% - Ênfase2 5 2 2 8" xfId="30402"/>
    <cellStyle name="20% - Ênfase2 5 2 2 9" xfId="41588"/>
    <cellStyle name="20% - Ênfase2 5 2 3" xfId="1004"/>
    <cellStyle name="20% - Ênfase2 5 2 3 10" xfId="43601"/>
    <cellStyle name="20% - Ênfase2 5 2 3 2" xfId="10874"/>
    <cellStyle name="20% - Ênfase2 5 2 3 2 2" xfId="21294"/>
    <cellStyle name="20% - Ênfase2 5 2 3 2 3" xfId="32482"/>
    <cellStyle name="20% - Ênfase2 5 2 3 3" xfId="12602"/>
    <cellStyle name="20% - Ênfase2 5 2 3 3 2" xfId="23187"/>
    <cellStyle name="20% - Ênfase2 5 2 3 3 3" xfId="34373"/>
    <cellStyle name="20% - Ênfase2 5 2 3 4" xfId="14327"/>
    <cellStyle name="20% - Ênfase2 5 2 3 4 2" xfId="25083"/>
    <cellStyle name="20% - Ênfase2 5 2 3 4 3" xfId="36269"/>
    <cellStyle name="20% - Ênfase2 5 2 3 5" xfId="16052"/>
    <cellStyle name="20% - Ênfase2 5 2 3 5 2" xfId="26979"/>
    <cellStyle name="20% - Ênfase2 5 2 3 5 3" xfId="38165"/>
    <cellStyle name="20% - Ênfase2 5 2 3 6" xfId="17777"/>
    <cellStyle name="20% - Ênfase2 5 2 3 6 2" xfId="28875"/>
    <cellStyle name="20% - Ênfase2 5 2 3 6 3" xfId="40061"/>
    <cellStyle name="20% - Ênfase2 5 2 3 7" xfId="19502"/>
    <cellStyle name="20% - Ênfase2 5 2 3 8" xfId="30690"/>
    <cellStyle name="20% - Ênfase2 5 2 3 9" xfId="41876"/>
    <cellStyle name="20% - Ênfase2 5 2 4" xfId="1320"/>
    <cellStyle name="20% - Ênfase2 5 2 4 10" xfId="43889"/>
    <cellStyle name="20% - Ênfase2 5 2 4 2" xfId="11162"/>
    <cellStyle name="20% - Ênfase2 5 2 4 2 2" xfId="21610"/>
    <cellStyle name="20% - Ênfase2 5 2 4 2 3" xfId="32798"/>
    <cellStyle name="20% - Ênfase2 5 2 4 3" xfId="12890"/>
    <cellStyle name="20% - Ênfase2 5 2 4 3 2" xfId="23503"/>
    <cellStyle name="20% - Ênfase2 5 2 4 3 3" xfId="34689"/>
    <cellStyle name="20% - Ênfase2 5 2 4 4" xfId="14615"/>
    <cellStyle name="20% - Ênfase2 5 2 4 4 2" xfId="25399"/>
    <cellStyle name="20% - Ênfase2 5 2 4 4 3" xfId="36585"/>
    <cellStyle name="20% - Ênfase2 5 2 4 5" xfId="16340"/>
    <cellStyle name="20% - Ênfase2 5 2 4 5 2" xfId="27295"/>
    <cellStyle name="20% - Ênfase2 5 2 4 5 3" xfId="38481"/>
    <cellStyle name="20% - Ênfase2 5 2 4 6" xfId="18065"/>
    <cellStyle name="20% - Ênfase2 5 2 4 6 2" xfId="29191"/>
    <cellStyle name="20% - Ênfase2 5 2 4 6 3" xfId="40377"/>
    <cellStyle name="20% - Ênfase2 5 2 4 7" xfId="19790"/>
    <cellStyle name="20% - Ênfase2 5 2 4 8" xfId="30978"/>
    <cellStyle name="20% - Ênfase2 5 2 4 9" xfId="42164"/>
    <cellStyle name="20% - Ênfase2 5 2 5" xfId="1636"/>
    <cellStyle name="20% - Ênfase2 5 2 5 10" xfId="44177"/>
    <cellStyle name="20% - Ênfase2 5 2 5 2" xfId="11450"/>
    <cellStyle name="20% - Ênfase2 5 2 5 2 2" xfId="21926"/>
    <cellStyle name="20% - Ênfase2 5 2 5 2 3" xfId="33114"/>
    <cellStyle name="20% - Ênfase2 5 2 5 3" xfId="13178"/>
    <cellStyle name="20% - Ênfase2 5 2 5 3 2" xfId="23819"/>
    <cellStyle name="20% - Ênfase2 5 2 5 3 3" xfId="35005"/>
    <cellStyle name="20% - Ênfase2 5 2 5 4" xfId="14903"/>
    <cellStyle name="20% - Ênfase2 5 2 5 4 2" xfId="25715"/>
    <cellStyle name="20% - Ênfase2 5 2 5 4 3" xfId="36901"/>
    <cellStyle name="20% - Ênfase2 5 2 5 5" xfId="16628"/>
    <cellStyle name="20% - Ênfase2 5 2 5 5 2" xfId="27611"/>
    <cellStyle name="20% - Ênfase2 5 2 5 5 3" xfId="38797"/>
    <cellStyle name="20% - Ênfase2 5 2 5 6" xfId="18353"/>
    <cellStyle name="20% - Ênfase2 5 2 5 6 2" xfId="29507"/>
    <cellStyle name="20% - Ênfase2 5 2 5 6 3" xfId="40693"/>
    <cellStyle name="20% - Ênfase2 5 2 5 7" xfId="20078"/>
    <cellStyle name="20% - Ênfase2 5 2 5 8" xfId="31266"/>
    <cellStyle name="20% - Ênfase2 5 2 5 9" xfId="42452"/>
    <cellStyle name="20% - Ênfase2 5 2 6" xfId="1952"/>
    <cellStyle name="20% - Ênfase2 5 2 6 10" xfId="44465"/>
    <cellStyle name="20% - Ênfase2 5 2 6 2" xfId="11738"/>
    <cellStyle name="20% - Ênfase2 5 2 6 2 2" xfId="22242"/>
    <cellStyle name="20% - Ênfase2 5 2 6 2 3" xfId="33430"/>
    <cellStyle name="20% - Ênfase2 5 2 6 3" xfId="13466"/>
    <cellStyle name="20% - Ênfase2 5 2 6 3 2" xfId="24135"/>
    <cellStyle name="20% - Ênfase2 5 2 6 3 3" xfId="35321"/>
    <cellStyle name="20% - Ênfase2 5 2 6 4" xfId="15191"/>
    <cellStyle name="20% - Ênfase2 5 2 6 4 2" xfId="26031"/>
    <cellStyle name="20% - Ênfase2 5 2 6 4 3" xfId="37217"/>
    <cellStyle name="20% - Ênfase2 5 2 6 5" xfId="16916"/>
    <cellStyle name="20% - Ênfase2 5 2 6 5 2" xfId="27927"/>
    <cellStyle name="20% - Ênfase2 5 2 6 5 3" xfId="39113"/>
    <cellStyle name="20% - Ênfase2 5 2 6 6" xfId="18641"/>
    <cellStyle name="20% - Ênfase2 5 2 6 6 2" xfId="29823"/>
    <cellStyle name="20% - Ênfase2 5 2 6 6 3" xfId="41009"/>
    <cellStyle name="20% - Ênfase2 5 2 6 7" xfId="20366"/>
    <cellStyle name="20% - Ênfase2 5 2 6 8" xfId="31554"/>
    <cellStyle name="20% - Ênfase2 5 2 6 9" xfId="42740"/>
    <cellStyle name="20% - Ênfase2 5 2 7" xfId="10297"/>
    <cellStyle name="20% - Ênfase2 5 2 7 2" xfId="20662"/>
    <cellStyle name="20% - Ênfase2 5 2 7 3" xfId="31850"/>
    <cellStyle name="20% - Ênfase2 5 2 8" xfId="12026"/>
    <cellStyle name="20% - Ênfase2 5 2 8 2" xfId="22555"/>
    <cellStyle name="20% - Ênfase2 5 2 8 3" xfId="33741"/>
    <cellStyle name="20% - Ênfase2 5 2 9" xfId="13751"/>
    <cellStyle name="20% - Ênfase2 5 2 9 2" xfId="24451"/>
    <cellStyle name="20% - Ênfase2 5 2 9 3" xfId="35637"/>
    <cellStyle name="20% - Ênfase2 5 3" xfId="530"/>
    <cellStyle name="20% - Ênfase2 5 3 10" xfId="43169"/>
    <cellStyle name="20% - Ênfase2 5 3 2" xfId="10442"/>
    <cellStyle name="20% - Ênfase2 5 3 2 2" xfId="20820"/>
    <cellStyle name="20% - Ênfase2 5 3 2 3" xfId="32008"/>
    <cellStyle name="20% - Ênfase2 5 3 3" xfId="12170"/>
    <cellStyle name="20% - Ênfase2 5 3 3 2" xfId="22713"/>
    <cellStyle name="20% - Ênfase2 5 3 3 3" xfId="33899"/>
    <cellStyle name="20% - Ênfase2 5 3 4" xfId="13895"/>
    <cellStyle name="20% - Ênfase2 5 3 4 2" xfId="24609"/>
    <cellStyle name="20% - Ênfase2 5 3 4 3" xfId="35795"/>
    <cellStyle name="20% - Ênfase2 5 3 5" xfId="15620"/>
    <cellStyle name="20% - Ênfase2 5 3 5 2" xfId="26505"/>
    <cellStyle name="20% - Ênfase2 5 3 5 3" xfId="37691"/>
    <cellStyle name="20% - Ênfase2 5 3 6" xfId="17345"/>
    <cellStyle name="20% - Ênfase2 5 3 6 2" xfId="28401"/>
    <cellStyle name="20% - Ênfase2 5 3 6 3" xfId="39587"/>
    <cellStyle name="20% - Ênfase2 5 3 7" xfId="19070"/>
    <cellStyle name="20% - Ênfase2 5 3 8" xfId="30258"/>
    <cellStyle name="20% - Ênfase2 5 3 9" xfId="41444"/>
    <cellStyle name="20% - Ênfase2 5 4" xfId="846"/>
    <cellStyle name="20% - Ênfase2 5 4 10" xfId="43457"/>
    <cellStyle name="20% - Ênfase2 5 4 2" xfId="10730"/>
    <cellStyle name="20% - Ênfase2 5 4 2 2" xfId="21136"/>
    <cellStyle name="20% - Ênfase2 5 4 2 3" xfId="32324"/>
    <cellStyle name="20% - Ênfase2 5 4 3" xfId="12458"/>
    <cellStyle name="20% - Ênfase2 5 4 3 2" xfId="23029"/>
    <cellStyle name="20% - Ênfase2 5 4 3 3" xfId="34215"/>
    <cellStyle name="20% - Ênfase2 5 4 4" xfId="14183"/>
    <cellStyle name="20% - Ênfase2 5 4 4 2" xfId="24925"/>
    <cellStyle name="20% - Ênfase2 5 4 4 3" xfId="36111"/>
    <cellStyle name="20% - Ênfase2 5 4 5" xfId="15908"/>
    <cellStyle name="20% - Ênfase2 5 4 5 2" xfId="26821"/>
    <cellStyle name="20% - Ênfase2 5 4 5 3" xfId="38007"/>
    <cellStyle name="20% - Ênfase2 5 4 6" xfId="17633"/>
    <cellStyle name="20% - Ênfase2 5 4 6 2" xfId="28717"/>
    <cellStyle name="20% - Ênfase2 5 4 6 3" xfId="39903"/>
    <cellStyle name="20% - Ênfase2 5 4 7" xfId="19358"/>
    <cellStyle name="20% - Ênfase2 5 4 8" xfId="30546"/>
    <cellStyle name="20% - Ênfase2 5 4 9" xfId="41732"/>
    <cellStyle name="20% - Ênfase2 5 5" xfId="1162"/>
    <cellStyle name="20% - Ênfase2 5 5 10" xfId="43745"/>
    <cellStyle name="20% - Ênfase2 5 5 2" xfId="11018"/>
    <cellStyle name="20% - Ênfase2 5 5 2 2" xfId="21452"/>
    <cellStyle name="20% - Ênfase2 5 5 2 3" xfId="32640"/>
    <cellStyle name="20% - Ênfase2 5 5 3" xfId="12746"/>
    <cellStyle name="20% - Ênfase2 5 5 3 2" xfId="23345"/>
    <cellStyle name="20% - Ênfase2 5 5 3 3" xfId="34531"/>
    <cellStyle name="20% - Ênfase2 5 5 4" xfId="14471"/>
    <cellStyle name="20% - Ênfase2 5 5 4 2" xfId="25241"/>
    <cellStyle name="20% - Ênfase2 5 5 4 3" xfId="36427"/>
    <cellStyle name="20% - Ênfase2 5 5 5" xfId="16196"/>
    <cellStyle name="20% - Ênfase2 5 5 5 2" xfId="27137"/>
    <cellStyle name="20% - Ênfase2 5 5 5 3" xfId="38323"/>
    <cellStyle name="20% - Ênfase2 5 5 6" xfId="17921"/>
    <cellStyle name="20% - Ênfase2 5 5 6 2" xfId="29033"/>
    <cellStyle name="20% - Ênfase2 5 5 6 3" xfId="40219"/>
    <cellStyle name="20% - Ênfase2 5 5 7" xfId="19646"/>
    <cellStyle name="20% - Ênfase2 5 5 8" xfId="30834"/>
    <cellStyle name="20% - Ênfase2 5 5 9" xfId="42020"/>
    <cellStyle name="20% - Ênfase2 5 6" xfId="1478"/>
    <cellStyle name="20% - Ênfase2 5 6 10" xfId="44033"/>
    <cellStyle name="20% - Ênfase2 5 6 2" xfId="11306"/>
    <cellStyle name="20% - Ênfase2 5 6 2 2" xfId="21768"/>
    <cellStyle name="20% - Ênfase2 5 6 2 3" xfId="32956"/>
    <cellStyle name="20% - Ênfase2 5 6 3" xfId="13034"/>
    <cellStyle name="20% - Ênfase2 5 6 3 2" xfId="23661"/>
    <cellStyle name="20% - Ênfase2 5 6 3 3" xfId="34847"/>
    <cellStyle name="20% - Ênfase2 5 6 4" xfId="14759"/>
    <cellStyle name="20% - Ênfase2 5 6 4 2" xfId="25557"/>
    <cellStyle name="20% - Ênfase2 5 6 4 3" xfId="36743"/>
    <cellStyle name="20% - Ênfase2 5 6 5" xfId="16484"/>
    <cellStyle name="20% - Ênfase2 5 6 5 2" xfId="27453"/>
    <cellStyle name="20% - Ênfase2 5 6 5 3" xfId="38639"/>
    <cellStyle name="20% - Ênfase2 5 6 6" xfId="18209"/>
    <cellStyle name="20% - Ênfase2 5 6 6 2" xfId="29349"/>
    <cellStyle name="20% - Ênfase2 5 6 6 3" xfId="40535"/>
    <cellStyle name="20% - Ênfase2 5 6 7" xfId="19934"/>
    <cellStyle name="20% - Ênfase2 5 6 8" xfId="31122"/>
    <cellStyle name="20% - Ênfase2 5 6 9" xfId="42308"/>
    <cellStyle name="20% - Ênfase2 5 7" xfId="1794"/>
    <cellStyle name="20% - Ênfase2 5 7 10" xfId="44321"/>
    <cellStyle name="20% - Ênfase2 5 7 2" xfId="11594"/>
    <cellStyle name="20% - Ênfase2 5 7 2 2" xfId="22084"/>
    <cellStyle name="20% - Ênfase2 5 7 2 3" xfId="33272"/>
    <cellStyle name="20% - Ênfase2 5 7 3" xfId="13322"/>
    <cellStyle name="20% - Ênfase2 5 7 3 2" xfId="23977"/>
    <cellStyle name="20% - Ênfase2 5 7 3 3" xfId="35163"/>
    <cellStyle name="20% - Ênfase2 5 7 4" xfId="15047"/>
    <cellStyle name="20% - Ênfase2 5 7 4 2" xfId="25873"/>
    <cellStyle name="20% - Ênfase2 5 7 4 3" xfId="37059"/>
    <cellStyle name="20% - Ênfase2 5 7 5" xfId="16772"/>
    <cellStyle name="20% - Ênfase2 5 7 5 2" xfId="27769"/>
    <cellStyle name="20% - Ênfase2 5 7 5 3" xfId="38955"/>
    <cellStyle name="20% - Ênfase2 5 7 6" xfId="18497"/>
    <cellStyle name="20% - Ênfase2 5 7 6 2" xfId="29665"/>
    <cellStyle name="20% - Ênfase2 5 7 6 3" xfId="40851"/>
    <cellStyle name="20% - Ênfase2 5 7 7" xfId="20222"/>
    <cellStyle name="20% - Ênfase2 5 7 8" xfId="31410"/>
    <cellStyle name="20% - Ênfase2 5 7 9" xfId="42596"/>
    <cellStyle name="20% - Ênfase2 5 8" xfId="2099"/>
    <cellStyle name="20% - Ênfase2 5 8 2" xfId="20510"/>
    <cellStyle name="20% - Ênfase2 5 8 3" xfId="31698"/>
    <cellStyle name="20% - Ênfase2 5 9" xfId="11882"/>
    <cellStyle name="20% - Ênfase2 5 9 2" xfId="22397"/>
    <cellStyle name="20% - Ênfase2 5 9 3" xfId="33583"/>
    <cellStyle name="20% - Ênfase2 6" xfId="280"/>
    <cellStyle name="20% - Ênfase2 6 10" xfId="15394"/>
    <cellStyle name="20% - Ênfase2 6 10 2" xfId="26257"/>
    <cellStyle name="20% - Ênfase2 6 10 3" xfId="37443"/>
    <cellStyle name="20% - Ênfase2 6 11" xfId="17119"/>
    <cellStyle name="20% - Ênfase2 6 11 2" xfId="28153"/>
    <cellStyle name="20% - Ênfase2 6 11 3" xfId="39339"/>
    <cellStyle name="20% - Ênfase2 6 12" xfId="18844"/>
    <cellStyle name="20% - Ênfase2 6 13" xfId="30032"/>
    <cellStyle name="20% - Ênfase2 6 14" xfId="41218"/>
    <cellStyle name="20% - Ênfase2 6 15" xfId="42943"/>
    <cellStyle name="20% - Ênfase2 6 2" xfId="598"/>
    <cellStyle name="20% - Ênfase2 6 2 10" xfId="43231"/>
    <cellStyle name="20% - Ênfase2 6 2 2" xfId="10504"/>
    <cellStyle name="20% - Ênfase2 6 2 2 2" xfId="20888"/>
    <cellStyle name="20% - Ênfase2 6 2 2 3" xfId="32076"/>
    <cellStyle name="20% - Ênfase2 6 2 3" xfId="12232"/>
    <cellStyle name="20% - Ênfase2 6 2 3 2" xfId="22781"/>
    <cellStyle name="20% - Ênfase2 6 2 3 3" xfId="33967"/>
    <cellStyle name="20% - Ênfase2 6 2 4" xfId="13957"/>
    <cellStyle name="20% - Ênfase2 6 2 4 2" xfId="24677"/>
    <cellStyle name="20% - Ênfase2 6 2 4 3" xfId="35863"/>
    <cellStyle name="20% - Ênfase2 6 2 5" xfId="15682"/>
    <cellStyle name="20% - Ênfase2 6 2 5 2" xfId="26573"/>
    <cellStyle name="20% - Ênfase2 6 2 5 3" xfId="37759"/>
    <cellStyle name="20% - Ênfase2 6 2 6" xfId="17407"/>
    <cellStyle name="20% - Ênfase2 6 2 6 2" xfId="28469"/>
    <cellStyle name="20% - Ênfase2 6 2 6 3" xfId="39655"/>
    <cellStyle name="20% - Ênfase2 6 2 7" xfId="19132"/>
    <cellStyle name="20% - Ênfase2 6 2 8" xfId="30320"/>
    <cellStyle name="20% - Ênfase2 6 2 9" xfId="41506"/>
    <cellStyle name="20% - Ênfase2 6 3" xfId="914"/>
    <cellStyle name="20% - Ênfase2 6 3 10" xfId="43519"/>
    <cellStyle name="20% - Ênfase2 6 3 2" xfId="10792"/>
    <cellStyle name="20% - Ênfase2 6 3 2 2" xfId="21204"/>
    <cellStyle name="20% - Ênfase2 6 3 2 3" xfId="32392"/>
    <cellStyle name="20% - Ênfase2 6 3 3" xfId="12520"/>
    <cellStyle name="20% - Ênfase2 6 3 3 2" xfId="23097"/>
    <cellStyle name="20% - Ênfase2 6 3 3 3" xfId="34283"/>
    <cellStyle name="20% - Ênfase2 6 3 4" xfId="14245"/>
    <cellStyle name="20% - Ênfase2 6 3 4 2" xfId="24993"/>
    <cellStyle name="20% - Ênfase2 6 3 4 3" xfId="36179"/>
    <cellStyle name="20% - Ênfase2 6 3 5" xfId="15970"/>
    <cellStyle name="20% - Ênfase2 6 3 5 2" xfId="26889"/>
    <cellStyle name="20% - Ênfase2 6 3 5 3" xfId="38075"/>
    <cellStyle name="20% - Ênfase2 6 3 6" xfId="17695"/>
    <cellStyle name="20% - Ênfase2 6 3 6 2" xfId="28785"/>
    <cellStyle name="20% - Ênfase2 6 3 6 3" xfId="39971"/>
    <cellStyle name="20% - Ênfase2 6 3 7" xfId="19420"/>
    <cellStyle name="20% - Ênfase2 6 3 8" xfId="30608"/>
    <cellStyle name="20% - Ênfase2 6 3 9" xfId="41794"/>
    <cellStyle name="20% - Ênfase2 6 4" xfId="1230"/>
    <cellStyle name="20% - Ênfase2 6 4 10" xfId="43807"/>
    <cellStyle name="20% - Ênfase2 6 4 2" xfId="11080"/>
    <cellStyle name="20% - Ênfase2 6 4 2 2" xfId="21520"/>
    <cellStyle name="20% - Ênfase2 6 4 2 3" xfId="32708"/>
    <cellStyle name="20% - Ênfase2 6 4 3" xfId="12808"/>
    <cellStyle name="20% - Ênfase2 6 4 3 2" xfId="23413"/>
    <cellStyle name="20% - Ênfase2 6 4 3 3" xfId="34599"/>
    <cellStyle name="20% - Ênfase2 6 4 4" xfId="14533"/>
    <cellStyle name="20% - Ênfase2 6 4 4 2" xfId="25309"/>
    <cellStyle name="20% - Ênfase2 6 4 4 3" xfId="36495"/>
    <cellStyle name="20% - Ênfase2 6 4 5" xfId="16258"/>
    <cellStyle name="20% - Ênfase2 6 4 5 2" xfId="27205"/>
    <cellStyle name="20% - Ênfase2 6 4 5 3" xfId="38391"/>
    <cellStyle name="20% - Ênfase2 6 4 6" xfId="17983"/>
    <cellStyle name="20% - Ênfase2 6 4 6 2" xfId="29101"/>
    <cellStyle name="20% - Ênfase2 6 4 6 3" xfId="40287"/>
    <cellStyle name="20% - Ênfase2 6 4 7" xfId="19708"/>
    <cellStyle name="20% - Ênfase2 6 4 8" xfId="30896"/>
    <cellStyle name="20% - Ênfase2 6 4 9" xfId="42082"/>
    <cellStyle name="20% - Ênfase2 6 5" xfId="1546"/>
    <cellStyle name="20% - Ênfase2 6 5 10" xfId="44095"/>
    <cellStyle name="20% - Ênfase2 6 5 2" xfId="11368"/>
    <cellStyle name="20% - Ênfase2 6 5 2 2" xfId="21836"/>
    <cellStyle name="20% - Ênfase2 6 5 2 3" xfId="33024"/>
    <cellStyle name="20% - Ênfase2 6 5 3" xfId="13096"/>
    <cellStyle name="20% - Ênfase2 6 5 3 2" xfId="23729"/>
    <cellStyle name="20% - Ênfase2 6 5 3 3" xfId="34915"/>
    <cellStyle name="20% - Ênfase2 6 5 4" xfId="14821"/>
    <cellStyle name="20% - Ênfase2 6 5 4 2" xfId="25625"/>
    <cellStyle name="20% - Ênfase2 6 5 4 3" xfId="36811"/>
    <cellStyle name="20% - Ênfase2 6 5 5" xfId="16546"/>
    <cellStyle name="20% - Ênfase2 6 5 5 2" xfId="27521"/>
    <cellStyle name="20% - Ênfase2 6 5 5 3" xfId="38707"/>
    <cellStyle name="20% - Ênfase2 6 5 6" xfId="18271"/>
    <cellStyle name="20% - Ênfase2 6 5 6 2" xfId="29417"/>
    <cellStyle name="20% - Ênfase2 6 5 6 3" xfId="40603"/>
    <cellStyle name="20% - Ênfase2 6 5 7" xfId="19996"/>
    <cellStyle name="20% - Ênfase2 6 5 8" xfId="31184"/>
    <cellStyle name="20% - Ênfase2 6 5 9" xfId="42370"/>
    <cellStyle name="20% - Ênfase2 6 6" xfId="1862"/>
    <cellStyle name="20% - Ênfase2 6 6 10" xfId="44383"/>
    <cellStyle name="20% - Ênfase2 6 6 2" xfId="11656"/>
    <cellStyle name="20% - Ênfase2 6 6 2 2" xfId="22152"/>
    <cellStyle name="20% - Ênfase2 6 6 2 3" xfId="33340"/>
    <cellStyle name="20% - Ênfase2 6 6 3" xfId="13384"/>
    <cellStyle name="20% - Ênfase2 6 6 3 2" xfId="24045"/>
    <cellStyle name="20% - Ênfase2 6 6 3 3" xfId="35231"/>
    <cellStyle name="20% - Ênfase2 6 6 4" xfId="15109"/>
    <cellStyle name="20% - Ênfase2 6 6 4 2" xfId="25941"/>
    <cellStyle name="20% - Ênfase2 6 6 4 3" xfId="37127"/>
    <cellStyle name="20% - Ênfase2 6 6 5" xfId="16834"/>
    <cellStyle name="20% - Ênfase2 6 6 5 2" xfId="27837"/>
    <cellStyle name="20% - Ênfase2 6 6 5 3" xfId="39023"/>
    <cellStyle name="20% - Ênfase2 6 6 6" xfId="18559"/>
    <cellStyle name="20% - Ênfase2 6 6 6 2" xfId="29733"/>
    <cellStyle name="20% - Ênfase2 6 6 6 3" xfId="40919"/>
    <cellStyle name="20% - Ênfase2 6 6 7" xfId="20284"/>
    <cellStyle name="20% - Ênfase2 6 6 8" xfId="31472"/>
    <cellStyle name="20% - Ênfase2 6 6 9" xfId="42658"/>
    <cellStyle name="20% - Ênfase2 6 7" xfId="10215"/>
    <cellStyle name="20% - Ênfase2 6 7 2" xfId="20572"/>
    <cellStyle name="20% - Ênfase2 6 7 3" xfId="31760"/>
    <cellStyle name="20% - Ênfase2 6 8" xfId="11944"/>
    <cellStyle name="20% - Ênfase2 6 8 2" xfId="22465"/>
    <cellStyle name="20% - Ênfase2 6 8 3" xfId="33651"/>
    <cellStyle name="20% - Ênfase2 6 9" xfId="13669"/>
    <cellStyle name="20% - Ênfase2 6 9 2" xfId="24361"/>
    <cellStyle name="20% - Ênfase2 6 9 3" xfId="35547"/>
    <cellStyle name="20% - Ênfase2 7" xfId="440"/>
    <cellStyle name="20% - Ênfase2 7 10" xfId="43087"/>
    <cellStyle name="20% - Ênfase2 7 2" xfId="10360"/>
    <cellStyle name="20% - Ênfase2 7 2 2" xfId="20730"/>
    <cellStyle name="20% - Ênfase2 7 2 3" xfId="31918"/>
    <cellStyle name="20% - Ênfase2 7 3" xfId="12088"/>
    <cellStyle name="20% - Ênfase2 7 3 2" xfId="22623"/>
    <cellStyle name="20% - Ênfase2 7 3 3" xfId="33809"/>
    <cellStyle name="20% - Ênfase2 7 4" xfId="13813"/>
    <cellStyle name="20% - Ênfase2 7 4 2" xfId="24519"/>
    <cellStyle name="20% - Ênfase2 7 4 3" xfId="35705"/>
    <cellStyle name="20% - Ênfase2 7 5" xfId="15538"/>
    <cellStyle name="20% - Ênfase2 7 5 2" xfId="26415"/>
    <cellStyle name="20% - Ênfase2 7 5 3" xfId="37601"/>
    <cellStyle name="20% - Ênfase2 7 6" xfId="17263"/>
    <cellStyle name="20% - Ênfase2 7 6 2" xfId="28311"/>
    <cellStyle name="20% - Ênfase2 7 6 3" xfId="39497"/>
    <cellStyle name="20% - Ênfase2 7 7" xfId="18988"/>
    <cellStyle name="20% - Ênfase2 7 8" xfId="30176"/>
    <cellStyle name="20% - Ênfase2 7 9" xfId="41362"/>
    <cellStyle name="20% - Ênfase2 8" xfId="756"/>
    <cellStyle name="20% - Ênfase2 8 10" xfId="43375"/>
    <cellStyle name="20% - Ênfase2 8 2" xfId="10648"/>
    <cellStyle name="20% - Ênfase2 8 2 2" xfId="21046"/>
    <cellStyle name="20% - Ênfase2 8 2 3" xfId="32234"/>
    <cellStyle name="20% - Ênfase2 8 3" xfId="12376"/>
    <cellStyle name="20% - Ênfase2 8 3 2" xfId="22939"/>
    <cellStyle name="20% - Ênfase2 8 3 3" xfId="34125"/>
    <cellStyle name="20% - Ênfase2 8 4" xfId="14101"/>
    <cellStyle name="20% - Ênfase2 8 4 2" xfId="24835"/>
    <cellStyle name="20% - Ênfase2 8 4 3" xfId="36021"/>
    <cellStyle name="20% - Ênfase2 8 5" xfId="15826"/>
    <cellStyle name="20% - Ênfase2 8 5 2" xfId="26731"/>
    <cellStyle name="20% - Ênfase2 8 5 3" xfId="37917"/>
    <cellStyle name="20% - Ênfase2 8 6" xfId="17551"/>
    <cellStyle name="20% - Ênfase2 8 6 2" xfId="28627"/>
    <cellStyle name="20% - Ênfase2 8 6 3" xfId="39813"/>
    <cellStyle name="20% - Ênfase2 8 7" xfId="19276"/>
    <cellStyle name="20% - Ênfase2 8 8" xfId="30464"/>
    <cellStyle name="20% - Ênfase2 8 9" xfId="41650"/>
    <cellStyle name="20% - Ênfase2 9" xfId="1072"/>
    <cellStyle name="20% - Ênfase2 9 10" xfId="43663"/>
    <cellStyle name="20% - Ênfase2 9 2" xfId="10936"/>
    <cellStyle name="20% - Ênfase2 9 2 2" xfId="21362"/>
    <cellStyle name="20% - Ênfase2 9 2 3" xfId="32550"/>
    <cellStyle name="20% - Ênfase2 9 3" xfId="12664"/>
    <cellStyle name="20% - Ênfase2 9 3 2" xfId="23255"/>
    <cellStyle name="20% - Ênfase2 9 3 3" xfId="34441"/>
    <cellStyle name="20% - Ênfase2 9 4" xfId="14389"/>
    <cellStyle name="20% - Ênfase2 9 4 2" xfId="25151"/>
    <cellStyle name="20% - Ênfase2 9 4 3" xfId="36337"/>
    <cellStyle name="20% - Ênfase2 9 5" xfId="16114"/>
    <cellStyle name="20% - Ênfase2 9 5 2" xfId="27047"/>
    <cellStyle name="20% - Ênfase2 9 5 3" xfId="38233"/>
    <cellStyle name="20% - Ênfase2 9 6" xfId="17839"/>
    <cellStyle name="20% - Ênfase2 9 6 2" xfId="28943"/>
    <cellStyle name="20% - Ênfase2 9 6 3" xfId="40129"/>
    <cellStyle name="20% - Ênfase2 9 7" xfId="19564"/>
    <cellStyle name="20% - Ênfase2 9 8" xfId="30752"/>
    <cellStyle name="20% - Ênfase2 9 9" xfId="41938"/>
    <cellStyle name="20% - Ênfase3" xfId="32" builtinId="38" customBuiltin="1"/>
    <cellStyle name="20% - Ênfase3 10" xfId="1389"/>
    <cellStyle name="20% - Ênfase3 10 10" xfId="43952"/>
    <cellStyle name="20% - Ênfase3 10 2" xfId="11225"/>
    <cellStyle name="20% - Ênfase3 10 2 2" xfId="21679"/>
    <cellStyle name="20% - Ênfase3 10 2 3" xfId="32867"/>
    <cellStyle name="20% - Ênfase3 10 3" xfId="12953"/>
    <cellStyle name="20% - Ênfase3 10 3 2" xfId="23572"/>
    <cellStyle name="20% - Ênfase3 10 3 3" xfId="34758"/>
    <cellStyle name="20% - Ênfase3 10 4" xfId="14678"/>
    <cellStyle name="20% - Ênfase3 10 4 2" xfId="25468"/>
    <cellStyle name="20% - Ênfase3 10 4 3" xfId="36654"/>
    <cellStyle name="20% - Ênfase3 10 5" xfId="16403"/>
    <cellStyle name="20% - Ênfase3 10 5 2" xfId="27364"/>
    <cellStyle name="20% - Ênfase3 10 5 3" xfId="38550"/>
    <cellStyle name="20% - Ênfase3 10 6" xfId="18128"/>
    <cellStyle name="20% - Ênfase3 10 6 2" xfId="29260"/>
    <cellStyle name="20% - Ênfase3 10 6 3" xfId="40446"/>
    <cellStyle name="20% - Ênfase3 10 7" xfId="19853"/>
    <cellStyle name="20% - Ênfase3 10 8" xfId="31041"/>
    <cellStyle name="20% - Ênfase3 10 9" xfId="42227"/>
    <cellStyle name="20% - Ênfase3 11" xfId="1705"/>
    <cellStyle name="20% - Ênfase3 11 10" xfId="44240"/>
    <cellStyle name="20% - Ênfase3 11 2" xfId="11513"/>
    <cellStyle name="20% - Ênfase3 11 2 2" xfId="21995"/>
    <cellStyle name="20% - Ênfase3 11 2 3" xfId="33183"/>
    <cellStyle name="20% - Ênfase3 11 3" xfId="13241"/>
    <cellStyle name="20% - Ênfase3 11 3 2" xfId="23888"/>
    <cellStyle name="20% - Ênfase3 11 3 3" xfId="35074"/>
    <cellStyle name="20% - Ênfase3 11 4" xfId="14966"/>
    <cellStyle name="20% - Ênfase3 11 4 2" xfId="25784"/>
    <cellStyle name="20% - Ênfase3 11 4 3" xfId="36970"/>
    <cellStyle name="20% - Ênfase3 11 5" xfId="16691"/>
    <cellStyle name="20% - Ênfase3 11 5 2" xfId="27680"/>
    <cellStyle name="20% - Ênfase3 11 5 3" xfId="38866"/>
    <cellStyle name="20% - Ênfase3 11 6" xfId="18416"/>
    <cellStyle name="20% - Ênfase3 11 6 2" xfId="29576"/>
    <cellStyle name="20% - Ênfase3 11 6 3" xfId="40762"/>
    <cellStyle name="20% - Ênfase3 11 7" xfId="20141"/>
    <cellStyle name="20% - Ênfase3 11 8" xfId="31329"/>
    <cellStyle name="20% - Ênfase3 11 9" xfId="42515"/>
    <cellStyle name="20% - Ênfase3 12" xfId="2114"/>
    <cellStyle name="20% - Ênfase3 12 2" xfId="20429"/>
    <cellStyle name="20% - Ênfase3 12 3" xfId="31617"/>
    <cellStyle name="20% - Ênfase3 13" xfId="11801"/>
    <cellStyle name="20% - Ênfase3 13 2" xfId="22311"/>
    <cellStyle name="20% - Ênfase3 13 3" xfId="33499"/>
    <cellStyle name="20% - Ênfase3 14" xfId="13529"/>
    <cellStyle name="20% - Ênfase3 14 2" xfId="24204"/>
    <cellStyle name="20% - Ênfase3 14 3" xfId="35390"/>
    <cellStyle name="20% - Ênfase3 15" xfId="15254"/>
    <cellStyle name="20% - Ênfase3 15 2" xfId="26100"/>
    <cellStyle name="20% - Ênfase3 15 3" xfId="37286"/>
    <cellStyle name="20% - Ênfase3 16" xfId="16979"/>
    <cellStyle name="20% - Ênfase3 16 2" xfId="27996"/>
    <cellStyle name="20% - Ênfase3 16 3" xfId="39182"/>
    <cellStyle name="20% - Ênfase3 17" xfId="18704"/>
    <cellStyle name="20% - Ênfase3 18" xfId="29892"/>
    <cellStyle name="20% - Ênfase3 19" xfId="41078"/>
    <cellStyle name="20% - Ênfase3 2" xfId="145"/>
    <cellStyle name="20% - Ênfase3 2 10" xfId="11821"/>
    <cellStyle name="20% - Ênfase3 2 10 2" xfId="22330"/>
    <cellStyle name="20% - Ênfase3 2 10 3" xfId="33516"/>
    <cellStyle name="20% - Ênfase3 2 11" xfId="13546"/>
    <cellStyle name="20% - Ênfase3 2 11 2" xfId="24226"/>
    <cellStyle name="20% - Ênfase3 2 11 3" xfId="35412"/>
    <cellStyle name="20% - Ênfase3 2 12" xfId="15271"/>
    <cellStyle name="20% - Ênfase3 2 12 2" xfId="26122"/>
    <cellStyle name="20% - Ênfase3 2 12 3" xfId="37308"/>
    <cellStyle name="20% - Ênfase3 2 13" xfId="16996"/>
    <cellStyle name="20% - Ênfase3 2 13 2" xfId="28018"/>
    <cellStyle name="20% - Ênfase3 2 13 3" xfId="39204"/>
    <cellStyle name="20% - Ênfase3 2 14" xfId="18721"/>
    <cellStyle name="20% - Ênfase3 2 15" xfId="29909"/>
    <cellStyle name="20% - Ênfase3 2 16" xfId="41095"/>
    <cellStyle name="20% - Ênfase3 2 17" xfId="42820"/>
    <cellStyle name="20% - Ênfase3 2 2" xfId="235"/>
    <cellStyle name="20% - Ênfase3 2 2 10" xfId="13628"/>
    <cellStyle name="20% - Ênfase3 2 2 10 2" xfId="24316"/>
    <cellStyle name="20% - Ênfase3 2 2 10 3" xfId="35502"/>
    <cellStyle name="20% - Ênfase3 2 2 11" xfId="15353"/>
    <cellStyle name="20% - Ênfase3 2 2 11 2" xfId="26212"/>
    <cellStyle name="20% - Ênfase3 2 2 11 3" xfId="37398"/>
    <cellStyle name="20% - Ênfase3 2 2 12" xfId="17078"/>
    <cellStyle name="20% - Ênfase3 2 2 12 2" xfId="28108"/>
    <cellStyle name="20% - Ênfase3 2 2 12 3" xfId="39294"/>
    <cellStyle name="20% - Ênfase3 2 2 13" xfId="18803"/>
    <cellStyle name="20% - Ênfase3 2 2 14" xfId="29991"/>
    <cellStyle name="20% - Ênfase3 2 2 15" xfId="41177"/>
    <cellStyle name="20% - Ênfase3 2 2 16" xfId="42902"/>
    <cellStyle name="20% - Ênfase3 2 2 2" xfId="393"/>
    <cellStyle name="20% - Ênfase3 2 2 2 10" xfId="15497"/>
    <cellStyle name="20% - Ênfase3 2 2 2 10 2" xfId="26370"/>
    <cellStyle name="20% - Ênfase3 2 2 2 10 3" xfId="37556"/>
    <cellStyle name="20% - Ênfase3 2 2 2 11" xfId="17222"/>
    <cellStyle name="20% - Ênfase3 2 2 2 11 2" xfId="28266"/>
    <cellStyle name="20% - Ênfase3 2 2 2 11 3" xfId="39452"/>
    <cellStyle name="20% - Ênfase3 2 2 2 12" xfId="18947"/>
    <cellStyle name="20% - Ênfase3 2 2 2 13" xfId="30135"/>
    <cellStyle name="20% - Ênfase3 2 2 2 14" xfId="41321"/>
    <cellStyle name="20% - Ênfase3 2 2 2 15" xfId="43046"/>
    <cellStyle name="20% - Ênfase3 2 2 2 2" xfId="711"/>
    <cellStyle name="20% - Ênfase3 2 2 2 2 10" xfId="43334"/>
    <cellStyle name="20% - Ênfase3 2 2 2 2 2" xfId="10607"/>
    <cellStyle name="20% - Ênfase3 2 2 2 2 2 2" xfId="21001"/>
    <cellStyle name="20% - Ênfase3 2 2 2 2 2 3" xfId="32189"/>
    <cellStyle name="20% - Ênfase3 2 2 2 2 3" xfId="12335"/>
    <cellStyle name="20% - Ênfase3 2 2 2 2 3 2" xfId="22894"/>
    <cellStyle name="20% - Ênfase3 2 2 2 2 3 3" xfId="34080"/>
    <cellStyle name="20% - Ênfase3 2 2 2 2 4" xfId="14060"/>
    <cellStyle name="20% - Ênfase3 2 2 2 2 4 2" xfId="24790"/>
    <cellStyle name="20% - Ênfase3 2 2 2 2 4 3" xfId="35976"/>
    <cellStyle name="20% - Ênfase3 2 2 2 2 5" xfId="15785"/>
    <cellStyle name="20% - Ênfase3 2 2 2 2 5 2" xfId="26686"/>
    <cellStyle name="20% - Ênfase3 2 2 2 2 5 3" xfId="37872"/>
    <cellStyle name="20% - Ênfase3 2 2 2 2 6" xfId="17510"/>
    <cellStyle name="20% - Ênfase3 2 2 2 2 6 2" xfId="28582"/>
    <cellStyle name="20% - Ênfase3 2 2 2 2 6 3" xfId="39768"/>
    <cellStyle name="20% - Ênfase3 2 2 2 2 7" xfId="19235"/>
    <cellStyle name="20% - Ênfase3 2 2 2 2 8" xfId="30423"/>
    <cellStyle name="20% - Ênfase3 2 2 2 2 9" xfId="41609"/>
    <cellStyle name="20% - Ênfase3 2 2 2 3" xfId="1027"/>
    <cellStyle name="20% - Ênfase3 2 2 2 3 10" xfId="43622"/>
    <cellStyle name="20% - Ênfase3 2 2 2 3 2" xfId="10895"/>
    <cellStyle name="20% - Ênfase3 2 2 2 3 2 2" xfId="21317"/>
    <cellStyle name="20% - Ênfase3 2 2 2 3 2 3" xfId="32505"/>
    <cellStyle name="20% - Ênfase3 2 2 2 3 3" xfId="12623"/>
    <cellStyle name="20% - Ênfase3 2 2 2 3 3 2" xfId="23210"/>
    <cellStyle name="20% - Ênfase3 2 2 2 3 3 3" xfId="34396"/>
    <cellStyle name="20% - Ênfase3 2 2 2 3 4" xfId="14348"/>
    <cellStyle name="20% - Ênfase3 2 2 2 3 4 2" xfId="25106"/>
    <cellStyle name="20% - Ênfase3 2 2 2 3 4 3" xfId="36292"/>
    <cellStyle name="20% - Ênfase3 2 2 2 3 5" xfId="16073"/>
    <cellStyle name="20% - Ênfase3 2 2 2 3 5 2" xfId="27002"/>
    <cellStyle name="20% - Ênfase3 2 2 2 3 5 3" xfId="38188"/>
    <cellStyle name="20% - Ênfase3 2 2 2 3 6" xfId="17798"/>
    <cellStyle name="20% - Ênfase3 2 2 2 3 6 2" xfId="28898"/>
    <cellStyle name="20% - Ênfase3 2 2 2 3 6 3" xfId="40084"/>
    <cellStyle name="20% - Ênfase3 2 2 2 3 7" xfId="19523"/>
    <cellStyle name="20% - Ênfase3 2 2 2 3 8" xfId="30711"/>
    <cellStyle name="20% - Ênfase3 2 2 2 3 9" xfId="41897"/>
    <cellStyle name="20% - Ênfase3 2 2 2 4" xfId="1343"/>
    <cellStyle name="20% - Ênfase3 2 2 2 4 10" xfId="43910"/>
    <cellStyle name="20% - Ênfase3 2 2 2 4 2" xfId="11183"/>
    <cellStyle name="20% - Ênfase3 2 2 2 4 2 2" xfId="21633"/>
    <cellStyle name="20% - Ênfase3 2 2 2 4 2 3" xfId="32821"/>
    <cellStyle name="20% - Ênfase3 2 2 2 4 3" xfId="12911"/>
    <cellStyle name="20% - Ênfase3 2 2 2 4 3 2" xfId="23526"/>
    <cellStyle name="20% - Ênfase3 2 2 2 4 3 3" xfId="34712"/>
    <cellStyle name="20% - Ênfase3 2 2 2 4 4" xfId="14636"/>
    <cellStyle name="20% - Ênfase3 2 2 2 4 4 2" xfId="25422"/>
    <cellStyle name="20% - Ênfase3 2 2 2 4 4 3" xfId="36608"/>
    <cellStyle name="20% - Ênfase3 2 2 2 4 5" xfId="16361"/>
    <cellStyle name="20% - Ênfase3 2 2 2 4 5 2" xfId="27318"/>
    <cellStyle name="20% - Ênfase3 2 2 2 4 5 3" xfId="38504"/>
    <cellStyle name="20% - Ênfase3 2 2 2 4 6" xfId="18086"/>
    <cellStyle name="20% - Ênfase3 2 2 2 4 6 2" xfId="29214"/>
    <cellStyle name="20% - Ênfase3 2 2 2 4 6 3" xfId="40400"/>
    <cellStyle name="20% - Ênfase3 2 2 2 4 7" xfId="19811"/>
    <cellStyle name="20% - Ênfase3 2 2 2 4 8" xfId="30999"/>
    <cellStyle name="20% - Ênfase3 2 2 2 4 9" xfId="42185"/>
    <cellStyle name="20% - Ênfase3 2 2 2 5" xfId="1659"/>
    <cellStyle name="20% - Ênfase3 2 2 2 5 10" xfId="44198"/>
    <cellStyle name="20% - Ênfase3 2 2 2 5 2" xfId="11471"/>
    <cellStyle name="20% - Ênfase3 2 2 2 5 2 2" xfId="21949"/>
    <cellStyle name="20% - Ênfase3 2 2 2 5 2 3" xfId="33137"/>
    <cellStyle name="20% - Ênfase3 2 2 2 5 3" xfId="13199"/>
    <cellStyle name="20% - Ênfase3 2 2 2 5 3 2" xfId="23842"/>
    <cellStyle name="20% - Ênfase3 2 2 2 5 3 3" xfId="35028"/>
    <cellStyle name="20% - Ênfase3 2 2 2 5 4" xfId="14924"/>
    <cellStyle name="20% - Ênfase3 2 2 2 5 4 2" xfId="25738"/>
    <cellStyle name="20% - Ênfase3 2 2 2 5 4 3" xfId="36924"/>
    <cellStyle name="20% - Ênfase3 2 2 2 5 5" xfId="16649"/>
    <cellStyle name="20% - Ênfase3 2 2 2 5 5 2" xfId="27634"/>
    <cellStyle name="20% - Ênfase3 2 2 2 5 5 3" xfId="38820"/>
    <cellStyle name="20% - Ênfase3 2 2 2 5 6" xfId="18374"/>
    <cellStyle name="20% - Ênfase3 2 2 2 5 6 2" xfId="29530"/>
    <cellStyle name="20% - Ênfase3 2 2 2 5 6 3" xfId="40716"/>
    <cellStyle name="20% - Ênfase3 2 2 2 5 7" xfId="20099"/>
    <cellStyle name="20% - Ênfase3 2 2 2 5 8" xfId="31287"/>
    <cellStyle name="20% - Ênfase3 2 2 2 5 9" xfId="42473"/>
    <cellStyle name="20% - Ênfase3 2 2 2 6" xfId="1975"/>
    <cellStyle name="20% - Ênfase3 2 2 2 6 10" xfId="44486"/>
    <cellStyle name="20% - Ênfase3 2 2 2 6 2" xfId="11759"/>
    <cellStyle name="20% - Ênfase3 2 2 2 6 2 2" xfId="22265"/>
    <cellStyle name="20% - Ênfase3 2 2 2 6 2 3" xfId="33453"/>
    <cellStyle name="20% - Ênfase3 2 2 2 6 3" xfId="13487"/>
    <cellStyle name="20% - Ênfase3 2 2 2 6 3 2" xfId="24158"/>
    <cellStyle name="20% - Ênfase3 2 2 2 6 3 3" xfId="35344"/>
    <cellStyle name="20% - Ênfase3 2 2 2 6 4" xfId="15212"/>
    <cellStyle name="20% - Ênfase3 2 2 2 6 4 2" xfId="26054"/>
    <cellStyle name="20% - Ênfase3 2 2 2 6 4 3" xfId="37240"/>
    <cellStyle name="20% - Ênfase3 2 2 2 6 5" xfId="16937"/>
    <cellStyle name="20% - Ênfase3 2 2 2 6 5 2" xfId="27950"/>
    <cellStyle name="20% - Ênfase3 2 2 2 6 5 3" xfId="39136"/>
    <cellStyle name="20% - Ênfase3 2 2 2 6 6" xfId="18662"/>
    <cellStyle name="20% - Ênfase3 2 2 2 6 6 2" xfId="29846"/>
    <cellStyle name="20% - Ênfase3 2 2 2 6 6 3" xfId="41032"/>
    <cellStyle name="20% - Ênfase3 2 2 2 6 7" xfId="20387"/>
    <cellStyle name="20% - Ênfase3 2 2 2 6 8" xfId="31575"/>
    <cellStyle name="20% - Ênfase3 2 2 2 6 9" xfId="42761"/>
    <cellStyle name="20% - Ênfase3 2 2 2 7" xfId="10318"/>
    <cellStyle name="20% - Ênfase3 2 2 2 7 2" xfId="20685"/>
    <cellStyle name="20% - Ênfase3 2 2 2 7 3" xfId="31873"/>
    <cellStyle name="20% - Ênfase3 2 2 2 8" xfId="12047"/>
    <cellStyle name="20% - Ênfase3 2 2 2 8 2" xfId="22578"/>
    <cellStyle name="20% - Ênfase3 2 2 2 8 3" xfId="33764"/>
    <cellStyle name="20% - Ênfase3 2 2 2 9" xfId="13772"/>
    <cellStyle name="20% - Ênfase3 2 2 2 9 2" xfId="24474"/>
    <cellStyle name="20% - Ênfase3 2 2 2 9 3" xfId="35660"/>
    <cellStyle name="20% - Ênfase3 2 2 3" xfId="553"/>
    <cellStyle name="20% - Ênfase3 2 2 3 10" xfId="43190"/>
    <cellStyle name="20% - Ênfase3 2 2 3 2" xfId="10463"/>
    <cellStyle name="20% - Ênfase3 2 2 3 2 2" xfId="20843"/>
    <cellStyle name="20% - Ênfase3 2 2 3 2 3" xfId="32031"/>
    <cellStyle name="20% - Ênfase3 2 2 3 3" xfId="12191"/>
    <cellStyle name="20% - Ênfase3 2 2 3 3 2" xfId="22736"/>
    <cellStyle name="20% - Ênfase3 2 2 3 3 3" xfId="33922"/>
    <cellStyle name="20% - Ênfase3 2 2 3 4" xfId="13916"/>
    <cellStyle name="20% - Ênfase3 2 2 3 4 2" xfId="24632"/>
    <cellStyle name="20% - Ênfase3 2 2 3 4 3" xfId="35818"/>
    <cellStyle name="20% - Ênfase3 2 2 3 5" xfId="15641"/>
    <cellStyle name="20% - Ênfase3 2 2 3 5 2" xfId="26528"/>
    <cellStyle name="20% - Ênfase3 2 2 3 5 3" xfId="37714"/>
    <cellStyle name="20% - Ênfase3 2 2 3 6" xfId="17366"/>
    <cellStyle name="20% - Ênfase3 2 2 3 6 2" xfId="28424"/>
    <cellStyle name="20% - Ênfase3 2 2 3 6 3" xfId="39610"/>
    <cellStyle name="20% - Ênfase3 2 2 3 7" xfId="19091"/>
    <cellStyle name="20% - Ênfase3 2 2 3 8" xfId="30279"/>
    <cellStyle name="20% - Ênfase3 2 2 3 9" xfId="41465"/>
    <cellStyle name="20% - Ênfase3 2 2 4" xfId="869"/>
    <cellStyle name="20% - Ênfase3 2 2 4 10" xfId="43478"/>
    <cellStyle name="20% - Ênfase3 2 2 4 2" xfId="10751"/>
    <cellStyle name="20% - Ênfase3 2 2 4 2 2" xfId="21159"/>
    <cellStyle name="20% - Ênfase3 2 2 4 2 3" xfId="32347"/>
    <cellStyle name="20% - Ênfase3 2 2 4 3" xfId="12479"/>
    <cellStyle name="20% - Ênfase3 2 2 4 3 2" xfId="23052"/>
    <cellStyle name="20% - Ênfase3 2 2 4 3 3" xfId="34238"/>
    <cellStyle name="20% - Ênfase3 2 2 4 4" xfId="14204"/>
    <cellStyle name="20% - Ênfase3 2 2 4 4 2" xfId="24948"/>
    <cellStyle name="20% - Ênfase3 2 2 4 4 3" xfId="36134"/>
    <cellStyle name="20% - Ênfase3 2 2 4 5" xfId="15929"/>
    <cellStyle name="20% - Ênfase3 2 2 4 5 2" xfId="26844"/>
    <cellStyle name="20% - Ênfase3 2 2 4 5 3" xfId="38030"/>
    <cellStyle name="20% - Ênfase3 2 2 4 6" xfId="17654"/>
    <cellStyle name="20% - Ênfase3 2 2 4 6 2" xfId="28740"/>
    <cellStyle name="20% - Ênfase3 2 2 4 6 3" xfId="39926"/>
    <cellStyle name="20% - Ênfase3 2 2 4 7" xfId="19379"/>
    <cellStyle name="20% - Ênfase3 2 2 4 8" xfId="30567"/>
    <cellStyle name="20% - Ênfase3 2 2 4 9" xfId="41753"/>
    <cellStyle name="20% - Ênfase3 2 2 5" xfId="1185"/>
    <cellStyle name="20% - Ênfase3 2 2 5 10" xfId="43766"/>
    <cellStyle name="20% - Ênfase3 2 2 5 2" xfId="11039"/>
    <cellStyle name="20% - Ênfase3 2 2 5 2 2" xfId="21475"/>
    <cellStyle name="20% - Ênfase3 2 2 5 2 3" xfId="32663"/>
    <cellStyle name="20% - Ênfase3 2 2 5 3" xfId="12767"/>
    <cellStyle name="20% - Ênfase3 2 2 5 3 2" xfId="23368"/>
    <cellStyle name="20% - Ênfase3 2 2 5 3 3" xfId="34554"/>
    <cellStyle name="20% - Ênfase3 2 2 5 4" xfId="14492"/>
    <cellStyle name="20% - Ênfase3 2 2 5 4 2" xfId="25264"/>
    <cellStyle name="20% - Ênfase3 2 2 5 4 3" xfId="36450"/>
    <cellStyle name="20% - Ênfase3 2 2 5 5" xfId="16217"/>
    <cellStyle name="20% - Ênfase3 2 2 5 5 2" xfId="27160"/>
    <cellStyle name="20% - Ênfase3 2 2 5 5 3" xfId="38346"/>
    <cellStyle name="20% - Ênfase3 2 2 5 6" xfId="17942"/>
    <cellStyle name="20% - Ênfase3 2 2 5 6 2" xfId="29056"/>
    <cellStyle name="20% - Ênfase3 2 2 5 6 3" xfId="40242"/>
    <cellStyle name="20% - Ênfase3 2 2 5 7" xfId="19667"/>
    <cellStyle name="20% - Ênfase3 2 2 5 8" xfId="30855"/>
    <cellStyle name="20% - Ênfase3 2 2 5 9" xfId="42041"/>
    <cellStyle name="20% - Ênfase3 2 2 6" xfId="1501"/>
    <cellStyle name="20% - Ênfase3 2 2 6 10" xfId="44054"/>
    <cellStyle name="20% - Ênfase3 2 2 6 2" xfId="11327"/>
    <cellStyle name="20% - Ênfase3 2 2 6 2 2" xfId="21791"/>
    <cellStyle name="20% - Ênfase3 2 2 6 2 3" xfId="32979"/>
    <cellStyle name="20% - Ênfase3 2 2 6 3" xfId="13055"/>
    <cellStyle name="20% - Ênfase3 2 2 6 3 2" xfId="23684"/>
    <cellStyle name="20% - Ênfase3 2 2 6 3 3" xfId="34870"/>
    <cellStyle name="20% - Ênfase3 2 2 6 4" xfId="14780"/>
    <cellStyle name="20% - Ênfase3 2 2 6 4 2" xfId="25580"/>
    <cellStyle name="20% - Ênfase3 2 2 6 4 3" xfId="36766"/>
    <cellStyle name="20% - Ênfase3 2 2 6 5" xfId="16505"/>
    <cellStyle name="20% - Ênfase3 2 2 6 5 2" xfId="27476"/>
    <cellStyle name="20% - Ênfase3 2 2 6 5 3" xfId="38662"/>
    <cellStyle name="20% - Ênfase3 2 2 6 6" xfId="18230"/>
    <cellStyle name="20% - Ênfase3 2 2 6 6 2" xfId="29372"/>
    <cellStyle name="20% - Ênfase3 2 2 6 6 3" xfId="40558"/>
    <cellStyle name="20% - Ênfase3 2 2 6 7" xfId="19955"/>
    <cellStyle name="20% - Ênfase3 2 2 6 8" xfId="31143"/>
    <cellStyle name="20% - Ênfase3 2 2 6 9" xfId="42329"/>
    <cellStyle name="20% - Ênfase3 2 2 7" xfId="1817"/>
    <cellStyle name="20% - Ênfase3 2 2 7 10" xfId="44342"/>
    <cellStyle name="20% - Ênfase3 2 2 7 2" xfId="11615"/>
    <cellStyle name="20% - Ênfase3 2 2 7 2 2" xfId="22107"/>
    <cellStyle name="20% - Ênfase3 2 2 7 2 3" xfId="33295"/>
    <cellStyle name="20% - Ênfase3 2 2 7 3" xfId="13343"/>
    <cellStyle name="20% - Ênfase3 2 2 7 3 2" xfId="24000"/>
    <cellStyle name="20% - Ênfase3 2 2 7 3 3" xfId="35186"/>
    <cellStyle name="20% - Ênfase3 2 2 7 4" xfId="15068"/>
    <cellStyle name="20% - Ênfase3 2 2 7 4 2" xfId="25896"/>
    <cellStyle name="20% - Ênfase3 2 2 7 4 3" xfId="37082"/>
    <cellStyle name="20% - Ênfase3 2 2 7 5" xfId="16793"/>
    <cellStyle name="20% - Ênfase3 2 2 7 5 2" xfId="27792"/>
    <cellStyle name="20% - Ênfase3 2 2 7 5 3" xfId="38978"/>
    <cellStyle name="20% - Ênfase3 2 2 7 6" xfId="18518"/>
    <cellStyle name="20% - Ênfase3 2 2 7 6 2" xfId="29688"/>
    <cellStyle name="20% - Ênfase3 2 2 7 6 3" xfId="40874"/>
    <cellStyle name="20% - Ênfase3 2 2 7 7" xfId="20243"/>
    <cellStyle name="20% - Ênfase3 2 2 7 8" xfId="31431"/>
    <cellStyle name="20% - Ênfase3 2 2 7 9" xfId="42617"/>
    <cellStyle name="20% - Ênfase3 2 2 8" xfId="2134"/>
    <cellStyle name="20% - Ênfase3 2 2 8 2" xfId="20531"/>
    <cellStyle name="20% - Ênfase3 2 2 8 3" xfId="31719"/>
    <cellStyle name="20% - Ênfase3 2 2 9" xfId="11903"/>
    <cellStyle name="20% - Ênfase3 2 2 9 2" xfId="22420"/>
    <cellStyle name="20% - Ênfase3 2 2 9 3" xfId="33606"/>
    <cellStyle name="20% - Ênfase3 2 3" xfId="303"/>
    <cellStyle name="20% - Ênfase3 2 3 10" xfId="15415"/>
    <cellStyle name="20% - Ênfase3 2 3 10 2" xfId="26280"/>
    <cellStyle name="20% - Ênfase3 2 3 10 3" xfId="37466"/>
    <cellStyle name="20% - Ênfase3 2 3 11" xfId="17140"/>
    <cellStyle name="20% - Ênfase3 2 3 11 2" xfId="28176"/>
    <cellStyle name="20% - Ênfase3 2 3 11 3" xfId="39362"/>
    <cellStyle name="20% - Ênfase3 2 3 12" xfId="18865"/>
    <cellStyle name="20% - Ênfase3 2 3 13" xfId="30053"/>
    <cellStyle name="20% - Ênfase3 2 3 14" xfId="41239"/>
    <cellStyle name="20% - Ênfase3 2 3 15" xfId="42964"/>
    <cellStyle name="20% - Ênfase3 2 3 2" xfId="621"/>
    <cellStyle name="20% - Ênfase3 2 3 2 10" xfId="43252"/>
    <cellStyle name="20% - Ênfase3 2 3 2 2" xfId="10525"/>
    <cellStyle name="20% - Ênfase3 2 3 2 2 2" xfId="20911"/>
    <cellStyle name="20% - Ênfase3 2 3 2 2 3" xfId="32099"/>
    <cellStyle name="20% - Ênfase3 2 3 2 3" xfId="12253"/>
    <cellStyle name="20% - Ênfase3 2 3 2 3 2" xfId="22804"/>
    <cellStyle name="20% - Ênfase3 2 3 2 3 3" xfId="33990"/>
    <cellStyle name="20% - Ênfase3 2 3 2 4" xfId="13978"/>
    <cellStyle name="20% - Ênfase3 2 3 2 4 2" xfId="24700"/>
    <cellStyle name="20% - Ênfase3 2 3 2 4 3" xfId="35886"/>
    <cellStyle name="20% - Ênfase3 2 3 2 5" xfId="15703"/>
    <cellStyle name="20% - Ênfase3 2 3 2 5 2" xfId="26596"/>
    <cellStyle name="20% - Ênfase3 2 3 2 5 3" xfId="37782"/>
    <cellStyle name="20% - Ênfase3 2 3 2 6" xfId="17428"/>
    <cellStyle name="20% - Ênfase3 2 3 2 6 2" xfId="28492"/>
    <cellStyle name="20% - Ênfase3 2 3 2 6 3" xfId="39678"/>
    <cellStyle name="20% - Ênfase3 2 3 2 7" xfId="19153"/>
    <cellStyle name="20% - Ênfase3 2 3 2 8" xfId="30341"/>
    <cellStyle name="20% - Ênfase3 2 3 2 9" xfId="41527"/>
    <cellStyle name="20% - Ênfase3 2 3 3" xfId="937"/>
    <cellStyle name="20% - Ênfase3 2 3 3 10" xfId="43540"/>
    <cellStyle name="20% - Ênfase3 2 3 3 2" xfId="10813"/>
    <cellStyle name="20% - Ênfase3 2 3 3 2 2" xfId="21227"/>
    <cellStyle name="20% - Ênfase3 2 3 3 2 3" xfId="32415"/>
    <cellStyle name="20% - Ênfase3 2 3 3 3" xfId="12541"/>
    <cellStyle name="20% - Ênfase3 2 3 3 3 2" xfId="23120"/>
    <cellStyle name="20% - Ênfase3 2 3 3 3 3" xfId="34306"/>
    <cellStyle name="20% - Ênfase3 2 3 3 4" xfId="14266"/>
    <cellStyle name="20% - Ênfase3 2 3 3 4 2" xfId="25016"/>
    <cellStyle name="20% - Ênfase3 2 3 3 4 3" xfId="36202"/>
    <cellStyle name="20% - Ênfase3 2 3 3 5" xfId="15991"/>
    <cellStyle name="20% - Ênfase3 2 3 3 5 2" xfId="26912"/>
    <cellStyle name="20% - Ênfase3 2 3 3 5 3" xfId="38098"/>
    <cellStyle name="20% - Ênfase3 2 3 3 6" xfId="17716"/>
    <cellStyle name="20% - Ênfase3 2 3 3 6 2" xfId="28808"/>
    <cellStyle name="20% - Ênfase3 2 3 3 6 3" xfId="39994"/>
    <cellStyle name="20% - Ênfase3 2 3 3 7" xfId="19441"/>
    <cellStyle name="20% - Ênfase3 2 3 3 8" xfId="30629"/>
    <cellStyle name="20% - Ênfase3 2 3 3 9" xfId="41815"/>
    <cellStyle name="20% - Ênfase3 2 3 4" xfId="1253"/>
    <cellStyle name="20% - Ênfase3 2 3 4 10" xfId="43828"/>
    <cellStyle name="20% - Ênfase3 2 3 4 2" xfId="11101"/>
    <cellStyle name="20% - Ênfase3 2 3 4 2 2" xfId="21543"/>
    <cellStyle name="20% - Ênfase3 2 3 4 2 3" xfId="32731"/>
    <cellStyle name="20% - Ênfase3 2 3 4 3" xfId="12829"/>
    <cellStyle name="20% - Ênfase3 2 3 4 3 2" xfId="23436"/>
    <cellStyle name="20% - Ênfase3 2 3 4 3 3" xfId="34622"/>
    <cellStyle name="20% - Ênfase3 2 3 4 4" xfId="14554"/>
    <cellStyle name="20% - Ênfase3 2 3 4 4 2" xfId="25332"/>
    <cellStyle name="20% - Ênfase3 2 3 4 4 3" xfId="36518"/>
    <cellStyle name="20% - Ênfase3 2 3 4 5" xfId="16279"/>
    <cellStyle name="20% - Ênfase3 2 3 4 5 2" xfId="27228"/>
    <cellStyle name="20% - Ênfase3 2 3 4 5 3" xfId="38414"/>
    <cellStyle name="20% - Ênfase3 2 3 4 6" xfId="18004"/>
    <cellStyle name="20% - Ênfase3 2 3 4 6 2" xfId="29124"/>
    <cellStyle name="20% - Ênfase3 2 3 4 6 3" xfId="40310"/>
    <cellStyle name="20% - Ênfase3 2 3 4 7" xfId="19729"/>
    <cellStyle name="20% - Ênfase3 2 3 4 8" xfId="30917"/>
    <cellStyle name="20% - Ênfase3 2 3 4 9" xfId="42103"/>
    <cellStyle name="20% - Ênfase3 2 3 5" xfId="1569"/>
    <cellStyle name="20% - Ênfase3 2 3 5 10" xfId="44116"/>
    <cellStyle name="20% - Ênfase3 2 3 5 2" xfId="11389"/>
    <cellStyle name="20% - Ênfase3 2 3 5 2 2" xfId="21859"/>
    <cellStyle name="20% - Ênfase3 2 3 5 2 3" xfId="33047"/>
    <cellStyle name="20% - Ênfase3 2 3 5 3" xfId="13117"/>
    <cellStyle name="20% - Ênfase3 2 3 5 3 2" xfId="23752"/>
    <cellStyle name="20% - Ênfase3 2 3 5 3 3" xfId="34938"/>
    <cellStyle name="20% - Ênfase3 2 3 5 4" xfId="14842"/>
    <cellStyle name="20% - Ênfase3 2 3 5 4 2" xfId="25648"/>
    <cellStyle name="20% - Ênfase3 2 3 5 4 3" xfId="36834"/>
    <cellStyle name="20% - Ênfase3 2 3 5 5" xfId="16567"/>
    <cellStyle name="20% - Ênfase3 2 3 5 5 2" xfId="27544"/>
    <cellStyle name="20% - Ênfase3 2 3 5 5 3" xfId="38730"/>
    <cellStyle name="20% - Ênfase3 2 3 5 6" xfId="18292"/>
    <cellStyle name="20% - Ênfase3 2 3 5 6 2" xfId="29440"/>
    <cellStyle name="20% - Ênfase3 2 3 5 6 3" xfId="40626"/>
    <cellStyle name="20% - Ênfase3 2 3 5 7" xfId="20017"/>
    <cellStyle name="20% - Ênfase3 2 3 5 8" xfId="31205"/>
    <cellStyle name="20% - Ênfase3 2 3 5 9" xfId="42391"/>
    <cellStyle name="20% - Ênfase3 2 3 6" xfId="1885"/>
    <cellStyle name="20% - Ênfase3 2 3 6 10" xfId="44404"/>
    <cellStyle name="20% - Ênfase3 2 3 6 2" xfId="11677"/>
    <cellStyle name="20% - Ênfase3 2 3 6 2 2" xfId="22175"/>
    <cellStyle name="20% - Ênfase3 2 3 6 2 3" xfId="33363"/>
    <cellStyle name="20% - Ênfase3 2 3 6 3" xfId="13405"/>
    <cellStyle name="20% - Ênfase3 2 3 6 3 2" xfId="24068"/>
    <cellStyle name="20% - Ênfase3 2 3 6 3 3" xfId="35254"/>
    <cellStyle name="20% - Ênfase3 2 3 6 4" xfId="15130"/>
    <cellStyle name="20% - Ênfase3 2 3 6 4 2" xfId="25964"/>
    <cellStyle name="20% - Ênfase3 2 3 6 4 3" xfId="37150"/>
    <cellStyle name="20% - Ênfase3 2 3 6 5" xfId="16855"/>
    <cellStyle name="20% - Ênfase3 2 3 6 5 2" xfId="27860"/>
    <cellStyle name="20% - Ênfase3 2 3 6 5 3" xfId="39046"/>
    <cellStyle name="20% - Ênfase3 2 3 6 6" xfId="18580"/>
    <cellStyle name="20% - Ênfase3 2 3 6 6 2" xfId="29756"/>
    <cellStyle name="20% - Ênfase3 2 3 6 6 3" xfId="40942"/>
    <cellStyle name="20% - Ênfase3 2 3 6 7" xfId="20305"/>
    <cellStyle name="20% - Ênfase3 2 3 6 8" xfId="31493"/>
    <cellStyle name="20% - Ênfase3 2 3 6 9" xfId="42679"/>
    <cellStyle name="20% - Ênfase3 2 3 7" xfId="10236"/>
    <cellStyle name="20% - Ênfase3 2 3 7 2" xfId="20595"/>
    <cellStyle name="20% - Ênfase3 2 3 7 3" xfId="31783"/>
    <cellStyle name="20% - Ênfase3 2 3 8" xfId="11965"/>
    <cellStyle name="20% - Ênfase3 2 3 8 2" xfId="22488"/>
    <cellStyle name="20% - Ênfase3 2 3 8 3" xfId="33674"/>
    <cellStyle name="20% - Ênfase3 2 3 9" xfId="13690"/>
    <cellStyle name="20% - Ênfase3 2 3 9 2" xfId="24384"/>
    <cellStyle name="20% - Ênfase3 2 3 9 3" xfId="35570"/>
    <cellStyle name="20% - Ênfase3 2 4" xfId="463"/>
    <cellStyle name="20% - Ênfase3 2 4 10" xfId="43108"/>
    <cellStyle name="20% - Ênfase3 2 4 2" xfId="10381"/>
    <cellStyle name="20% - Ênfase3 2 4 2 2" xfId="20753"/>
    <cellStyle name="20% - Ênfase3 2 4 2 3" xfId="31941"/>
    <cellStyle name="20% - Ênfase3 2 4 3" xfId="12109"/>
    <cellStyle name="20% - Ênfase3 2 4 3 2" xfId="22646"/>
    <cellStyle name="20% - Ênfase3 2 4 3 3" xfId="33832"/>
    <cellStyle name="20% - Ênfase3 2 4 4" xfId="13834"/>
    <cellStyle name="20% - Ênfase3 2 4 4 2" xfId="24542"/>
    <cellStyle name="20% - Ênfase3 2 4 4 3" xfId="35728"/>
    <cellStyle name="20% - Ênfase3 2 4 5" xfId="15559"/>
    <cellStyle name="20% - Ênfase3 2 4 5 2" xfId="26438"/>
    <cellStyle name="20% - Ênfase3 2 4 5 3" xfId="37624"/>
    <cellStyle name="20% - Ênfase3 2 4 6" xfId="17284"/>
    <cellStyle name="20% - Ênfase3 2 4 6 2" xfId="28334"/>
    <cellStyle name="20% - Ênfase3 2 4 6 3" xfId="39520"/>
    <cellStyle name="20% - Ênfase3 2 4 7" xfId="19009"/>
    <cellStyle name="20% - Ênfase3 2 4 8" xfId="30197"/>
    <cellStyle name="20% - Ênfase3 2 4 9" xfId="41383"/>
    <cellStyle name="20% - Ênfase3 2 5" xfId="779"/>
    <cellStyle name="20% - Ênfase3 2 5 10" xfId="43396"/>
    <cellStyle name="20% - Ênfase3 2 5 2" xfId="10669"/>
    <cellStyle name="20% - Ênfase3 2 5 2 2" xfId="21069"/>
    <cellStyle name="20% - Ênfase3 2 5 2 3" xfId="32257"/>
    <cellStyle name="20% - Ênfase3 2 5 3" xfId="12397"/>
    <cellStyle name="20% - Ênfase3 2 5 3 2" xfId="22962"/>
    <cellStyle name="20% - Ênfase3 2 5 3 3" xfId="34148"/>
    <cellStyle name="20% - Ênfase3 2 5 4" xfId="14122"/>
    <cellStyle name="20% - Ênfase3 2 5 4 2" xfId="24858"/>
    <cellStyle name="20% - Ênfase3 2 5 4 3" xfId="36044"/>
    <cellStyle name="20% - Ênfase3 2 5 5" xfId="15847"/>
    <cellStyle name="20% - Ênfase3 2 5 5 2" xfId="26754"/>
    <cellStyle name="20% - Ênfase3 2 5 5 3" xfId="37940"/>
    <cellStyle name="20% - Ênfase3 2 5 6" xfId="17572"/>
    <cellStyle name="20% - Ênfase3 2 5 6 2" xfId="28650"/>
    <cellStyle name="20% - Ênfase3 2 5 6 3" xfId="39836"/>
    <cellStyle name="20% - Ênfase3 2 5 7" xfId="19297"/>
    <cellStyle name="20% - Ênfase3 2 5 8" xfId="30485"/>
    <cellStyle name="20% - Ênfase3 2 5 9" xfId="41671"/>
    <cellStyle name="20% - Ênfase3 2 6" xfId="1095"/>
    <cellStyle name="20% - Ênfase3 2 6 10" xfId="43684"/>
    <cellStyle name="20% - Ênfase3 2 6 2" xfId="10957"/>
    <cellStyle name="20% - Ênfase3 2 6 2 2" xfId="21385"/>
    <cellStyle name="20% - Ênfase3 2 6 2 3" xfId="32573"/>
    <cellStyle name="20% - Ênfase3 2 6 3" xfId="12685"/>
    <cellStyle name="20% - Ênfase3 2 6 3 2" xfId="23278"/>
    <cellStyle name="20% - Ênfase3 2 6 3 3" xfId="34464"/>
    <cellStyle name="20% - Ênfase3 2 6 4" xfId="14410"/>
    <cellStyle name="20% - Ênfase3 2 6 4 2" xfId="25174"/>
    <cellStyle name="20% - Ênfase3 2 6 4 3" xfId="36360"/>
    <cellStyle name="20% - Ênfase3 2 6 5" xfId="16135"/>
    <cellStyle name="20% - Ênfase3 2 6 5 2" xfId="27070"/>
    <cellStyle name="20% - Ênfase3 2 6 5 3" xfId="38256"/>
    <cellStyle name="20% - Ênfase3 2 6 6" xfId="17860"/>
    <cellStyle name="20% - Ênfase3 2 6 6 2" xfId="28966"/>
    <cellStyle name="20% - Ênfase3 2 6 6 3" xfId="40152"/>
    <cellStyle name="20% - Ênfase3 2 6 7" xfId="19585"/>
    <cellStyle name="20% - Ênfase3 2 6 8" xfId="30773"/>
    <cellStyle name="20% - Ênfase3 2 6 9" xfId="41959"/>
    <cellStyle name="20% - Ênfase3 2 7" xfId="1411"/>
    <cellStyle name="20% - Ênfase3 2 7 10" xfId="43972"/>
    <cellStyle name="20% - Ênfase3 2 7 2" xfId="11245"/>
    <cellStyle name="20% - Ênfase3 2 7 2 2" xfId="21701"/>
    <cellStyle name="20% - Ênfase3 2 7 2 3" xfId="32889"/>
    <cellStyle name="20% - Ênfase3 2 7 3" xfId="12973"/>
    <cellStyle name="20% - Ênfase3 2 7 3 2" xfId="23594"/>
    <cellStyle name="20% - Ênfase3 2 7 3 3" xfId="34780"/>
    <cellStyle name="20% - Ênfase3 2 7 4" xfId="14698"/>
    <cellStyle name="20% - Ênfase3 2 7 4 2" xfId="25490"/>
    <cellStyle name="20% - Ênfase3 2 7 4 3" xfId="36676"/>
    <cellStyle name="20% - Ênfase3 2 7 5" xfId="16423"/>
    <cellStyle name="20% - Ênfase3 2 7 5 2" xfId="27386"/>
    <cellStyle name="20% - Ênfase3 2 7 5 3" xfId="38572"/>
    <cellStyle name="20% - Ênfase3 2 7 6" xfId="18148"/>
    <cellStyle name="20% - Ênfase3 2 7 6 2" xfId="29282"/>
    <cellStyle name="20% - Ênfase3 2 7 6 3" xfId="40468"/>
    <cellStyle name="20% - Ênfase3 2 7 7" xfId="19873"/>
    <cellStyle name="20% - Ênfase3 2 7 8" xfId="31061"/>
    <cellStyle name="20% - Ênfase3 2 7 9" xfId="42247"/>
    <cellStyle name="20% - Ênfase3 2 8" xfId="1727"/>
    <cellStyle name="20% - Ênfase3 2 8 10" xfId="44260"/>
    <cellStyle name="20% - Ênfase3 2 8 2" xfId="11533"/>
    <cellStyle name="20% - Ênfase3 2 8 2 2" xfId="22017"/>
    <cellStyle name="20% - Ênfase3 2 8 2 3" xfId="33205"/>
    <cellStyle name="20% - Ênfase3 2 8 3" xfId="13261"/>
    <cellStyle name="20% - Ênfase3 2 8 3 2" xfId="23910"/>
    <cellStyle name="20% - Ênfase3 2 8 3 3" xfId="35096"/>
    <cellStyle name="20% - Ênfase3 2 8 4" xfId="14986"/>
    <cellStyle name="20% - Ênfase3 2 8 4 2" xfId="25806"/>
    <cellStyle name="20% - Ênfase3 2 8 4 3" xfId="36992"/>
    <cellStyle name="20% - Ênfase3 2 8 5" xfId="16711"/>
    <cellStyle name="20% - Ênfase3 2 8 5 2" xfId="27702"/>
    <cellStyle name="20% - Ênfase3 2 8 5 3" xfId="38888"/>
    <cellStyle name="20% - Ênfase3 2 8 6" xfId="18436"/>
    <cellStyle name="20% - Ênfase3 2 8 6 2" xfId="29598"/>
    <cellStyle name="20% - Ênfase3 2 8 6 3" xfId="40784"/>
    <cellStyle name="20% - Ênfase3 2 8 7" xfId="20161"/>
    <cellStyle name="20% - Ênfase3 2 8 8" xfId="31349"/>
    <cellStyle name="20% - Ênfase3 2 8 9" xfId="42535"/>
    <cellStyle name="20% - Ênfase3 2 9" xfId="2095"/>
    <cellStyle name="20% - Ênfase3 2 9 2" xfId="20449"/>
    <cellStyle name="20% - Ênfase3 2 9 3" xfId="31637"/>
    <cellStyle name="20% - Ênfase3 20" xfId="42803"/>
    <cellStyle name="20% - Ênfase3 3" xfId="169"/>
    <cellStyle name="20% - Ênfase3 3 10" xfId="11843"/>
    <cellStyle name="20% - Ênfase3 3 10 2" xfId="22354"/>
    <cellStyle name="20% - Ênfase3 3 10 3" xfId="33540"/>
    <cellStyle name="20% - Ênfase3 3 11" xfId="13568"/>
    <cellStyle name="20% - Ênfase3 3 11 2" xfId="24250"/>
    <cellStyle name="20% - Ênfase3 3 11 3" xfId="35436"/>
    <cellStyle name="20% - Ênfase3 3 12" xfId="15293"/>
    <cellStyle name="20% - Ênfase3 3 12 2" xfId="26146"/>
    <cellStyle name="20% - Ênfase3 3 12 3" xfId="37332"/>
    <cellStyle name="20% - Ênfase3 3 13" xfId="17018"/>
    <cellStyle name="20% - Ênfase3 3 13 2" xfId="28042"/>
    <cellStyle name="20% - Ênfase3 3 13 3" xfId="39228"/>
    <cellStyle name="20% - Ênfase3 3 14" xfId="18743"/>
    <cellStyle name="20% - Ênfase3 3 15" xfId="29931"/>
    <cellStyle name="20% - Ênfase3 3 16" xfId="41117"/>
    <cellStyle name="20% - Ênfase3 3 17" xfId="42842"/>
    <cellStyle name="20% - Ênfase3 3 2" xfId="259"/>
    <cellStyle name="20% - Ênfase3 3 2 10" xfId="13650"/>
    <cellStyle name="20% - Ênfase3 3 2 10 2" xfId="24340"/>
    <cellStyle name="20% - Ênfase3 3 2 10 3" xfId="35526"/>
    <cellStyle name="20% - Ênfase3 3 2 11" xfId="15375"/>
    <cellStyle name="20% - Ênfase3 3 2 11 2" xfId="26236"/>
    <cellStyle name="20% - Ênfase3 3 2 11 3" xfId="37422"/>
    <cellStyle name="20% - Ênfase3 3 2 12" xfId="17100"/>
    <cellStyle name="20% - Ênfase3 3 2 12 2" xfId="28132"/>
    <cellStyle name="20% - Ênfase3 3 2 12 3" xfId="39318"/>
    <cellStyle name="20% - Ênfase3 3 2 13" xfId="18825"/>
    <cellStyle name="20% - Ênfase3 3 2 14" xfId="30013"/>
    <cellStyle name="20% - Ênfase3 3 2 15" xfId="41199"/>
    <cellStyle name="20% - Ênfase3 3 2 16" xfId="42924"/>
    <cellStyle name="20% - Ênfase3 3 2 2" xfId="417"/>
    <cellStyle name="20% - Ênfase3 3 2 2 10" xfId="15519"/>
    <cellStyle name="20% - Ênfase3 3 2 2 10 2" xfId="26394"/>
    <cellStyle name="20% - Ênfase3 3 2 2 10 3" xfId="37580"/>
    <cellStyle name="20% - Ênfase3 3 2 2 11" xfId="17244"/>
    <cellStyle name="20% - Ênfase3 3 2 2 11 2" xfId="28290"/>
    <cellStyle name="20% - Ênfase3 3 2 2 11 3" xfId="39476"/>
    <cellStyle name="20% - Ênfase3 3 2 2 12" xfId="18969"/>
    <cellStyle name="20% - Ênfase3 3 2 2 13" xfId="30157"/>
    <cellStyle name="20% - Ênfase3 3 2 2 14" xfId="41343"/>
    <cellStyle name="20% - Ênfase3 3 2 2 15" xfId="43068"/>
    <cellStyle name="20% - Ênfase3 3 2 2 2" xfId="735"/>
    <cellStyle name="20% - Ênfase3 3 2 2 2 10" xfId="43356"/>
    <cellStyle name="20% - Ênfase3 3 2 2 2 2" xfId="10629"/>
    <cellStyle name="20% - Ênfase3 3 2 2 2 2 2" xfId="21025"/>
    <cellStyle name="20% - Ênfase3 3 2 2 2 2 3" xfId="32213"/>
    <cellStyle name="20% - Ênfase3 3 2 2 2 3" xfId="12357"/>
    <cellStyle name="20% - Ênfase3 3 2 2 2 3 2" xfId="22918"/>
    <cellStyle name="20% - Ênfase3 3 2 2 2 3 3" xfId="34104"/>
    <cellStyle name="20% - Ênfase3 3 2 2 2 4" xfId="14082"/>
    <cellStyle name="20% - Ênfase3 3 2 2 2 4 2" xfId="24814"/>
    <cellStyle name="20% - Ênfase3 3 2 2 2 4 3" xfId="36000"/>
    <cellStyle name="20% - Ênfase3 3 2 2 2 5" xfId="15807"/>
    <cellStyle name="20% - Ênfase3 3 2 2 2 5 2" xfId="26710"/>
    <cellStyle name="20% - Ênfase3 3 2 2 2 5 3" xfId="37896"/>
    <cellStyle name="20% - Ênfase3 3 2 2 2 6" xfId="17532"/>
    <cellStyle name="20% - Ênfase3 3 2 2 2 6 2" xfId="28606"/>
    <cellStyle name="20% - Ênfase3 3 2 2 2 6 3" xfId="39792"/>
    <cellStyle name="20% - Ênfase3 3 2 2 2 7" xfId="19257"/>
    <cellStyle name="20% - Ênfase3 3 2 2 2 8" xfId="30445"/>
    <cellStyle name="20% - Ênfase3 3 2 2 2 9" xfId="41631"/>
    <cellStyle name="20% - Ênfase3 3 2 2 3" xfId="1051"/>
    <cellStyle name="20% - Ênfase3 3 2 2 3 10" xfId="43644"/>
    <cellStyle name="20% - Ênfase3 3 2 2 3 2" xfId="10917"/>
    <cellStyle name="20% - Ênfase3 3 2 2 3 2 2" xfId="21341"/>
    <cellStyle name="20% - Ênfase3 3 2 2 3 2 3" xfId="32529"/>
    <cellStyle name="20% - Ênfase3 3 2 2 3 3" xfId="12645"/>
    <cellStyle name="20% - Ênfase3 3 2 2 3 3 2" xfId="23234"/>
    <cellStyle name="20% - Ênfase3 3 2 2 3 3 3" xfId="34420"/>
    <cellStyle name="20% - Ênfase3 3 2 2 3 4" xfId="14370"/>
    <cellStyle name="20% - Ênfase3 3 2 2 3 4 2" xfId="25130"/>
    <cellStyle name="20% - Ênfase3 3 2 2 3 4 3" xfId="36316"/>
    <cellStyle name="20% - Ênfase3 3 2 2 3 5" xfId="16095"/>
    <cellStyle name="20% - Ênfase3 3 2 2 3 5 2" xfId="27026"/>
    <cellStyle name="20% - Ênfase3 3 2 2 3 5 3" xfId="38212"/>
    <cellStyle name="20% - Ênfase3 3 2 2 3 6" xfId="17820"/>
    <cellStyle name="20% - Ênfase3 3 2 2 3 6 2" xfId="28922"/>
    <cellStyle name="20% - Ênfase3 3 2 2 3 6 3" xfId="40108"/>
    <cellStyle name="20% - Ênfase3 3 2 2 3 7" xfId="19545"/>
    <cellStyle name="20% - Ênfase3 3 2 2 3 8" xfId="30733"/>
    <cellStyle name="20% - Ênfase3 3 2 2 3 9" xfId="41919"/>
    <cellStyle name="20% - Ênfase3 3 2 2 4" xfId="1367"/>
    <cellStyle name="20% - Ênfase3 3 2 2 4 10" xfId="43932"/>
    <cellStyle name="20% - Ênfase3 3 2 2 4 2" xfId="11205"/>
    <cellStyle name="20% - Ênfase3 3 2 2 4 2 2" xfId="21657"/>
    <cellStyle name="20% - Ênfase3 3 2 2 4 2 3" xfId="32845"/>
    <cellStyle name="20% - Ênfase3 3 2 2 4 3" xfId="12933"/>
    <cellStyle name="20% - Ênfase3 3 2 2 4 3 2" xfId="23550"/>
    <cellStyle name="20% - Ênfase3 3 2 2 4 3 3" xfId="34736"/>
    <cellStyle name="20% - Ênfase3 3 2 2 4 4" xfId="14658"/>
    <cellStyle name="20% - Ênfase3 3 2 2 4 4 2" xfId="25446"/>
    <cellStyle name="20% - Ênfase3 3 2 2 4 4 3" xfId="36632"/>
    <cellStyle name="20% - Ênfase3 3 2 2 4 5" xfId="16383"/>
    <cellStyle name="20% - Ênfase3 3 2 2 4 5 2" xfId="27342"/>
    <cellStyle name="20% - Ênfase3 3 2 2 4 5 3" xfId="38528"/>
    <cellStyle name="20% - Ênfase3 3 2 2 4 6" xfId="18108"/>
    <cellStyle name="20% - Ênfase3 3 2 2 4 6 2" xfId="29238"/>
    <cellStyle name="20% - Ênfase3 3 2 2 4 6 3" xfId="40424"/>
    <cellStyle name="20% - Ênfase3 3 2 2 4 7" xfId="19833"/>
    <cellStyle name="20% - Ênfase3 3 2 2 4 8" xfId="31021"/>
    <cellStyle name="20% - Ênfase3 3 2 2 4 9" xfId="42207"/>
    <cellStyle name="20% - Ênfase3 3 2 2 5" xfId="1683"/>
    <cellStyle name="20% - Ênfase3 3 2 2 5 10" xfId="44220"/>
    <cellStyle name="20% - Ênfase3 3 2 2 5 2" xfId="11493"/>
    <cellStyle name="20% - Ênfase3 3 2 2 5 2 2" xfId="21973"/>
    <cellStyle name="20% - Ênfase3 3 2 2 5 2 3" xfId="33161"/>
    <cellStyle name="20% - Ênfase3 3 2 2 5 3" xfId="13221"/>
    <cellStyle name="20% - Ênfase3 3 2 2 5 3 2" xfId="23866"/>
    <cellStyle name="20% - Ênfase3 3 2 2 5 3 3" xfId="35052"/>
    <cellStyle name="20% - Ênfase3 3 2 2 5 4" xfId="14946"/>
    <cellStyle name="20% - Ênfase3 3 2 2 5 4 2" xfId="25762"/>
    <cellStyle name="20% - Ênfase3 3 2 2 5 4 3" xfId="36948"/>
    <cellStyle name="20% - Ênfase3 3 2 2 5 5" xfId="16671"/>
    <cellStyle name="20% - Ênfase3 3 2 2 5 5 2" xfId="27658"/>
    <cellStyle name="20% - Ênfase3 3 2 2 5 5 3" xfId="38844"/>
    <cellStyle name="20% - Ênfase3 3 2 2 5 6" xfId="18396"/>
    <cellStyle name="20% - Ênfase3 3 2 2 5 6 2" xfId="29554"/>
    <cellStyle name="20% - Ênfase3 3 2 2 5 6 3" xfId="40740"/>
    <cellStyle name="20% - Ênfase3 3 2 2 5 7" xfId="20121"/>
    <cellStyle name="20% - Ênfase3 3 2 2 5 8" xfId="31309"/>
    <cellStyle name="20% - Ênfase3 3 2 2 5 9" xfId="42495"/>
    <cellStyle name="20% - Ênfase3 3 2 2 6" xfId="1999"/>
    <cellStyle name="20% - Ênfase3 3 2 2 6 10" xfId="44508"/>
    <cellStyle name="20% - Ênfase3 3 2 2 6 2" xfId="11781"/>
    <cellStyle name="20% - Ênfase3 3 2 2 6 2 2" xfId="22289"/>
    <cellStyle name="20% - Ênfase3 3 2 2 6 2 3" xfId="33477"/>
    <cellStyle name="20% - Ênfase3 3 2 2 6 3" xfId="13509"/>
    <cellStyle name="20% - Ênfase3 3 2 2 6 3 2" xfId="24182"/>
    <cellStyle name="20% - Ênfase3 3 2 2 6 3 3" xfId="35368"/>
    <cellStyle name="20% - Ênfase3 3 2 2 6 4" xfId="15234"/>
    <cellStyle name="20% - Ênfase3 3 2 2 6 4 2" xfId="26078"/>
    <cellStyle name="20% - Ênfase3 3 2 2 6 4 3" xfId="37264"/>
    <cellStyle name="20% - Ênfase3 3 2 2 6 5" xfId="16959"/>
    <cellStyle name="20% - Ênfase3 3 2 2 6 5 2" xfId="27974"/>
    <cellStyle name="20% - Ênfase3 3 2 2 6 5 3" xfId="39160"/>
    <cellStyle name="20% - Ênfase3 3 2 2 6 6" xfId="18684"/>
    <cellStyle name="20% - Ênfase3 3 2 2 6 6 2" xfId="29870"/>
    <cellStyle name="20% - Ênfase3 3 2 2 6 6 3" xfId="41056"/>
    <cellStyle name="20% - Ênfase3 3 2 2 6 7" xfId="20409"/>
    <cellStyle name="20% - Ênfase3 3 2 2 6 8" xfId="31597"/>
    <cellStyle name="20% - Ênfase3 3 2 2 6 9" xfId="42783"/>
    <cellStyle name="20% - Ênfase3 3 2 2 7" xfId="10340"/>
    <cellStyle name="20% - Ênfase3 3 2 2 7 2" xfId="20709"/>
    <cellStyle name="20% - Ênfase3 3 2 2 7 3" xfId="31897"/>
    <cellStyle name="20% - Ênfase3 3 2 2 8" xfId="12069"/>
    <cellStyle name="20% - Ênfase3 3 2 2 8 2" xfId="22602"/>
    <cellStyle name="20% - Ênfase3 3 2 2 8 3" xfId="33788"/>
    <cellStyle name="20% - Ênfase3 3 2 2 9" xfId="13794"/>
    <cellStyle name="20% - Ênfase3 3 2 2 9 2" xfId="24498"/>
    <cellStyle name="20% - Ênfase3 3 2 2 9 3" xfId="35684"/>
    <cellStyle name="20% - Ênfase3 3 2 3" xfId="577"/>
    <cellStyle name="20% - Ênfase3 3 2 3 10" xfId="43212"/>
    <cellStyle name="20% - Ênfase3 3 2 3 2" xfId="10485"/>
    <cellStyle name="20% - Ênfase3 3 2 3 2 2" xfId="20867"/>
    <cellStyle name="20% - Ênfase3 3 2 3 2 3" xfId="32055"/>
    <cellStyle name="20% - Ênfase3 3 2 3 3" xfId="12213"/>
    <cellStyle name="20% - Ênfase3 3 2 3 3 2" xfId="22760"/>
    <cellStyle name="20% - Ênfase3 3 2 3 3 3" xfId="33946"/>
    <cellStyle name="20% - Ênfase3 3 2 3 4" xfId="13938"/>
    <cellStyle name="20% - Ênfase3 3 2 3 4 2" xfId="24656"/>
    <cellStyle name="20% - Ênfase3 3 2 3 4 3" xfId="35842"/>
    <cellStyle name="20% - Ênfase3 3 2 3 5" xfId="15663"/>
    <cellStyle name="20% - Ênfase3 3 2 3 5 2" xfId="26552"/>
    <cellStyle name="20% - Ênfase3 3 2 3 5 3" xfId="37738"/>
    <cellStyle name="20% - Ênfase3 3 2 3 6" xfId="17388"/>
    <cellStyle name="20% - Ênfase3 3 2 3 6 2" xfId="28448"/>
    <cellStyle name="20% - Ênfase3 3 2 3 6 3" xfId="39634"/>
    <cellStyle name="20% - Ênfase3 3 2 3 7" xfId="19113"/>
    <cellStyle name="20% - Ênfase3 3 2 3 8" xfId="30301"/>
    <cellStyle name="20% - Ênfase3 3 2 3 9" xfId="41487"/>
    <cellStyle name="20% - Ênfase3 3 2 4" xfId="893"/>
    <cellStyle name="20% - Ênfase3 3 2 4 10" xfId="43500"/>
    <cellStyle name="20% - Ênfase3 3 2 4 2" xfId="10773"/>
    <cellStyle name="20% - Ênfase3 3 2 4 2 2" xfId="21183"/>
    <cellStyle name="20% - Ênfase3 3 2 4 2 3" xfId="32371"/>
    <cellStyle name="20% - Ênfase3 3 2 4 3" xfId="12501"/>
    <cellStyle name="20% - Ênfase3 3 2 4 3 2" xfId="23076"/>
    <cellStyle name="20% - Ênfase3 3 2 4 3 3" xfId="34262"/>
    <cellStyle name="20% - Ênfase3 3 2 4 4" xfId="14226"/>
    <cellStyle name="20% - Ênfase3 3 2 4 4 2" xfId="24972"/>
    <cellStyle name="20% - Ênfase3 3 2 4 4 3" xfId="36158"/>
    <cellStyle name="20% - Ênfase3 3 2 4 5" xfId="15951"/>
    <cellStyle name="20% - Ênfase3 3 2 4 5 2" xfId="26868"/>
    <cellStyle name="20% - Ênfase3 3 2 4 5 3" xfId="38054"/>
    <cellStyle name="20% - Ênfase3 3 2 4 6" xfId="17676"/>
    <cellStyle name="20% - Ênfase3 3 2 4 6 2" xfId="28764"/>
    <cellStyle name="20% - Ênfase3 3 2 4 6 3" xfId="39950"/>
    <cellStyle name="20% - Ênfase3 3 2 4 7" xfId="19401"/>
    <cellStyle name="20% - Ênfase3 3 2 4 8" xfId="30589"/>
    <cellStyle name="20% - Ênfase3 3 2 4 9" xfId="41775"/>
    <cellStyle name="20% - Ênfase3 3 2 5" xfId="1209"/>
    <cellStyle name="20% - Ênfase3 3 2 5 10" xfId="43788"/>
    <cellStyle name="20% - Ênfase3 3 2 5 2" xfId="11061"/>
    <cellStyle name="20% - Ênfase3 3 2 5 2 2" xfId="21499"/>
    <cellStyle name="20% - Ênfase3 3 2 5 2 3" xfId="32687"/>
    <cellStyle name="20% - Ênfase3 3 2 5 3" xfId="12789"/>
    <cellStyle name="20% - Ênfase3 3 2 5 3 2" xfId="23392"/>
    <cellStyle name="20% - Ênfase3 3 2 5 3 3" xfId="34578"/>
    <cellStyle name="20% - Ênfase3 3 2 5 4" xfId="14514"/>
    <cellStyle name="20% - Ênfase3 3 2 5 4 2" xfId="25288"/>
    <cellStyle name="20% - Ênfase3 3 2 5 4 3" xfId="36474"/>
    <cellStyle name="20% - Ênfase3 3 2 5 5" xfId="16239"/>
    <cellStyle name="20% - Ênfase3 3 2 5 5 2" xfId="27184"/>
    <cellStyle name="20% - Ênfase3 3 2 5 5 3" xfId="38370"/>
    <cellStyle name="20% - Ênfase3 3 2 5 6" xfId="17964"/>
    <cellStyle name="20% - Ênfase3 3 2 5 6 2" xfId="29080"/>
    <cellStyle name="20% - Ênfase3 3 2 5 6 3" xfId="40266"/>
    <cellStyle name="20% - Ênfase3 3 2 5 7" xfId="19689"/>
    <cellStyle name="20% - Ênfase3 3 2 5 8" xfId="30877"/>
    <cellStyle name="20% - Ênfase3 3 2 5 9" xfId="42063"/>
    <cellStyle name="20% - Ênfase3 3 2 6" xfId="1525"/>
    <cellStyle name="20% - Ênfase3 3 2 6 10" xfId="44076"/>
    <cellStyle name="20% - Ênfase3 3 2 6 2" xfId="11349"/>
    <cellStyle name="20% - Ênfase3 3 2 6 2 2" xfId="21815"/>
    <cellStyle name="20% - Ênfase3 3 2 6 2 3" xfId="33003"/>
    <cellStyle name="20% - Ênfase3 3 2 6 3" xfId="13077"/>
    <cellStyle name="20% - Ênfase3 3 2 6 3 2" xfId="23708"/>
    <cellStyle name="20% - Ênfase3 3 2 6 3 3" xfId="34894"/>
    <cellStyle name="20% - Ênfase3 3 2 6 4" xfId="14802"/>
    <cellStyle name="20% - Ênfase3 3 2 6 4 2" xfId="25604"/>
    <cellStyle name="20% - Ênfase3 3 2 6 4 3" xfId="36790"/>
    <cellStyle name="20% - Ênfase3 3 2 6 5" xfId="16527"/>
    <cellStyle name="20% - Ênfase3 3 2 6 5 2" xfId="27500"/>
    <cellStyle name="20% - Ênfase3 3 2 6 5 3" xfId="38686"/>
    <cellStyle name="20% - Ênfase3 3 2 6 6" xfId="18252"/>
    <cellStyle name="20% - Ênfase3 3 2 6 6 2" xfId="29396"/>
    <cellStyle name="20% - Ênfase3 3 2 6 6 3" xfId="40582"/>
    <cellStyle name="20% - Ênfase3 3 2 6 7" xfId="19977"/>
    <cellStyle name="20% - Ênfase3 3 2 6 8" xfId="31165"/>
    <cellStyle name="20% - Ênfase3 3 2 6 9" xfId="42351"/>
    <cellStyle name="20% - Ênfase3 3 2 7" xfId="1841"/>
    <cellStyle name="20% - Ênfase3 3 2 7 10" xfId="44364"/>
    <cellStyle name="20% - Ênfase3 3 2 7 2" xfId="11637"/>
    <cellStyle name="20% - Ênfase3 3 2 7 2 2" xfId="22131"/>
    <cellStyle name="20% - Ênfase3 3 2 7 2 3" xfId="33319"/>
    <cellStyle name="20% - Ênfase3 3 2 7 3" xfId="13365"/>
    <cellStyle name="20% - Ênfase3 3 2 7 3 2" xfId="24024"/>
    <cellStyle name="20% - Ênfase3 3 2 7 3 3" xfId="35210"/>
    <cellStyle name="20% - Ênfase3 3 2 7 4" xfId="15090"/>
    <cellStyle name="20% - Ênfase3 3 2 7 4 2" xfId="25920"/>
    <cellStyle name="20% - Ênfase3 3 2 7 4 3" xfId="37106"/>
    <cellStyle name="20% - Ênfase3 3 2 7 5" xfId="16815"/>
    <cellStyle name="20% - Ênfase3 3 2 7 5 2" xfId="27816"/>
    <cellStyle name="20% - Ênfase3 3 2 7 5 3" xfId="39002"/>
    <cellStyle name="20% - Ênfase3 3 2 7 6" xfId="18540"/>
    <cellStyle name="20% - Ênfase3 3 2 7 6 2" xfId="29712"/>
    <cellStyle name="20% - Ênfase3 3 2 7 6 3" xfId="40898"/>
    <cellStyle name="20% - Ênfase3 3 2 7 7" xfId="20265"/>
    <cellStyle name="20% - Ênfase3 3 2 7 8" xfId="31453"/>
    <cellStyle name="20% - Ênfase3 3 2 7 9" xfId="42639"/>
    <cellStyle name="20% - Ênfase3 3 2 8" xfId="2086"/>
    <cellStyle name="20% - Ênfase3 3 2 8 2" xfId="20553"/>
    <cellStyle name="20% - Ênfase3 3 2 8 3" xfId="31741"/>
    <cellStyle name="20% - Ênfase3 3 2 9" xfId="11925"/>
    <cellStyle name="20% - Ênfase3 3 2 9 2" xfId="22444"/>
    <cellStyle name="20% - Ênfase3 3 2 9 3" xfId="33630"/>
    <cellStyle name="20% - Ênfase3 3 3" xfId="327"/>
    <cellStyle name="20% - Ênfase3 3 3 10" xfId="15437"/>
    <cellStyle name="20% - Ênfase3 3 3 10 2" xfId="26304"/>
    <cellStyle name="20% - Ênfase3 3 3 10 3" xfId="37490"/>
    <cellStyle name="20% - Ênfase3 3 3 11" xfId="17162"/>
    <cellStyle name="20% - Ênfase3 3 3 11 2" xfId="28200"/>
    <cellStyle name="20% - Ênfase3 3 3 11 3" xfId="39386"/>
    <cellStyle name="20% - Ênfase3 3 3 12" xfId="18887"/>
    <cellStyle name="20% - Ênfase3 3 3 13" xfId="30075"/>
    <cellStyle name="20% - Ênfase3 3 3 14" xfId="41261"/>
    <cellStyle name="20% - Ênfase3 3 3 15" xfId="42986"/>
    <cellStyle name="20% - Ênfase3 3 3 2" xfId="645"/>
    <cellStyle name="20% - Ênfase3 3 3 2 10" xfId="43274"/>
    <cellStyle name="20% - Ênfase3 3 3 2 2" xfId="10547"/>
    <cellStyle name="20% - Ênfase3 3 3 2 2 2" xfId="20935"/>
    <cellStyle name="20% - Ênfase3 3 3 2 2 3" xfId="32123"/>
    <cellStyle name="20% - Ênfase3 3 3 2 3" xfId="12275"/>
    <cellStyle name="20% - Ênfase3 3 3 2 3 2" xfId="22828"/>
    <cellStyle name="20% - Ênfase3 3 3 2 3 3" xfId="34014"/>
    <cellStyle name="20% - Ênfase3 3 3 2 4" xfId="14000"/>
    <cellStyle name="20% - Ênfase3 3 3 2 4 2" xfId="24724"/>
    <cellStyle name="20% - Ênfase3 3 3 2 4 3" xfId="35910"/>
    <cellStyle name="20% - Ênfase3 3 3 2 5" xfId="15725"/>
    <cellStyle name="20% - Ênfase3 3 3 2 5 2" xfId="26620"/>
    <cellStyle name="20% - Ênfase3 3 3 2 5 3" xfId="37806"/>
    <cellStyle name="20% - Ênfase3 3 3 2 6" xfId="17450"/>
    <cellStyle name="20% - Ênfase3 3 3 2 6 2" xfId="28516"/>
    <cellStyle name="20% - Ênfase3 3 3 2 6 3" xfId="39702"/>
    <cellStyle name="20% - Ênfase3 3 3 2 7" xfId="19175"/>
    <cellStyle name="20% - Ênfase3 3 3 2 8" xfId="30363"/>
    <cellStyle name="20% - Ênfase3 3 3 2 9" xfId="41549"/>
    <cellStyle name="20% - Ênfase3 3 3 3" xfId="961"/>
    <cellStyle name="20% - Ênfase3 3 3 3 10" xfId="43562"/>
    <cellStyle name="20% - Ênfase3 3 3 3 2" xfId="10835"/>
    <cellStyle name="20% - Ênfase3 3 3 3 2 2" xfId="21251"/>
    <cellStyle name="20% - Ênfase3 3 3 3 2 3" xfId="32439"/>
    <cellStyle name="20% - Ênfase3 3 3 3 3" xfId="12563"/>
    <cellStyle name="20% - Ênfase3 3 3 3 3 2" xfId="23144"/>
    <cellStyle name="20% - Ênfase3 3 3 3 3 3" xfId="34330"/>
    <cellStyle name="20% - Ênfase3 3 3 3 4" xfId="14288"/>
    <cellStyle name="20% - Ênfase3 3 3 3 4 2" xfId="25040"/>
    <cellStyle name="20% - Ênfase3 3 3 3 4 3" xfId="36226"/>
    <cellStyle name="20% - Ênfase3 3 3 3 5" xfId="16013"/>
    <cellStyle name="20% - Ênfase3 3 3 3 5 2" xfId="26936"/>
    <cellStyle name="20% - Ênfase3 3 3 3 5 3" xfId="38122"/>
    <cellStyle name="20% - Ênfase3 3 3 3 6" xfId="17738"/>
    <cellStyle name="20% - Ênfase3 3 3 3 6 2" xfId="28832"/>
    <cellStyle name="20% - Ênfase3 3 3 3 6 3" xfId="40018"/>
    <cellStyle name="20% - Ênfase3 3 3 3 7" xfId="19463"/>
    <cellStyle name="20% - Ênfase3 3 3 3 8" xfId="30651"/>
    <cellStyle name="20% - Ênfase3 3 3 3 9" xfId="41837"/>
    <cellStyle name="20% - Ênfase3 3 3 4" xfId="1277"/>
    <cellStyle name="20% - Ênfase3 3 3 4 10" xfId="43850"/>
    <cellStyle name="20% - Ênfase3 3 3 4 2" xfId="11123"/>
    <cellStyle name="20% - Ênfase3 3 3 4 2 2" xfId="21567"/>
    <cellStyle name="20% - Ênfase3 3 3 4 2 3" xfId="32755"/>
    <cellStyle name="20% - Ênfase3 3 3 4 3" xfId="12851"/>
    <cellStyle name="20% - Ênfase3 3 3 4 3 2" xfId="23460"/>
    <cellStyle name="20% - Ênfase3 3 3 4 3 3" xfId="34646"/>
    <cellStyle name="20% - Ênfase3 3 3 4 4" xfId="14576"/>
    <cellStyle name="20% - Ênfase3 3 3 4 4 2" xfId="25356"/>
    <cellStyle name="20% - Ênfase3 3 3 4 4 3" xfId="36542"/>
    <cellStyle name="20% - Ênfase3 3 3 4 5" xfId="16301"/>
    <cellStyle name="20% - Ênfase3 3 3 4 5 2" xfId="27252"/>
    <cellStyle name="20% - Ênfase3 3 3 4 5 3" xfId="38438"/>
    <cellStyle name="20% - Ênfase3 3 3 4 6" xfId="18026"/>
    <cellStyle name="20% - Ênfase3 3 3 4 6 2" xfId="29148"/>
    <cellStyle name="20% - Ênfase3 3 3 4 6 3" xfId="40334"/>
    <cellStyle name="20% - Ênfase3 3 3 4 7" xfId="19751"/>
    <cellStyle name="20% - Ênfase3 3 3 4 8" xfId="30939"/>
    <cellStyle name="20% - Ênfase3 3 3 4 9" xfId="42125"/>
    <cellStyle name="20% - Ênfase3 3 3 5" xfId="1593"/>
    <cellStyle name="20% - Ênfase3 3 3 5 10" xfId="44138"/>
    <cellStyle name="20% - Ênfase3 3 3 5 2" xfId="11411"/>
    <cellStyle name="20% - Ênfase3 3 3 5 2 2" xfId="21883"/>
    <cellStyle name="20% - Ênfase3 3 3 5 2 3" xfId="33071"/>
    <cellStyle name="20% - Ênfase3 3 3 5 3" xfId="13139"/>
    <cellStyle name="20% - Ênfase3 3 3 5 3 2" xfId="23776"/>
    <cellStyle name="20% - Ênfase3 3 3 5 3 3" xfId="34962"/>
    <cellStyle name="20% - Ênfase3 3 3 5 4" xfId="14864"/>
    <cellStyle name="20% - Ênfase3 3 3 5 4 2" xfId="25672"/>
    <cellStyle name="20% - Ênfase3 3 3 5 4 3" xfId="36858"/>
    <cellStyle name="20% - Ênfase3 3 3 5 5" xfId="16589"/>
    <cellStyle name="20% - Ênfase3 3 3 5 5 2" xfId="27568"/>
    <cellStyle name="20% - Ênfase3 3 3 5 5 3" xfId="38754"/>
    <cellStyle name="20% - Ênfase3 3 3 5 6" xfId="18314"/>
    <cellStyle name="20% - Ênfase3 3 3 5 6 2" xfId="29464"/>
    <cellStyle name="20% - Ênfase3 3 3 5 6 3" xfId="40650"/>
    <cellStyle name="20% - Ênfase3 3 3 5 7" xfId="20039"/>
    <cellStyle name="20% - Ênfase3 3 3 5 8" xfId="31227"/>
    <cellStyle name="20% - Ênfase3 3 3 5 9" xfId="42413"/>
    <cellStyle name="20% - Ênfase3 3 3 6" xfId="1909"/>
    <cellStyle name="20% - Ênfase3 3 3 6 10" xfId="44426"/>
    <cellStyle name="20% - Ênfase3 3 3 6 2" xfId="11699"/>
    <cellStyle name="20% - Ênfase3 3 3 6 2 2" xfId="22199"/>
    <cellStyle name="20% - Ênfase3 3 3 6 2 3" xfId="33387"/>
    <cellStyle name="20% - Ênfase3 3 3 6 3" xfId="13427"/>
    <cellStyle name="20% - Ênfase3 3 3 6 3 2" xfId="24092"/>
    <cellStyle name="20% - Ênfase3 3 3 6 3 3" xfId="35278"/>
    <cellStyle name="20% - Ênfase3 3 3 6 4" xfId="15152"/>
    <cellStyle name="20% - Ênfase3 3 3 6 4 2" xfId="25988"/>
    <cellStyle name="20% - Ênfase3 3 3 6 4 3" xfId="37174"/>
    <cellStyle name="20% - Ênfase3 3 3 6 5" xfId="16877"/>
    <cellStyle name="20% - Ênfase3 3 3 6 5 2" xfId="27884"/>
    <cellStyle name="20% - Ênfase3 3 3 6 5 3" xfId="39070"/>
    <cellStyle name="20% - Ênfase3 3 3 6 6" xfId="18602"/>
    <cellStyle name="20% - Ênfase3 3 3 6 6 2" xfId="29780"/>
    <cellStyle name="20% - Ênfase3 3 3 6 6 3" xfId="40966"/>
    <cellStyle name="20% - Ênfase3 3 3 6 7" xfId="20327"/>
    <cellStyle name="20% - Ênfase3 3 3 6 8" xfId="31515"/>
    <cellStyle name="20% - Ênfase3 3 3 6 9" xfId="42701"/>
    <cellStyle name="20% - Ênfase3 3 3 7" xfId="10258"/>
    <cellStyle name="20% - Ênfase3 3 3 7 2" xfId="20619"/>
    <cellStyle name="20% - Ênfase3 3 3 7 3" xfId="31807"/>
    <cellStyle name="20% - Ênfase3 3 3 8" xfId="11987"/>
    <cellStyle name="20% - Ênfase3 3 3 8 2" xfId="22512"/>
    <cellStyle name="20% - Ênfase3 3 3 8 3" xfId="33698"/>
    <cellStyle name="20% - Ênfase3 3 3 9" xfId="13712"/>
    <cellStyle name="20% - Ênfase3 3 3 9 2" xfId="24408"/>
    <cellStyle name="20% - Ênfase3 3 3 9 3" xfId="35594"/>
    <cellStyle name="20% - Ênfase3 3 4" xfId="487"/>
    <cellStyle name="20% - Ênfase3 3 4 10" xfId="43130"/>
    <cellStyle name="20% - Ênfase3 3 4 2" xfId="10403"/>
    <cellStyle name="20% - Ênfase3 3 4 2 2" xfId="20777"/>
    <cellStyle name="20% - Ênfase3 3 4 2 3" xfId="31965"/>
    <cellStyle name="20% - Ênfase3 3 4 3" xfId="12131"/>
    <cellStyle name="20% - Ênfase3 3 4 3 2" xfId="22670"/>
    <cellStyle name="20% - Ênfase3 3 4 3 3" xfId="33856"/>
    <cellStyle name="20% - Ênfase3 3 4 4" xfId="13856"/>
    <cellStyle name="20% - Ênfase3 3 4 4 2" xfId="24566"/>
    <cellStyle name="20% - Ênfase3 3 4 4 3" xfId="35752"/>
    <cellStyle name="20% - Ênfase3 3 4 5" xfId="15581"/>
    <cellStyle name="20% - Ênfase3 3 4 5 2" xfId="26462"/>
    <cellStyle name="20% - Ênfase3 3 4 5 3" xfId="37648"/>
    <cellStyle name="20% - Ênfase3 3 4 6" xfId="17306"/>
    <cellStyle name="20% - Ênfase3 3 4 6 2" xfId="28358"/>
    <cellStyle name="20% - Ênfase3 3 4 6 3" xfId="39544"/>
    <cellStyle name="20% - Ênfase3 3 4 7" xfId="19031"/>
    <cellStyle name="20% - Ênfase3 3 4 8" xfId="30219"/>
    <cellStyle name="20% - Ênfase3 3 4 9" xfId="41405"/>
    <cellStyle name="20% - Ênfase3 3 5" xfId="803"/>
    <cellStyle name="20% - Ênfase3 3 5 10" xfId="43418"/>
    <cellStyle name="20% - Ênfase3 3 5 2" xfId="10691"/>
    <cellStyle name="20% - Ênfase3 3 5 2 2" xfId="21093"/>
    <cellStyle name="20% - Ênfase3 3 5 2 3" xfId="32281"/>
    <cellStyle name="20% - Ênfase3 3 5 3" xfId="12419"/>
    <cellStyle name="20% - Ênfase3 3 5 3 2" xfId="22986"/>
    <cellStyle name="20% - Ênfase3 3 5 3 3" xfId="34172"/>
    <cellStyle name="20% - Ênfase3 3 5 4" xfId="14144"/>
    <cellStyle name="20% - Ênfase3 3 5 4 2" xfId="24882"/>
    <cellStyle name="20% - Ênfase3 3 5 4 3" xfId="36068"/>
    <cellStyle name="20% - Ênfase3 3 5 5" xfId="15869"/>
    <cellStyle name="20% - Ênfase3 3 5 5 2" xfId="26778"/>
    <cellStyle name="20% - Ênfase3 3 5 5 3" xfId="37964"/>
    <cellStyle name="20% - Ênfase3 3 5 6" xfId="17594"/>
    <cellStyle name="20% - Ênfase3 3 5 6 2" xfId="28674"/>
    <cellStyle name="20% - Ênfase3 3 5 6 3" xfId="39860"/>
    <cellStyle name="20% - Ênfase3 3 5 7" xfId="19319"/>
    <cellStyle name="20% - Ênfase3 3 5 8" xfId="30507"/>
    <cellStyle name="20% - Ênfase3 3 5 9" xfId="41693"/>
    <cellStyle name="20% - Ênfase3 3 6" xfId="1119"/>
    <cellStyle name="20% - Ênfase3 3 6 10" xfId="43706"/>
    <cellStyle name="20% - Ênfase3 3 6 2" xfId="10979"/>
    <cellStyle name="20% - Ênfase3 3 6 2 2" xfId="21409"/>
    <cellStyle name="20% - Ênfase3 3 6 2 3" xfId="32597"/>
    <cellStyle name="20% - Ênfase3 3 6 3" xfId="12707"/>
    <cellStyle name="20% - Ênfase3 3 6 3 2" xfId="23302"/>
    <cellStyle name="20% - Ênfase3 3 6 3 3" xfId="34488"/>
    <cellStyle name="20% - Ênfase3 3 6 4" xfId="14432"/>
    <cellStyle name="20% - Ênfase3 3 6 4 2" xfId="25198"/>
    <cellStyle name="20% - Ênfase3 3 6 4 3" xfId="36384"/>
    <cellStyle name="20% - Ênfase3 3 6 5" xfId="16157"/>
    <cellStyle name="20% - Ênfase3 3 6 5 2" xfId="27094"/>
    <cellStyle name="20% - Ênfase3 3 6 5 3" xfId="38280"/>
    <cellStyle name="20% - Ênfase3 3 6 6" xfId="17882"/>
    <cellStyle name="20% - Ênfase3 3 6 6 2" xfId="28990"/>
    <cellStyle name="20% - Ênfase3 3 6 6 3" xfId="40176"/>
    <cellStyle name="20% - Ênfase3 3 6 7" xfId="19607"/>
    <cellStyle name="20% - Ênfase3 3 6 8" xfId="30795"/>
    <cellStyle name="20% - Ênfase3 3 6 9" xfId="41981"/>
    <cellStyle name="20% - Ênfase3 3 7" xfId="1435"/>
    <cellStyle name="20% - Ênfase3 3 7 10" xfId="43994"/>
    <cellStyle name="20% - Ênfase3 3 7 2" xfId="11267"/>
    <cellStyle name="20% - Ênfase3 3 7 2 2" xfId="21725"/>
    <cellStyle name="20% - Ênfase3 3 7 2 3" xfId="32913"/>
    <cellStyle name="20% - Ênfase3 3 7 3" xfId="12995"/>
    <cellStyle name="20% - Ênfase3 3 7 3 2" xfId="23618"/>
    <cellStyle name="20% - Ênfase3 3 7 3 3" xfId="34804"/>
    <cellStyle name="20% - Ênfase3 3 7 4" xfId="14720"/>
    <cellStyle name="20% - Ênfase3 3 7 4 2" xfId="25514"/>
    <cellStyle name="20% - Ênfase3 3 7 4 3" xfId="36700"/>
    <cellStyle name="20% - Ênfase3 3 7 5" xfId="16445"/>
    <cellStyle name="20% - Ênfase3 3 7 5 2" xfId="27410"/>
    <cellStyle name="20% - Ênfase3 3 7 5 3" xfId="38596"/>
    <cellStyle name="20% - Ênfase3 3 7 6" xfId="18170"/>
    <cellStyle name="20% - Ênfase3 3 7 6 2" xfId="29306"/>
    <cellStyle name="20% - Ênfase3 3 7 6 3" xfId="40492"/>
    <cellStyle name="20% - Ênfase3 3 7 7" xfId="19895"/>
    <cellStyle name="20% - Ênfase3 3 7 8" xfId="31083"/>
    <cellStyle name="20% - Ênfase3 3 7 9" xfId="42269"/>
    <cellStyle name="20% - Ênfase3 3 8" xfId="1751"/>
    <cellStyle name="20% - Ênfase3 3 8 10" xfId="44282"/>
    <cellStyle name="20% - Ênfase3 3 8 2" xfId="11555"/>
    <cellStyle name="20% - Ênfase3 3 8 2 2" xfId="22041"/>
    <cellStyle name="20% - Ênfase3 3 8 2 3" xfId="33229"/>
    <cellStyle name="20% - Ênfase3 3 8 3" xfId="13283"/>
    <cellStyle name="20% - Ênfase3 3 8 3 2" xfId="23934"/>
    <cellStyle name="20% - Ênfase3 3 8 3 3" xfId="35120"/>
    <cellStyle name="20% - Ênfase3 3 8 4" xfId="15008"/>
    <cellStyle name="20% - Ênfase3 3 8 4 2" xfId="25830"/>
    <cellStyle name="20% - Ênfase3 3 8 4 3" xfId="37016"/>
    <cellStyle name="20% - Ênfase3 3 8 5" xfId="16733"/>
    <cellStyle name="20% - Ênfase3 3 8 5 2" xfId="27726"/>
    <cellStyle name="20% - Ênfase3 3 8 5 3" xfId="38912"/>
    <cellStyle name="20% - Ênfase3 3 8 6" xfId="18458"/>
    <cellStyle name="20% - Ênfase3 3 8 6 2" xfId="29622"/>
    <cellStyle name="20% - Ênfase3 3 8 6 3" xfId="40808"/>
    <cellStyle name="20% - Ênfase3 3 8 7" xfId="20183"/>
    <cellStyle name="20% - Ênfase3 3 8 8" xfId="31371"/>
    <cellStyle name="20% - Ênfase3 3 8 9" xfId="42557"/>
    <cellStyle name="20% - Ênfase3 3 9" xfId="2066"/>
    <cellStyle name="20% - Ênfase3 3 9 2" xfId="20471"/>
    <cellStyle name="20% - Ênfase3 3 9 3" xfId="31659"/>
    <cellStyle name="20% - Ênfase3 4" xfId="191"/>
    <cellStyle name="20% - Ênfase3 4 10" xfId="13588"/>
    <cellStyle name="20% - Ênfase3 4 10 2" xfId="24272"/>
    <cellStyle name="20% - Ênfase3 4 10 3" xfId="35458"/>
    <cellStyle name="20% - Ênfase3 4 11" xfId="15313"/>
    <cellStyle name="20% - Ênfase3 4 11 2" xfId="26168"/>
    <cellStyle name="20% - Ênfase3 4 11 3" xfId="37354"/>
    <cellStyle name="20% - Ênfase3 4 12" xfId="17038"/>
    <cellStyle name="20% - Ênfase3 4 12 2" xfId="28064"/>
    <cellStyle name="20% - Ênfase3 4 12 3" xfId="39250"/>
    <cellStyle name="20% - Ênfase3 4 13" xfId="18763"/>
    <cellStyle name="20% - Ênfase3 4 14" xfId="29951"/>
    <cellStyle name="20% - Ênfase3 4 15" xfId="41137"/>
    <cellStyle name="20% - Ênfase3 4 16" xfId="42862"/>
    <cellStyle name="20% - Ênfase3 4 2" xfId="349"/>
    <cellStyle name="20% - Ênfase3 4 2 10" xfId="15457"/>
    <cellStyle name="20% - Ênfase3 4 2 10 2" xfId="26326"/>
    <cellStyle name="20% - Ênfase3 4 2 10 3" xfId="37512"/>
    <cellStyle name="20% - Ênfase3 4 2 11" xfId="17182"/>
    <cellStyle name="20% - Ênfase3 4 2 11 2" xfId="28222"/>
    <cellStyle name="20% - Ênfase3 4 2 11 3" xfId="39408"/>
    <cellStyle name="20% - Ênfase3 4 2 12" xfId="18907"/>
    <cellStyle name="20% - Ênfase3 4 2 13" xfId="30095"/>
    <cellStyle name="20% - Ênfase3 4 2 14" xfId="41281"/>
    <cellStyle name="20% - Ênfase3 4 2 15" xfId="43006"/>
    <cellStyle name="20% - Ênfase3 4 2 2" xfId="667"/>
    <cellStyle name="20% - Ênfase3 4 2 2 10" xfId="43294"/>
    <cellStyle name="20% - Ênfase3 4 2 2 2" xfId="10567"/>
    <cellStyle name="20% - Ênfase3 4 2 2 2 2" xfId="20957"/>
    <cellStyle name="20% - Ênfase3 4 2 2 2 3" xfId="32145"/>
    <cellStyle name="20% - Ênfase3 4 2 2 3" xfId="12295"/>
    <cellStyle name="20% - Ênfase3 4 2 2 3 2" xfId="22850"/>
    <cellStyle name="20% - Ênfase3 4 2 2 3 3" xfId="34036"/>
    <cellStyle name="20% - Ênfase3 4 2 2 4" xfId="14020"/>
    <cellStyle name="20% - Ênfase3 4 2 2 4 2" xfId="24746"/>
    <cellStyle name="20% - Ênfase3 4 2 2 4 3" xfId="35932"/>
    <cellStyle name="20% - Ênfase3 4 2 2 5" xfId="15745"/>
    <cellStyle name="20% - Ênfase3 4 2 2 5 2" xfId="26642"/>
    <cellStyle name="20% - Ênfase3 4 2 2 5 3" xfId="37828"/>
    <cellStyle name="20% - Ênfase3 4 2 2 6" xfId="17470"/>
    <cellStyle name="20% - Ênfase3 4 2 2 6 2" xfId="28538"/>
    <cellStyle name="20% - Ênfase3 4 2 2 6 3" xfId="39724"/>
    <cellStyle name="20% - Ênfase3 4 2 2 7" xfId="19195"/>
    <cellStyle name="20% - Ênfase3 4 2 2 8" xfId="30383"/>
    <cellStyle name="20% - Ênfase3 4 2 2 9" xfId="41569"/>
    <cellStyle name="20% - Ênfase3 4 2 3" xfId="983"/>
    <cellStyle name="20% - Ênfase3 4 2 3 10" xfId="43582"/>
    <cellStyle name="20% - Ênfase3 4 2 3 2" xfId="10855"/>
    <cellStyle name="20% - Ênfase3 4 2 3 2 2" xfId="21273"/>
    <cellStyle name="20% - Ênfase3 4 2 3 2 3" xfId="32461"/>
    <cellStyle name="20% - Ênfase3 4 2 3 3" xfId="12583"/>
    <cellStyle name="20% - Ênfase3 4 2 3 3 2" xfId="23166"/>
    <cellStyle name="20% - Ênfase3 4 2 3 3 3" xfId="34352"/>
    <cellStyle name="20% - Ênfase3 4 2 3 4" xfId="14308"/>
    <cellStyle name="20% - Ênfase3 4 2 3 4 2" xfId="25062"/>
    <cellStyle name="20% - Ênfase3 4 2 3 4 3" xfId="36248"/>
    <cellStyle name="20% - Ênfase3 4 2 3 5" xfId="16033"/>
    <cellStyle name="20% - Ênfase3 4 2 3 5 2" xfId="26958"/>
    <cellStyle name="20% - Ênfase3 4 2 3 5 3" xfId="38144"/>
    <cellStyle name="20% - Ênfase3 4 2 3 6" xfId="17758"/>
    <cellStyle name="20% - Ênfase3 4 2 3 6 2" xfId="28854"/>
    <cellStyle name="20% - Ênfase3 4 2 3 6 3" xfId="40040"/>
    <cellStyle name="20% - Ênfase3 4 2 3 7" xfId="19483"/>
    <cellStyle name="20% - Ênfase3 4 2 3 8" xfId="30671"/>
    <cellStyle name="20% - Ênfase3 4 2 3 9" xfId="41857"/>
    <cellStyle name="20% - Ênfase3 4 2 4" xfId="1299"/>
    <cellStyle name="20% - Ênfase3 4 2 4 10" xfId="43870"/>
    <cellStyle name="20% - Ênfase3 4 2 4 2" xfId="11143"/>
    <cellStyle name="20% - Ênfase3 4 2 4 2 2" xfId="21589"/>
    <cellStyle name="20% - Ênfase3 4 2 4 2 3" xfId="32777"/>
    <cellStyle name="20% - Ênfase3 4 2 4 3" xfId="12871"/>
    <cellStyle name="20% - Ênfase3 4 2 4 3 2" xfId="23482"/>
    <cellStyle name="20% - Ênfase3 4 2 4 3 3" xfId="34668"/>
    <cellStyle name="20% - Ênfase3 4 2 4 4" xfId="14596"/>
    <cellStyle name="20% - Ênfase3 4 2 4 4 2" xfId="25378"/>
    <cellStyle name="20% - Ênfase3 4 2 4 4 3" xfId="36564"/>
    <cellStyle name="20% - Ênfase3 4 2 4 5" xfId="16321"/>
    <cellStyle name="20% - Ênfase3 4 2 4 5 2" xfId="27274"/>
    <cellStyle name="20% - Ênfase3 4 2 4 5 3" xfId="38460"/>
    <cellStyle name="20% - Ênfase3 4 2 4 6" xfId="18046"/>
    <cellStyle name="20% - Ênfase3 4 2 4 6 2" xfId="29170"/>
    <cellStyle name="20% - Ênfase3 4 2 4 6 3" xfId="40356"/>
    <cellStyle name="20% - Ênfase3 4 2 4 7" xfId="19771"/>
    <cellStyle name="20% - Ênfase3 4 2 4 8" xfId="30959"/>
    <cellStyle name="20% - Ênfase3 4 2 4 9" xfId="42145"/>
    <cellStyle name="20% - Ênfase3 4 2 5" xfId="1615"/>
    <cellStyle name="20% - Ênfase3 4 2 5 10" xfId="44158"/>
    <cellStyle name="20% - Ênfase3 4 2 5 2" xfId="11431"/>
    <cellStyle name="20% - Ênfase3 4 2 5 2 2" xfId="21905"/>
    <cellStyle name="20% - Ênfase3 4 2 5 2 3" xfId="33093"/>
    <cellStyle name="20% - Ênfase3 4 2 5 3" xfId="13159"/>
    <cellStyle name="20% - Ênfase3 4 2 5 3 2" xfId="23798"/>
    <cellStyle name="20% - Ênfase3 4 2 5 3 3" xfId="34984"/>
    <cellStyle name="20% - Ênfase3 4 2 5 4" xfId="14884"/>
    <cellStyle name="20% - Ênfase3 4 2 5 4 2" xfId="25694"/>
    <cellStyle name="20% - Ênfase3 4 2 5 4 3" xfId="36880"/>
    <cellStyle name="20% - Ênfase3 4 2 5 5" xfId="16609"/>
    <cellStyle name="20% - Ênfase3 4 2 5 5 2" xfId="27590"/>
    <cellStyle name="20% - Ênfase3 4 2 5 5 3" xfId="38776"/>
    <cellStyle name="20% - Ênfase3 4 2 5 6" xfId="18334"/>
    <cellStyle name="20% - Ênfase3 4 2 5 6 2" xfId="29486"/>
    <cellStyle name="20% - Ênfase3 4 2 5 6 3" xfId="40672"/>
    <cellStyle name="20% - Ênfase3 4 2 5 7" xfId="20059"/>
    <cellStyle name="20% - Ênfase3 4 2 5 8" xfId="31247"/>
    <cellStyle name="20% - Ênfase3 4 2 5 9" xfId="42433"/>
    <cellStyle name="20% - Ênfase3 4 2 6" xfId="1931"/>
    <cellStyle name="20% - Ênfase3 4 2 6 10" xfId="44446"/>
    <cellStyle name="20% - Ênfase3 4 2 6 2" xfId="11719"/>
    <cellStyle name="20% - Ênfase3 4 2 6 2 2" xfId="22221"/>
    <cellStyle name="20% - Ênfase3 4 2 6 2 3" xfId="33409"/>
    <cellStyle name="20% - Ênfase3 4 2 6 3" xfId="13447"/>
    <cellStyle name="20% - Ênfase3 4 2 6 3 2" xfId="24114"/>
    <cellStyle name="20% - Ênfase3 4 2 6 3 3" xfId="35300"/>
    <cellStyle name="20% - Ênfase3 4 2 6 4" xfId="15172"/>
    <cellStyle name="20% - Ênfase3 4 2 6 4 2" xfId="26010"/>
    <cellStyle name="20% - Ênfase3 4 2 6 4 3" xfId="37196"/>
    <cellStyle name="20% - Ênfase3 4 2 6 5" xfId="16897"/>
    <cellStyle name="20% - Ênfase3 4 2 6 5 2" xfId="27906"/>
    <cellStyle name="20% - Ênfase3 4 2 6 5 3" xfId="39092"/>
    <cellStyle name="20% - Ênfase3 4 2 6 6" xfId="18622"/>
    <cellStyle name="20% - Ênfase3 4 2 6 6 2" xfId="29802"/>
    <cellStyle name="20% - Ênfase3 4 2 6 6 3" xfId="40988"/>
    <cellStyle name="20% - Ênfase3 4 2 6 7" xfId="20347"/>
    <cellStyle name="20% - Ênfase3 4 2 6 8" xfId="31535"/>
    <cellStyle name="20% - Ênfase3 4 2 6 9" xfId="42721"/>
    <cellStyle name="20% - Ênfase3 4 2 7" xfId="10278"/>
    <cellStyle name="20% - Ênfase3 4 2 7 2" xfId="20641"/>
    <cellStyle name="20% - Ênfase3 4 2 7 3" xfId="31829"/>
    <cellStyle name="20% - Ênfase3 4 2 8" xfId="12007"/>
    <cellStyle name="20% - Ênfase3 4 2 8 2" xfId="22534"/>
    <cellStyle name="20% - Ênfase3 4 2 8 3" xfId="33720"/>
    <cellStyle name="20% - Ênfase3 4 2 9" xfId="13732"/>
    <cellStyle name="20% - Ênfase3 4 2 9 2" xfId="24430"/>
    <cellStyle name="20% - Ênfase3 4 2 9 3" xfId="35616"/>
    <cellStyle name="20% - Ênfase3 4 3" xfId="509"/>
    <cellStyle name="20% - Ênfase3 4 3 10" xfId="43150"/>
    <cellStyle name="20% - Ênfase3 4 3 2" xfId="10423"/>
    <cellStyle name="20% - Ênfase3 4 3 2 2" xfId="20799"/>
    <cellStyle name="20% - Ênfase3 4 3 2 3" xfId="31987"/>
    <cellStyle name="20% - Ênfase3 4 3 3" xfId="12151"/>
    <cellStyle name="20% - Ênfase3 4 3 3 2" xfId="22692"/>
    <cellStyle name="20% - Ênfase3 4 3 3 3" xfId="33878"/>
    <cellStyle name="20% - Ênfase3 4 3 4" xfId="13876"/>
    <cellStyle name="20% - Ênfase3 4 3 4 2" xfId="24588"/>
    <cellStyle name="20% - Ênfase3 4 3 4 3" xfId="35774"/>
    <cellStyle name="20% - Ênfase3 4 3 5" xfId="15601"/>
    <cellStyle name="20% - Ênfase3 4 3 5 2" xfId="26484"/>
    <cellStyle name="20% - Ênfase3 4 3 5 3" xfId="37670"/>
    <cellStyle name="20% - Ênfase3 4 3 6" xfId="17326"/>
    <cellStyle name="20% - Ênfase3 4 3 6 2" xfId="28380"/>
    <cellStyle name="20% - Ênfase3 4 3 6 3" xfId="39566"/>
    <cellStyle name="20% - Ênfase3 4 3 7" xfId="19051"/>
    <cellStyle name="20% - Ênfase3 4 3 8" xfId="30239"/>
    <cellStyle name="20% - Ênfase3 4 3 9" xfId="41425"/>
    <cellStyle name="20% - Ênfase3 4 4" xfId="825"/>
    <cellStyle name="20% - Ênfase3 4 4 10" xfId="43438"/>
    <cellStyle name="20% - Ênfase3 4 4 2" xfId="10711"/>
    <cellStyle name="20% - Ênfase3 4 4 2 2" xfId="21115"/>
    <cellStyle name="20% - Ênfase3 4 4 2 3" xfId="32303"/>
    <cellStyle name="20% - Ênfase3 4 4 3" xfId="12439"/>
    <cellStyle name="20% - Ênfase3 4 4 3 2" xfId="23008"/>
    <cellStyle name="20% - Ênfase3 4 4 3 3" xfId="34194"/>
    <cellStyle name="20% - Ênfase3 4 4 4" xfId="14164"/>
    <cellStyle name="20% - Ênfase3 4 4 4 2" xfId="24904"/>
    <cellStyle name="20% - Ênfase3 4 4 4 3" xfId="36090"/>
    <cellStyle name="20% - Ênfase3 4 4 5" xfId="15889"/>
    <cellStyle name="20% - Ênfase3 4 4 5 2" xfId="26800"/>
    <cellStyle name="20% - Ênfase3 4 4 5 3" xfId="37986"/>
    <cellStyle name="20% - Ênfase3 4 4 6" xfId="17614"/>
    <cellStyle name="20% - Ênfase3 4 4 6 2" xfId="28696"/>
    <cellStyle name="20% - Ênfase3 4 4 6 3" xfId="39882"/>
    <cellStyle name="20% - Ênfase3 4 4 7" xfId="19339"/>
    <cellStyle name="20% - Ênfase3 4 4 8" xfId="30527"/>
    <cellStyle name="20% - Ênfase3 4 4 9" xfId="41713"/>
    <cellStyle name="20% - Ênfase3 4 5" xfId="1141"/>
    <cellStyle name="20% - Ênfase3 4 5 10" xfId="43726"/>
    <cellStyle name="20% - Ênfase3 4 5 2" xfId="10999"/>
    <cellStyle name="20% - Ênfase3 4 5 2 2" xfId="21431"/>
    <cellStyle name="20% - Ênfase3 4 5 2 3" xfId="32619"/>
    <cellStyle name="20% - Ênfase3 4 5 3" xfId="12727"/>
    <cellStyle name="20% - Ênfase3 4 5 3 2" xfId="23324"/>
    <cellStyle name="20% - Ênfase3 4 5 3 3" xfId="34510"/>
    <cellStyle name="20% - Ênfase3 4 5 4" xfId="14452"/>
    <cellStyle name="20% - Ênfase3 4 5 4 2" xfId="25220"/>
    <cellStyle name="20% - Ênfase3 4 5 4 3" xfId="36406"/>
    <cellStyle name="20% - Ênfase3 4 5 5" xfId="16177"/>
    <cellStyle name="20% - Ênfase3 4 5 5 2" xfId="27116"/>
    <cellStyle name="20% - Ênfase3 4 5 5 3" xfId="38302"/>
    <cellStyle name="20% - Ênfase3 4 5 6" xfId="17902"/>
    <cellStyle name="20% - Ênfase3 4 5 6 2" xfId="29012"/>
    <cellStyle name="20% - Ênfase3 4 5 6 3" xfId="40198"/>
    <cellStyle name="20% - Ênfase3 4 5 7" xfId="19627"/>
    <cellStyle name="20% - Ênfase3 4 5 8" xfId="30815"/>
    <cellStyle name="20% - Ênfase3 4 5 9" xfId="42001"/>
    <cellStyle name="20% - Ênfase3 4 6" xfId="1457"/>
    <cellStyle name="20% - Ênfase3 4 6 10" xfId="44014"/>
    <cellStyle name="20% - Ênfase3 4 6 2" xfId="11287"/>
    <cellStyle name="20% - Ênfase3 4 6 2 2" xfId="21747"/>
    <cellStyle name="20% - Ênfase3 4 6 2 3" xfId="32935"/>
    <cellStyle name="20% - Ênfase3 4 6 3" xfId="13015"/>
    <cellStyle name="20% - Ênfase3 4 6 3 2" xfId="23640"/>
    <cellStyle name="20% - Ênfase3 4 6 3 3" xfId="34826"/>
    <cellStyle name="20% - Ênfase3 4 6 4" xfId="14740"/>
    <cellStyle name="20% - Ênfase3 4 6 4 2" xfId="25536"/>
    <cellStyle name="20% - Ênfase3 4 6 4 3" xfId="36722"/>
    <cellStyle name="20% - Ênfase3 4 6 5" xfId="16465"/>
    <cellStyle name="20% - Ênfase3 4 6 5 2" xfId="27432"/>
    <cellStyle name="20% - Ênfase3 4 6 5 3" xfId="38618"/>
    <cellStyle name="20% - Ênfase3 4 6 6" xfId="18190"/>
    <cellStyle name="20% - Ênfase3 4 6 6 2" xfId="29328"/>
    <cellStyle name="20% - Ênfase3 4 6 6 3" xfId="40514"/>
    <cellStyle name="20% - Ênfase3 4 6 7" xfId="19915"/>
    <cellStyle name="20% - Ênfase3 4 6 8" xfId="31103"/>
    <cellStyle name="20% - Ênfase3 4 6 9" xfId="42289"/>
    <cellStyle name="20% - Ênfase3 4 7" xfId="1773"/>
    <cellStyle name="20% - Ênfase3 4 7 10" xfId="44302"/>
    <cellStyle name="20% - Ênfase3 4 7 2" xfId="11575"/>
    <cellStyle name="20% - Ênfase3 4 7 2 2" xfId="22063"/>
    <cellStyle name="20% - Ênfase3 4 7 2 3" xfId="33251"/>
    <cellStyle name="20% - Ênfase3 4 7 3" xfId="13303"/>
    <cellStyle name="20% - Ênfase3 4 7 3 2" xfId="23956"/>
    <cellStyle name="20% - Ênfase3 4 7 3 3" xfId="35142"/>
    <cellStyle name="20% - Ênfase3 4 7 4" xfId="15028"/>
    <cellStyle name="20% - Ênfase3 4 7 4 2" xfId="25852"/>
    <cellStyle name="20% - Ênfase3 4 7 4 3" xfId="37038"/>
    <cellStyle name="20% - Ênfase3 4 7 5" xfId="16753"/>
    <cellStyle name="20% - Ênfase3 4 7 5 2" xfId="27748"/>
    <cellStyle name="20% - Ênfase3 4 7 5 3" xfId="38934"/>
    <cellStyle name="20% - Ênfase3 4 7 6" xfId="18478"/>
    <cellStyle name="20% - Ênfase3 4 7 6 2" xfId="29644"/>
    <cellStyle name="20% - Ênfase3 4 7 6 3" xfId="40830"/>
    <cellStyle name="20% - Ênfase3 4 7 7" xfId="20203"/>
    <cellStyle name="20% - Ênfase3 4 7 8" xfId="31391"/>
    <cellStyle name="20% - Ênfase3 4 7 9" xfId="42577"/>
    <cellStyle name="20% - Ênfase3 4 8" xfId="2167"/>
    <cellStyle name="20% - Ênfase3 4 8 2" xfId="20491"/>
    <cellStyle name="20% - Ênfase3 4 8 3" xfId="31679"/>
    <cellStyle name="20% - Ênfase3 4 9" xfId="11863"/>
    <cellStyle name="20% - Ênfase3 4 9 2" xfId="22376"/>
    <cellStyle name="20% - Ênfase3 4 9 3" xfId="33562"/>
    <cellStyle name="20% - Ênfase3 5" xfId="213"/>
    <cellStyle name="20% - Ênfase3 5 10" xfId="13608"/>
    <cellStyle name="20% - Ênfase3 5 10 2" xfId="24294"/>
    <cellStyle name="20% - Ênfase3 5 10 3" xfId="35480"/>
    <cellStyle name="20% - Ênfase3 5 11" xfId="15333"/>
    <cellStyle name="20% - Ênfase3 5 11 2" xfId="26190"/>
    <cellStyle name="20% - Ênfase3 5 11 3" xfId="37376"/>
    <cellStyle name="20% - Ênfase3 5 12" xfId="17058"/>
    <cellStyle name="20% - Ênfase3 5 12 2" xfId="28086"/>
    <cellStyle name="20% - Ênfase3 5 12 3" xfId="39272"/>
    <cellStyle name="20% - Ênfase3 5 13" xfId="18783"/>
    <cellStyle name="20% - Ênfase3 5 14" xfId="29971"/>
    <cellStyle name="20% - Ênfase3 5 15" xfId="41157"/>
    <cellStyle name="20% - Ênfase3 5 16" xfId="42882"/>
    <cellStyle name="20% - Ênfase3 5 2" xfId="371"/>
    <cellStyle name="20% - Ênfase3 5 2 10" xfId="15477"/>
    <cellStyle name="20% - Ênfase3 5 2 10 2" xfId="26348"/>
    <cellStyle name="20% - Ênfase3 5 2 10 3" xfId="37534"/>
    <cellStyle name="20% - Ênfase3 5 2 11" xfId="17202"/>
    <cellStyle name="20% - Ênfase3 5 2 11 2" xfId="28244"/>
    <cellStyle name="20% - Ênfase3 5 2 11 3" xfId="39430"/>
    <cellStyle name="20% - Ênfase3 5 2 12" xfId="18927"/>
    <cellStyle name="20% - Ênfase3 5 2 13" xfId="30115"/>
    <cellStyle name="20% - Ênfase3 5 2 14" xfId="41301"/>
    <cellStyle name="20% - Ênfase3 5 2 15" xfId="43026"/>
    <cellStyle name="20% - Ênfase3 5 2 2" xfId="689"/>
    <cellStyle name="20% - Ênfase3 5 2 2 10" xfId="43314"/>
    <cellStyle name="20% - Ênfase3 5 2 2 2" xfId="10587"/>
    <cellStyle name="20% - Ênfase3 5 2 2 2 2" xfId="20979"/>
    <cellStyle name="20% - Ênfase3 5 2 2 2 3" xfId="32167"/>
    <cellStyle name="20% - Ênfase3 5 2 2 3" xfId="12315"/>
    <cellStyle name="20% - Ênfase3 5 2 2 3 2" xfId="22872"/>
    <cellStyle name="20% - Ênfase3 5 2 2 3 3" xfId="34058"/>
    <cellStyle name="20% - Ênfase3 5 2 2 4" xfId="14040"/>
    <cellStyle name="20% - Ênfase3 5 2 2 4 2" xfId="24768"/>
    <cellStyle name="20% - Ênfase3 5 2 2 4 3" xfId="35954"/>
    <cellStyle name="20% - Ênfase3 5 2 2 5" xfId="15765"/>
    <cellStyle name="20% - Ênfase3 5 2 2 5 2" xfId="26664"/>
    <cellStyle name="20% - Ênfase3 5 2 2 5 3" xfId="37850"/>
    <cellStyle name="20% - Ênfase3 5 2 2 6" xfId="17490"/>
    <cellStyle name="20% - Ênfase3 5 2 2 6 2" xfId="28560"/>
    <cellStyle name="20% - Ênfase3 5 2 2 6 3" xfId="39746"/>
    <cellStyle name="20% - Ênfase3 5 2 2 7" xfId="19215"/>
    <cellStyle name="20% - Ênfase3 5 2 2 8" xfId="30403"/>
    <cellStyle name="20% - Ênfase3 5 2 2 9" xfId="41589"/>
    <cellStyle name="20% - Ênfase3 5 2 3" xfId="1005"/>
    <cellStyle name="20% - Ênfase3 5 2 3 10" xfId="43602"/>
    <cellStyle name="20% - Ênfase3 5 2 3 2" xfId="10875"/>
    <cellStyle name="20% - Ênfase3 5 2 3 2 2" xfId="21295"/>
    <cellStyle name="20% - Ênfase3 5 2 3 2 3" xfId="32483"/>
    <cellStyle name="20% - Ênfase3 5 2 3 3" xfId="12603"/>
    <cellStyle name="20% - Ênfase3 5 2 3 3 2" xfId="23188"/>
    <cellStyle name="20% - Ênfase3 5 2 3 3 3" xfId="34374"/>
    <cellStyle name="20% - Ênfase3 5 2 3 4" xfId="14328"/>
    <cellStyle name="20% - Ênfase3 5 2 3 4 2" xfId="25084"/>
    <cellStyle name="20% - Ênfase3 5 2 3 4 3" xfId="36270"/>
    <cellStyle name="20% - Ênfase3 5 2 3 5" xfId="16053"/>
    <cellStyle name="20% - Ênfase3 5 2 3 5 2" xfId="26980"/>
    <cellStyle name="20% - Ênfase3 5 2 3 5 3" xfId="38166"/>
    <cellStyle name="20% - Ênfase3 5 2 3 6" xfId="17778"/>
    <cellStyle name="20% - Ênfase3 5 2 3 6 2" xfId="28876"/>
    <cellStyle name="20% - Ênfase3 5 2 3 6 3" xfId="40062"/>
    <cellStyle name="20% - Ênfase3 5 2 3 7" xfId="19503"/>
    <cellStyle name="20% - Ênfase3 5 2 3 8" xfId="30691"/>
    <cellStyle name="20% - Ênfase3 5 2 3 9" xfId="41877"/>
    <cellStyle name="20% - Ênfase3 5 2 4" xfId="1321"/>
    <cellStyle name="20% - Ênfase3 5 2 4 10" xfId="43890"/>
    <cellStyle name="20% - Ênfase3 5 2 4 2" xfId="11163"/>
    <cellStyle name="20% - Ênfase3 5 2 4 2 2" xfId="21611"/>
    <cellStyle name="20% - Ênfase3 5 2 4 2 3" xfId="32799"/>
    <cellStyle name="20% - Ênfase3 5 2 4 3" xfId="12891"/>
    <cellStyle name="20% - Ênfase3 5 2 4 3 2" xfId="23504"/>
    <cellStyle name="20% - Ênfase3 5 2 4 3 3" xfId="34690"/>
    <cellStyle name="20% - Ênfase3 5 2 4 4" xfId="14616"/>
    <cellStyle name="20% - Ênfase3 5 2 4 4 2" xfId="25400"/>
    <cellStyle name="20% - Ênfase3 5 2 4 4 3" xfId="36586"/>
    <cellStyle name="20% - Ênfase3 5 2 4 5" xfId="16341"/>
    <cellStyle name="20% - Ênfase3 5 2 4 5 2" xfId="27296"/>
    <cellStyle name="20% - Ênfase3 5 2 4 5 3" xfId="38482"/>
    <cellStyle name="20% - Ênfase3 5 2 4 6" xfId="18066"/>
    <cellStyle name="20% - Ênfase3 5 2 4 6 2" xfId="29192"/>
    <cellStyle name="20% - Ênfase3 5 2 4 6 3" xfId="40378"/>
    <cellStyle name="20% - Ênfase3 5 2 4 7" xfId="19791"/>
    <cellStyle name="20% - Ênfase3 5 2 4 8" xfId="30979"/>
    <cellStyle name="20% - Ênfase3 5 2 4 9" xfId="42165"/>
    <cellStyle name="20% - Ênfase3 5 2 5" xfId="1637"/>
    <cellStyle name="20% - Ênfase3 5 2 5 10" xfId="44178"/>
    <cellStyle name="20% - Ênfase3 5 2 5 2" xfId="11451"/>
    <cellStyle name="20% - Ênfase3 5 2 5 2 2" xfId="21927"/>
    <cellStyle name="20% - Ênfase3 5 2 5 2 3" xfId="33115"/>
    <cellStyle name="20% - Ênfase3 5 2 5 3" xfId="13179"/>
    <cellStyle name="20% - Ênfase3 5 2 5 3 2" xfId="23820"/>
    <cellStyle name="20% - Ênfase3 5 2 5 3 3" xfId="35006"/>
    <cellStyle name="20% - Ênfase3 5 2 5 4" xfId="14904"/>
    <cellStyle name="20% - Ênfase3 5 2 5 4 2" xfId="25716"/>
    <cellStyle name="20% - Ênfase3 5 2 5 4 3" xfId="36902"/>
    <cellStyle name="20% - Ênfase3 5 2 5 5" xfId="16629"/>
    <cellStyle name="20% - Ênfase3 5 2 5 5 2" xfId="27612"/>
    <cellStyle name="20% - Ênfase3 5 2 5 5 3" xfId="38798"/>
    <cellStyle name="20% - Ênfase3 5 2 5 6" xfId="18354"/>
    <cellStyle name="20% - Ênfase3 5 2 5 6 2" xfId="29508"/>
    <cellStyle name="20% - Ênfase3 5 2 5 6 3" xfId="40694"/>
    <cellStyle name="20% - Ênfase3 5 2 5 7" xfId="20079"/>
    <cellStyle name="20% - Ênfase3 5 2 5 8" xfId="31267"/>
    <cellStyle name="20% - Ênfase3 5 2 5 9" xfId="42453"/>
    <cellStyle name="20% - Ênfase3 5 2 6" xfId="1953"/>
    <cellStyle name="20% - Ênfase3 5 2 6 10" xfId="44466"/>
    <cellStyle name="20% - Ênfase3 5 2 6 2" xfId="11739"/>
    <cellStyle name="20% - Ênfase3 5 2 6 2 2" xfId="22243"/>
    <cellStyle name="20% - Ênfase3 5 2 6 2 3" xfId="33431"/>
    <cellStyle name="20% - Ênfase3 5 2 6 3" xfId="13467"/>
    <cellStyle name="20% - Ênfase3 5 2 6 3 2" xfId="24136"/>
    <cellStyle name="20% - Ênfase3 5 2 6 3 3" xfId="35322"/>
    <cellStyle name="20% - Ênfase3 5 2 6 4" xfId="15192"/>
    <cellStyle name="20% - Ênfase3 5 2 6 4 2" xfId="26032"/>
    <cellStyle name="20% - Ênfase3 5 2 6 4 3" xfId="37218"/>
    <cellStyle name="20% - Ênfase3 5 2 6 5" xfId="16917"/>
    <cellStyle name="20% - Ênfase3 5 2 6 5 2" xfId="27928"/>
    <cellStyle name="20% - Ênfase3 5 2 6 5 3" xfId="39114"/>
    <cellStyle name="20% - Ênfase3 5 2 6 6" xfId="18642"/>
    <cellStyle name="20% - Ênfase3 5 2 6 6 2" xfId="29824"/>
    <cellStyle name="20% - Ênfase3 5 2 6 6 3" xfId="41010"/>
    <cellStyle name="20% - Ênfase3 5 2 6 7" xfId="20367"/>
    <cellStyle name="20% - Ênfase3 5 2 6 8" xfId="31555"/>
    <cellStyle name="20% - Ênfase3 5 2 6 9" xfId="42741"/>
    <cellStyle name="20% - Ênfase3 5 2 7" xfId="10298"/>
    <cellStyle name="20% - Ênfase3 5 2 7 2" xfId="20663"/>
    <cellStyle name="20% - Ênfase3 5 2 7 3" xfId="31851"/>
    <cellStyle name="20% - Ênfase3 5 2 8" xfId="12027"/>
    <cellStyle name="20% - Ênfase3 5 2 8 2" xfId="22556"/>
    <cellStyle name="20% - Ênfase3 5 2 8 3" xfId="33742"/>
    <cellStyle name="20% - Ênfase3 5 2 9" xfId="13752"/>
    <cellStyle name="20% - Ênfase3 5 2 9 2" xfId="24452"/>
    <cellStyle name="20% - Ênfase3 5 2 9 3" xfId="35638"/>
    <cellStyle name="20% - Ênfase3 5 3" xfId="531"/>
    <cellStyle name="20% - Ênfase3 5 3 10" xfId="43170"/>
    <cellStyle name="20% - Ênfase3 5 3 2" xfId="10443"/>
    <cellStyle name="20% - Ênfase3 5 3 2 2" xfId="20821"/>
    <cellStyle name="20% - Ênfase3 5 3 2 3" xfId="32009"/>
    <cellStyle name="20% - Ênfase3 5 3 3" xfId="12171"/>
    <cellStyle name="20% - Ênfase3 5 3 3 2" xfId="22714"/>
    <cellStyle name="20% - Ênfase3 5 3 3 3" xfId="33900"/>
    <cellStyle name="20% - Ênfase3 5 3 4" xfId="13896"/>
    <cellStyle name="20% - Ênfase3 5 3 4 2" xfId="24610"/>
    <cellStyle name="20% - Ênfase3 5 3 4 3" xfId="35796"/>
    <cellStyle name="20% - Ênfase3 5 3 5" xfId="15621"/>
    <cellStyle name="20% - Ênfase3 5 3 5 2" xfId="26506"/>
    <cellStyle name="20% - Ênfase3 5 3 5 3" xfId="37692"/>
    <cellStyle name="20% - Ênfase3 5 3 6" xfId="17346"/>
    <cellStyle name="20% - Ênfase3 5 3 6 2" xfId="28402"/>
    <cellStyle name="20% - Ênfase3 5 3 6 3" xfId="39588"/>
    <cellStyle name="20% - Ênfase3 5 3 7" xfId="19071"/>
    <cellStyle name="20% - Ênfase3 5 3 8" xfId="30259"/>
    <cellStyle name="20% - Ênfase3 5 3 9" xfId="41445"/>
    <cellStyle name="20% - Ênfase3 5 4" xfId="847"/>
    <cellStyle name="20% - Ênfase3 5 4 10" xfId="43458"/>
    <cellStyle name="20% - Ênfase3 5 4 2" xfId="10731"/>
    <cellStyle name="20% - Ênfase3 5 4 2 2" xfId="21137"/>
    <cellStyle name="20% - Ênfase3 5 4 2 3" xfId="32325"/>
    <cellStyle name="20% - Ênfase3 5 4 3" xfId="12459"/>
    <cellStyle name="20% - Ênfase3 5 4 3 2" xfId="23030"/>
    <cellStyle name="20% - Ênfase3 5 4 3 3" xfId="34216"/>
    <cellStyle name="20% - Ênfase3 5 4 4" xfId="14184"/>
    <cellStyle name="20% - Ênfase3 5 4 4 2" xfId="24926"/>
    <cellStyle name="20% - Ênfase3 5 4 4 3" xfId="36112"/>
    <cellStyle name="20% - Ênfase3 5 4 5" xfId="15909"/>
    <cellStyle name="20% - Ênfase3 5 4 5 2" xfId="26822"/>
    <cellStyle name="20% - Ênfase3 5 4 5 3" xfId="38008"/>
    <cellStyle name="20% - Ênfase3 5 4 6" xfId="17634"/>
    <cellStyle name="20% - Ênfase3 5 4 6 2" xfId="28718"/>
    <cellStyle name="20% - Ênfase3 5 4 6 3" xfId="39904"/>
    <cellStyle name="20% - Ênfase3 5 4 7" xfId="19359"/>
    <cellStyle name="20% - Ênfase3 5 4 8" xfId="30547"/>
    <cellStyle name="20% - Ênfase3 5 4 9" xfId="41733"/>
    <cellStyle name="20% - Ênfase3 5 5" xfId="1163"/>
    <cellStyle name="20% - Ênfase3 5 5 10" xfId="43746"/>
    <cellStyle name="20% - Ênfase3 5 5 2" xfId="11019"/>
    <cellStyle name="20% - Ênfase3 5 5 2 2" xfId="21453"/>
    <cellStyle name="20% - Ênfase3 5 5 2 3" xfId="32641"/>
    <cellStyle name="20% - Ênfase3 5 5 3" xfId="12747"/>
    <cellStyle name="20% - Ênfase3 5 5 3 2" xfId="23346"/>
    <cellStyle name="20% - Ênfase3 5 5 3 3" xfId="34532"/>
    <cellStyle name="20% - Ênfase3 5 5 4" xfId="14472"/>
    <cellStyle name="20% - Ênfase3 5 5 4 2" xfId="25242"/>
    <cellStyle name="20% - Ênfase3 5 5 4 3" xfId="36428"/>
    <cellStyle name="20% - Ênfase3 5 5 5" xfId="16197"/>
    <cellStyle name="20% - Ênfase3 5 5 5 2" xfId="27138"/>
    <cellStyle name="20% - Ênfase3 5 5 5 3" xfId="38324"/>
    <cellStyle name="20% - Ênfase3 5 5 6" xfId="17922"/>
    <cellStyle name="20% - Ênfase3 5 5 6 2" xfId="29034"/>
    <cellStyle name="20% - Ênfase3 5 5 6 3" xfId="40220"/>
    <cellStyle name="20% - Ênfase3 5 5 7" xfId="19647"/>
    <cellStyle name="20% - Ênfase3 5 5 8" xfId="30835"/>
    <cellStyle name="20% - Ênfase3 5 5 9" xfId="42021"/>
    <cellStyle name="20% - Ênfase3 5 6" xfId="1479"/>
    <cellStyle name="20% - Ênfase3 5 6 10" xfId="44034"/>
    <cellStyle name="20% - Ênfase3 5 6 2" xfId="11307"/>
    <cellStyle name="20% - Ênfase3 5 6 2 2" xfId="21769"/>
    <cellStyle name="20% - Ênfase3 5 6 2 3" xfId="32957"/>
    <cellStyle name="20% - Ênfase3 5 6 3" xfId="13035"/>
    <cellStyle name="20% - Ênfase3 5 6 3 2" xfId="23662"/>
    <cellStyle name="20% - Ênfase3 5 6 3 3" xfId="34848"/>
    <cellStyle name="20% - Ênfase3 5 6 4" xfId="14760"/>
    <cellStyle name="20% - Ênfase3 5 6 4 2" xfId="25558"/>
    <cellStyle name="20% - Ênfase3 5 6 4 3" xfId="36744"/>
    <cellStyle name="20% - Ênfase3 5 6 5" xfId="16485"/>
    <cellStyle name="20% - Ênfase3 5 6 5 2" xfId="27454"/>
    <cellStyle name="20% - Ênfase3 5 6 5 3" xfId="38640"/>
    <cellStyle name="20% - Ênfase3 5 6 6" xfId="18210"/>
    <cellStyle name="20% - Ênfase3 5 6 6 2" xfId="29350"/>
    <cellStyle name="20% - Ênfase3 5 6 6 3" xfId="40536"/>
    <cellStyle name="20% - Ênfase3 5 6 7" xfId="19935"/>
    <cellStyle name="20% - Ênfase3 5 6 8" xfId="31123"/>
    <cellStyle name="20% - Ênfase3 5 6 9" xfId="42309"/>
    <cellStyle name="20% - Ênfase3 5 7" xfId="1795"/>
    <cellStyle name="20% - Ênfase3 5 7 10" xfId="44322"/>
    <cellStyle name="20% - Ênfase3 5 7 2" xfId="11595"/>
    <cellStyle name="20% - Ênfase3 5 7 2 2" xfId="22085"/>
    <cellStyle name="20% - Ênfase3 5 7 2 3" xfId="33273"/>
    <cellStyle name="20% - Ênfase3 5 7 3" xfId="13323"/>
    <cellStyle name="20% - Ênfase3 5 7 3 2" xfId="23978"/>
    <cellStyle name="20% - Ênfase3 5 7 3 3" xfId="35164"/>
    <cellStyle name="20% - Ênfase3 5 7 4" xfId="15048"/>
    <cellStyle name="20% - Ênfase3 5 7 4 2" xfId="25874"/>
    <cellStyle name="20% - Ênfase3 5 7 4 3" xfId="37060"/>
    <cellStyle name="20% - Ênfase3 5 7 5" xfId="16773"/>
    <cellStyle name="20% - Ênfase3 5 7 5 2" xfId="27770"/>
    <cellStyle name="20% - Ênfase3 5 7 5 3" xfId="38956"/>
    <cellStyle name="20% - Ênfase3 5 7 6" xfId="18498"/>
    <cellStyle name="20% - Ênfase3 5 7 6 2" xfId="29666"/>
    <cellStyle name="20% - Ênfase3 5 7 6 3" xfId="40852"/>
    <cellStyle name="20% - Ênfase3 5 7 7" xfId="20223"/>
    <cellStyle name="20% - Ênfase3 5 7 8" xfId="31411"/>
    <cellStyle name="20% - Ênfase3 5 7 9" xfId="42597"/>
    <cellStyle name="20% - Ênfase3 5 8" xfId="2158"/>
    <cellStyle name="20% - Ênfase3 5 8 2" xfId="20511"/>
    <cellStyle name="20% - Ênfase3 5 8 3" xfId="31699"/>
    <cellStyle name="20% - Ênfase3 5 9" xfId="11883"/>
    <cellStyle name="20% - Ênfase3 5 9 2" xfId="22398"/>
    <cellStyle name="20% - Ênfase3 5 9 3" xfId="33584"/>
    <cellStyle name="20% - Ênfase3 6" xfId="281"/>
    <cellStyle name="20% - Ênfase3 6 10" xfId="15395"/>
    <cellStyle name="20% - Ênfase3 6 10 2" xfId="26258"/>
    <cellStyle name="20% - Ênfase3 6 10 3" xfId="37444"/>
    <cellStyle name="20% - Ênfase3 6 11" xfId="17120"/>
    <cellStyle name="20% - Ênfase3 6 11 2" xfId="28154"/>
    <cellStyle name="20% - Ênfase3 6 11 3" xfId="39340"/>
    <cellStyle name="20% - Ênfase3 6 12" xfId="18845"/>
    <cellStyle name="20% - Ênfase3 6 13" xfId="30033"/>
    <cellStyle name="20% - Ênfase3 6 14" xfId="41219"/>
    <cellStyle name="20% - Ênfase3 6 15" xfId="42944"/>
    <cellStyle name="20% - Ênfase3 6 2" xfId="599"/>
    <cellStyle name="20% - Ênfase3 6 2 10" xfId="43232"/>
    <cellStyle name="20% - Ênfase3 6 2 2" xfId="10505"/>
    <cellStyle name="20% - Ênfase3 6 2 2 2" xfId="20889"/>
    <cellStyle name="20% - Ênfase3 6 2 2 3" xfId="32077"/>
    <cellStyle name="20% - Ênfase3 6 2 3" xfId="12233"/>
    <cellStyle name="20% - Ênfase3 6 2 3 2" xfId="22782"/>
    <cellStyle name="20% - Ênfase3 6 2 3 3" xfId="33968"/>
    <cellStyle name="20% - Ênfase3 6 2 4" xfId="13958"/>
    <cellStyle name="20% - Ênfase3 6 2 4 2" xfId="24678"/>
    <cellStyle name="20% - Ênfase3 6 2 4 3" xfId="35864"/>
    <cellStyle name="20% - Ênfase3 6 2 5" xfId="15683"/>
    <cellStyle name="20% - Ênfase3 6 2 5 2" xfId="26574"/>
    <cellStyle name="20% - Ênfase3 6 2 5 3" xfId="37760"/>
    <cellStyle name="20% - Ênfase3 6 2 6" xfId="17408"/>
    <cellStyle name="20% - Ênfase3 6 2 6 2" xfId="28470"/>
    <cellStyle name="20% - Ênfase3 6 2 6 3" xfId="39656"/>
    <cellStyle name="20% - Ênfase3 6 2 7" xfId="19133"/>
    <cellStyle name="20% - Ênfase3 6 2 8" xfId="30321"/>
    <cellStyle name="20% - Ênfase3 6 2 9" xfId="41507"/>
    <cellStyle name="20% - Ênfase3 6 3" xfId="915"/>
    <cellStyle name="20% - Ênfase3 6 3 10" xfId="43520"/>
    <cellStyle name="20% - Ênfase3 6 3 2" xfId="10793"/>
    <cellStyle name="20% - Ênfase3 6 3 2 2" xfId="21205"/>
    <cellStyle name="20% - Ênfase3 6 3 2 3" xfId="32393"/>
    <cellStyle name="20% - Ênfase3 6 3 3" xfId="12521"/>
    <cellStyle name="20% - Ênfase3 6 3 3 2" xfId="23098"/>
    <cellStyle name="20% - Ênfase3 6 3 3 3" xfId="34284"/>
    <cellStyle name="20% - Ênfase3 6 3 4" xfId="14246"/>
    <cellStyle name="20% - Ênfase3 6 3 4 2" xfId="24994"/>
    <cellStyle name="20% - Ênfase3 6 3 4 3" xfId="36180"/>
    <cellStyle name="20% - Ênfase3 6 3 5" xfId="15971"/>
    <cellStyle name="20% - Ênfase3 6 3 5 2" xfId="26890"/>
    <cellStyle name="20% - Ênfase3 6 3 5 3" xfId="38076"/>
    <cellStyle name="20% - Ênfase3 6 3 6" xfId="17696"/>
    <cellStyle name="20% - Ênfase3 6 3 6 2" xfId="28786"/>
    <cellStyle name="20% - Ênfase3 6 3 6 3" xfId="39972"/>
    <cellStyle name="20% - Ênfase3 6 3 7" xfId="19421"/>
    <cellStyle name="20% - Ênfase3 6 3 8" xfId="30609"/>
    <cellStyle name="20% - Ênfase3 6 3 9" xfId="41795"/>
    <cellStyle name="20% - Ênfase3 6 4" xfId="1231"/>
    <cellStyle name="20% - Ênfase3 6 4 10" xfId="43808"/>
    <cellStyle name="20% - Ênfase3 6 4 2" xfId="11081"/>
    <cellStyle name="20% - Ênfase3 6 4 2 2" xfId="21521"/>
    <cellStyle name="20% - Ênfase3 6 4 2 3" xfId="32709"/>
    <cellStyle name="20% - Ênfase3 6 4 3" xfId="12809"/>
    <cellStyle name="20% - Ênfase3 6 4 3 2" xfId="23414"/>
    <cellStyle name="20% - Ênfase3 6 4 3 3" xfId="34600"/>
    <cellStyle name="20% - Ênfase3 6 4 4" xfId="14534"/>
    <cellStyle name="20% - Ênfase3 6 4 4 2" xfId="25310"/>
    <cellStyle name="20% - Ênfase3 6 4 4 3" xfId="36496"/>
    <cellStyle name="20% - Ênfase3 6 4 5" xfId="16259"/>
    <cellStyle name="20% - Ênfase3 6 4 5 2" xfId="27206"/>
    <cellStyle name="20% - Ênfase3 6 4 5 3" xfId="38392"/>
    <cellStyle name="20% - Ênfase3 6 4 6" xfId="17984"/>
    <cellStyle name="20% - Ênfase3 6 4 6 2" xfId="29102"/>
    <cellStyle name="20% - Ênfase3 6 4 6 3" xfId="40288"/>
    <cellStyle name="20% - Ênfase3 6 4 7" xfId="19709"/>
    <cellStyle name="20% - Ênfase3 6 4 8" xfId="30897"/>
    <cellStyle name="20% - Ênfase3 6 4 9" xfId="42083"/>
    <cellStyle name="20% - Ênfase3 6 5" xfId="1547"/>
    <cellStyle name="20% - Ênfase3 6 5 10" xfId="44096"/>
    <cellStyle name="20% - Ênfase3 6 5 2" xfId="11369"/>
    <cellStyle name="20% - Ênfase3 6 5 2 2" xfId="21837"/>
    <cellStyle name="20% - Ênfase3 6 5 2 3" xfId="33025"/>
    <cellStyle name="20% - Ênfase3 6 5 3" xfId="13097"/>
    <cellStyle name="20% - Ênfase3 6 5 3 2" xfId="23730"/>
    <cellStyle name="20% - Ênfase3 6 5 3 3" xfId="34916"/>
    <cellStyle name="20% - Ênfase3 6 5 4" xfId="14822"/>
    <cellStyle name="20% - Ênfase3 6 5 4 2" xfId="25626"/>
    <cellStyle name="20% - Ênfase3 6 5 4 3" xfId="36812"/>
    <cellStyle name="20% - Ênfase3 6 5 5" xfId="16547"/>
    <cellStyle name="20% - Ênfase3 6 5 5 2" xfId="27522"/>
    <cellStyle name="20% - Ênfase3 6 5 5 3" xfId="38708"/>
    <cellStyle name="20% - Ênfase3 6 5 6" xfId="18272"/>
    <cellStyle name="20% - Ênfase3 6 5 6 2" xfId="29418"/>
    <cellStyle name="20% - Ênfase3 6 5 6 3" xfId="40604"/>
    <cellStyle name="20% - Ênfase3 6 5 7" xfId="19997"/>
    <cellStyle name="20% - Ênfase3 6 5 8" xfId="31185"/>
    <cellStyle name="20% - Ênfase3 6 5 9" xfId="42371"/>
    <cellStyle name="20% - Ênfase3 6 6" xfId="1863"/>
    <cellStyle name="20% - Ênfase3 6 6 10" xfId="44384"/>
    <cellStyle name="20% - Ênfase3 6 6 2" xfId="11657"/>
    <cellStyle name="20% - Ênfase3 6 6 2 2" xfId="22153"/>
    <cellStyle name="20% - Ênfase3 6 6 2 3" xfId="33341"/>
    <cellStyle name="20% - Ênfase3 6 6 3" xfId="13385"/>
    <cellStyle name="20% - Ênfase3 6 6 3 2" xfId="24046"/>
    <cellStyle name="20% - Ênfase3 6 6 3 3" xfId="35232"/>
    <cellStyle name="20% - Ênfase3 6 6 4" xfId="15110"/>
    <cellStyle name="20% - Ênfase3 6 6 4 2" xfId="25942"/>
    <cellStyle name="20% - Ênfase3 6 6 4 3" xfId="37128"/>
    <cellStyle name="20% - Ênfase3 6 6 5" xfId="16835"/>
    <cellStyle name="20% - Ênfase3 6 6 5 2" xfId="27838"/>
    <cellStyle name="20% - Ênfase3 6 6 5 3" xfId="39024"/>
    <cellStyle name="20% - Ênfase3 6 6 6" xfId="18560"/>
    <cellStyle name="20% - Ênfase3 6 6 6 2" xfId="29734"/>
    <cellStyle name="20% - Ênfase3 6 6 6 3" xfId="40920"/>
    <cellStyle name="20% - Ênfase3 6 6 7" xfId="20285"/>
    <cellStyle name="20% - Ênfase3 6 6 8" xfId="31473"/>
    <cellStyle name="20% - Ênfase3 6 6 9" xfId="42659"/>
    <cellStyle name="20% - Ênfase3 6 7" xfId="10216"/>
    <cellStyle name="20% - Ênfase3 6 7 2" xfId="20573"/>
    <cellStyle name="20% - Ênfase3 6 7 3" xfId="31761"/>
    <cellStyle name="20% - Ênfase3 6 8" xfId="11945"/>
    <cellStyle name="20% - Ênfase3 6 8 2" xfId="22466"/>
    <cellStyle name="20% - Ênfase3 6 8 3" xfId="33652"/>
    <cellStyle name="20% - Ênfase3 6 9" xfId="13670"/>
    <cellStyle name="20% - Ênfase3 6 9 2" xfId="24362"/>
    <cellStyle name="20% - Ênfase3 6 9 3" xfId="35548"/>
    <cellStyle name="20% - Ênfase3 7" xfId="441"/>
    <cellStyle name="20% - Ênfase3 7 10" xfId="43088"/>
    <cellStyle name="20% - Ênfase3 7 2" xfId="10361"/>
    <cellStyle name="20% - Ênfase3 7 2 2" xfId="20731"/>
    <cellStyle name="20% - Ênfase3 7 2 3" xfId="31919"/>
    <cellStyle name="20% - Ênfase3 7 3" xfId="12089"/>
    <cellStyle name="20% - Ênfase3 7 3 2" xfId="22624"/>
    <cellStyle name="20% - Ênfase3 7 3 3" xfId="33810"/>
    <cellStyle name="20% - Ênfase3 7 4" xfId="13814"/>
    <cellStyle name="20% - Ênfase3 7 4 2" xfId="24520"/>
    <cellStyle name="20% - Ênfase3 7 4 3" xfId="35706"/>
    <cellStyle name="20% - Ênfase3 7 5" xfId="15539"/>
    <cellStyle name="20% - Ênfase3 7 5 2" xfId="26416"/>
    <cellStyle name="20% - Ênfase3 7 5 3" xfId="37602"/>
    <cellStyle name="20% - Ênfase3 7 6" xfId="17264"/>
    <cellStyle name="20% - Ênfase3 7 6 2" xfId="28312"/>
    <cellStyle name="20% - Ênfase3 7 6 3" xfId="39498"/>
    <cellStyle name="20% - Ênfase3 7 7" xfId="18989"/>
    <cellStyle name="20% - Ênfase3 7 8" xfId="30177"/>
    <cellStyle name="20% - Ênfase3 7 9" xfId="41363"/>
    <cellStyle name="20% - Ênfase3 8" xfId="757"/>
    <cellStyle name="20% - Ênfase3 8 10" xfId="43376"/>
    <cellStyle name="20% - Ênfase3 8 2" xfId="10649"/>
    <cellStyle name="20% - Ênfase3 8 2 2" xfId="21047"/>
    <cellStyle name="20% - Ênfase3 8 2 3" xfId="32235"/>
    <cellStyle name="20% - Ênfase3 8 3" xfId="12377"/>
    <cellStyle name="20% - Ênfase3 8 3 2" xfId="22940"/>
    <cellStyle name="20% - Ênfase3 8 3 3" xfId="34126"/>
    <cellStyle name="20% - Ênfase3 8 4" xfId="14102"/>
    <cellStyle name="20% - Ênfase3 8 4 2" xfId="24836"/>
    <cellStyle name="20% - Ênfase3 8 4 3" xfId="36022"/>
    <cellStyle name="20% - Ênfase3 8 5" xfId="15827"/>
    <cellStyle name="20% - Ênfase3 8 5 2" xfId="26732"/>
    <cellStyle name="20% - Ênfase3 8 5 3" xfId="37918"/>
    <cellStyle name="20% - Ênfase3 8 6" xfId="17552"/>
    <cellStyle name="20% - Ênfase3 8 6 2" xfId="28628"/>
    <cellStyle name="20% - Ênfase3 8 6 3" xfId="39814"/>
    <cellStyle name="20% - Ênfase3 8 7" xfId="19277"/>
    <cellStyle name="20% - Ênfase3 8 8" xfId="30465"/>
    <cellStyle name="20% - Ênfase3 8 9" xfId="41651"/>
    <cellStyle name="20% - Ênfase3 9" xfId="1073"/>
    <cellStyle name="20% - Ênfase3 9 10" xfId="43664"/>
    <cellStyle name="20% - Ênfase3 9 2" xfId="10937"/>
    <cellStyle name="20% - Ênfase3 9 2 2" xfId="21363"/>
    <cellStyle name="20% - Ênfase3 9 2 3" xfId="32551"/>
    <cellStyle name="20% - Ênfase3 9 3" xfId="12665"/>
    <cellStyle name="20% - Ênfase3 9 3 2" xfId="23256"/>
    <cellStyle name="20% - Ênfase3 9 3 3" xfId="34442"/>
    <cellStyle name="20% - Ênfase3 9 4" xfId="14390"/>
    <cellStyle name="20% - Ênfase3 9 4 2" xfId="25152"/>
    <cellStyle name="20% - Ênfase3 9 4 3" xfId="36338"/>
    <cellStyle name="20% - Ênfase3 9 5" xfId="16115"/>
    <cellStyle name="20% - Ênfase3 9 5 2" xfId="27048"/>
    <cellStyle name="20% - Ênfase3 9 5 3" xfId="38234"/>
    <cellStyle name="20% - Ênfase3 9 6" xfId="17840"/>
    <cellStyle name="20% - Ênfase3 9 6 2" xfId="28944"/>
    <cellStyle name="20% - Ênfase3 9 6 3" xfId="40130"/>
    <cellStyle name="20% - Ênfase3 9 7" xfId="19565"/>
    <cellStyle name="20% - Ênfase3 9 8" xfId="30753"/>
    <cellStyle name="20% - Ênfase3 9 9" xfId="41939"/>
    <cellStyle name="20% - Ênfase4" xfId="35" builtinId="42" customBuiltin="1"/>
    <cellStyle name="20% - Ênfase4 10" xfId="1390"/>
    <cellStyle name="20% - Ênfase4 10 10" xfId="43953"/>
    <cellStyle name="20% - Ênfase4 10 2" xfId="11226"/>
    <cellStyle name="20% - Ênfase4 10 2 2" xfId="21680"/>
    <cellStyle name="20% - Ênfase4 10 2 3" xfId="32868"/>
    <cellStyle name="20% - Ênfase4 10 3" xfId="12954"/>
    <cellStyle name="20% - Ênfase4 10 3 2" xfId="23573"/>
    <cellStyle name="20% - Ênfase4 10 3 3" xfId="34759"/>
    <cellStyle name="20% - Ênfase4 10 4" xfId="14679"/>
    <cellStyle name="20% - Ênfase4 10 4 2" xfId="25469"/>
    <cellStyle name="20% - Ênfase4 10 4 3" xfId="36655"/>
    <cellStyle name="20% - Ênfase4 10 5" xfId="16404"/>
    <cellStyle name="20% - Ênfase4 10 5 2" xfId="27365"/>
    <cellStyle name="20% - Ênfase4 10 5 3" xfId="38551"/>
    <cellStyle name="20% - Ênfase4 10 6" xfId="18129"/>
    <cellStyle name="20% - Ênfase4 10 6 2" xfId="29261"/>
    <cellStyle name="20% - Ênfase4 10 6 3" xfId="40447"/>
    <cellStyle name="20% - Ênfase4 10 7" xfId="19854"/>
    <cellStyle name="20% - Ênfase4 10 8" xfId="31042"/>
    <cellStyle name="20% - Ênfase4 10 9" xfId="42228"/>
    <cellStyle name="20% - Ênfase4 11" xfId="1706"/>
    <cellStyle name="20% - Ênfase4 11 10" xfId="44241"/>
    <cellStyle name="20% - Ênfase4 11 2" xfId="11514"/>
    <cellStyle name="20% - Ênfase4 11 2 2" xfId="21996"/>
    <cellStyle name="20% - Ênfase4 11 2 3" xfId="33184"/>
    <cellStyle name="20% - Ênfase4 11 3" xfId="13242"/>
    <cellStyle name="20% - Ênfase4 11 3 2" xfId="23889"/>
    <cellStyle name="20% - Ênfase4 11 3 3" xfId="35075"/>
    <cellStyle name="20% - Ênfase4 11 4" xfId="14967"/>
    <cellStyle name="20% - Ênfase4 11 4 2" xfId="25785"/>
    <cellStyle name="20% - Ênfase4 11 4 3" xfId="36971"/>
    <cellStyle name="20% - Ênfase4 11 5" xfId="16692"/>
    <cellStyle name="20% - Ênfase4 11 5 2" xfId="27681"/>
    <cellStyle name="20% - Ênfase4 11 5 3" xfId="38867"/>
    <cellStyle name="20% - Ênfase4 11 6" xfId="18417"/>
    <cellStyle name="20% - Ênfase4 11 6 2" xfId="29577"/>
    <cellStyle name="20% - Ênfase4 11 6 3" xfId="40763"/>
    <cellStyle name="20% - Ênfase4 11 7" xfId="20142"/>
    <cellStyle name="20% - Ênfase4 11 8" xfId="31330"/>
    <cellStyle name="20% - Ênfase4 11 9" xfId="42516"/>
    <cellStyle name="20% - Ênfase4 12" xfId="2097"/>
    <cellStyle name="20% - Ênfase4 12 2" xfId="20430"/>
    <cellStyle name="20% - Ênfase4 12 3" xfId="31618"/>
    <cellStyle name="20% - Ênfase4 13" xfId="11802"/>
    <cellStyle name="20% - Ênfase4 13 2" xfId="22312"/>
    <cellStyle name="20% - Ênfase4 13 3" xfId="33500"/>
    <cellStyle name="20% - Ênfase4 14" xfId="13530"/>
    <cellStyle name="20% - Ênfase4 14 2" xfId="24205"/>
    <cellStyle name="20% - Ênfase4 14 3" xfId="35391"/>
    <cellStyle name="20% - Ênfase4 15" xfId="15255"/>
    <cellStyle name="20% - Ênfase4 15 2" xfId="26101"/>
    <cellStyle name="20% - Ênfase4 15 3" xfId="37287"/>
    <cellStyle name="20% - Ênfase4 16" xfId="16980"/>
    <cellStyle name="20% - Ênfase4 16 2" xfId="27997"/>
    <cellStyle name="20% - Ênfase4 16 3" xfId="39183"/>
    <cellStyle name="20% - Ênfase4 17" xfId="18705"/>
    <cellStyle name="20% - Ênfase4 18" xfId="29893"/>
    <cellStyle name="20% - Ênfase4 19" xfId="41079"/>
    <cellStyle name="20% - Ênfase4 2" xfId="146"/>
    <cellStyle name="20% - Ênfase4 2 10" xfId="11822"/>
    <cellStyle name="20% - Ênfase4 2 10 2" xfId="22331"/>
    <cellStyle name="20% - Ênfase4 2 10 3" xfId="33517"/>
    <cellStyle name="20% - Ênfase4 2 11" xfId="13547"/>
    <cellStyle name="20% - Ênfase4 2 11 2" xfId="24227"/>
    <cellStyle name="20% - Ênfase4 2 11 3" xfId="35413"/>
    <cellStyle name="20% - Ênfase4 2 12" xfId="15272"/>
    <cellStyle name="20% - Ênfase4 2 12 2" xfId="26123"/>
    <cellStyle name="20% - Ênfase4 2 12 3" xfId="37309"/>
    <cellStyle name="20% - Ênfase4 2 13" xfId="16997"/>
    <cellStyle name="20% - Ênfase4 2 13 2" xfId="28019"/>
    <cellStyle name="20% - Ênfase4 2 13 3" xfId="39205"/>
    <cellStyle name="20% - Ênfase4 2 14" xfId="18722"/>
    <cellStyle name="20% - Ênfase4 2 15" xfId="29910"/>
    <cellStyle name="20% - Ênfase4 2 16" xfId="41096"/>
    <cellStyle name="20% - Ênfase4 2 17" xfId="42821"/>
    <cellStyle name="20% - Ênfase4 2 2" xfId="236"/>
    <cellStyle name="20% - Ênfase4 2 2 10" xfId="13629"/>
    <cellStyle name="20% - Ênfase4 2 2 10 2" xfId="24317"/>
    <cellStyle name="20% - Ênfase4 2 2 10 3" xfId="35503"/>
    <cellStyle name="20% - Ênfase4 2 2 11" xfId="15354"/>
    <cellStyle name="20% - Ênfase4 2 2 11 2" xfId="26213"/>
    <cellStyle name="20% - Ênfase4 2 2 11 3" xfId="37399"/>
    <cellStyle name="20% - Ênfase4 2 2 12" xfId="17079"/>
    <cellStyle name="20% - Ênfase4 2 2 12 2" xfId="28109"/>
    <cellStyle name="20% - Ênfase4 2 2 12 3" xfId="39295"/>
    <cellStyle name="20% - Ênfase4 2 2 13" xfId="18804"/>
    <cellStyle name="20% - Ênfase4 2 2 14" xfId="29992"/>
    <cellStyle name="20% - Ênfase4 2 2 15" xfId="41178"/>
    <cellStyle name="20% - Ênfase4 2 2 16" xfId="42903"/>
    <cellStyle name="20% - Ênfase4 2 2 2" xfId="394"/>
    <cellStyle name="20% - Ênfase4 2 2 2 10" xfId="15498"/>
    <cellStyle name="20% - Ênfase4 2 2 2 10 2" xfId="26371"/>
    <cellStyle name="20% - Ênfase4 2 2 2 10 3" xfId="37557"/>
    <cellStyle name="20% - Ênfase4 2 2 2 11" xfId="17223"/>
    <cellStyle name="20% - Ênfase4 2 2 2 11 2" xfId="28267"/>
    <cellStyle name="20% - Ênfase4 2 2 2 11 3" xfId="39453"/>
    <cellStyle name="20% - Ênfase4 2 2 2 12" xfId="18948"/>
    <cellStyle name="20% - Ênfase4 2 2 2 13" xfId="30136"/>
    <cellStyle name="20% - Ênfase4 2 2 2 14" xfId="41322"/>
    <cellStyle name="20% - Ênfase4 2 2 2 15" xfId="43047"/>
    <cellStyle name="20% - Ênfase4 2 2 2 2" xfId="712"/>
    <cellStyle name="20% - Ênfase4 2 2 2 2 10" xfId="43335"/>
    <cellStyle name="20% - Ênfase4 2 2 2 2 2" xfId="10608"/>
    <cellStyle name="20% - Ênfase4 2 2 2 2 2 2" xfId="21002"/>
    <cellStyle name="20% - Ênfase4 2 2 2 2 2 3" xfId="32190"/>
    <cellStyle name="20% - Ênfase4 2 2 2 2 3" xfId="12336"/>
    <cellStyle name="20% - Ênfase4 2 2 2 2 3 2" xfId="22895"/>
    <cellStyle name="20% - Ênfase4 2 2 2 2 3 3" xfId="34081"/>
    <cellStyle name="20% - Ênfase4 2 2 2 2 4" xfId="14061"/>
    <cellStyle name="20% - Ênfase4 2 2 2 2 4 2" xfId="24791"/>
    <cellStyle name="20% - Ênfase4 2 2 2 2 4 3" xfId="35977"/>
    <cellStyle name="20% - Ênfase4 2 2 2 2 5" xfId="15786"/>
    <cellStyle name="20% - Ênfase4 2 2 2 2 5 2" xfId="26687"/>
    <cellStyle name="20% - Ênfase4 2 2 2 2 5 3" xfId="37873"/>
    <cellStyle name="20% - Ênfase4 2 2 2 2 6" xfId="17511"/>
    <cellStyle name="20% - Ênfase4 2 2 2 2 6 2" xfId="28583"/>
    <cellStyle name="20% - Ênfase4 2 2 2 2 6 3" xfId="39769"/>
    <cellStyle name="20% - Ênfase4 2 2 2 2 7" xfId="19236"/>
    <cellStyle name="20% - Ênfase4 2 2 2 2 8" xfId="30424"/>
    <cellStyle name="20% - Ênfase4 2 2 2 2 9" xfId="41610"/>
    <cellStyle name="20% - Ênfase4 2 2 2 3" xfId="1028"/>
    <cellStyle name="20% - Ênfase4 2 2 2 3 10" xfId="43623"/>
    <cellStyle name="20% - Ênfase4 2 2 2 3 2" xfId="10896"/>
    <cellStyle name="20% - Ênfase4 2 2 2 3 2 2" xfId="21318"/>
    <cellStyle name="20% - Ênfase4 2 2 2 3 2 3" xfId="32506"/>
    <cellStyle name="20% - Ênfase4 2 2 2 3 3" xfId="12624"/>
    <cellStyle name="20% - Ênfase4 2 2 2 3 3 2" xfId="23211"/>
    <cellStyle name="20% - Ênfase4 2 2 2 3 3 3" xfId="34397"/>
    <cellStyle name="20% - Ênfase4 2 2 2 3 4" xfId="14349"/>
    <cellStyle name="20% - Ênfase4 2 2 2 3 4 2" xfId="25107"/>
    <cellStyle name="20% - Ênfase4 2 2 2 3 4 3" xfId="36293"/>
    <cellStyle name="20% - Ênfase4 2 2 2 3 5" xfId="16074"/>
    <cellStyle name="20% - Ênfase4 2 2 2 3 5 2" xfId="27003"/>
    <cellStyle name="20% - Ênfase4 2 2 2 3 5 3" xfId="38189"/>
    <cellStyle name="20% - Ênfase4 2 2 2 3 6" xfId="17799"/>
    <cellStyle name="20% - Ênfase4 2 2 2 3 6 2" xfId="28899"/>
    <cellStyle name="20% - Ênfase4 2 2 2 3 6 3" xfId="40085"/>
    <cellStyle name="20% - Ênfase4 2 2 2 3 7" xfId="19524"/>
    <cellStyle name="20% - Ênfase4 2 2 2 3 8" xfId="30712"/>
    <cellStyle name="20% - Ênfase4 2 2 2 3 9" xfId="41898"/>
    <cellStyle name="20% - Ênfase4 2 2 2 4" xfId="1344"/>
    <cellStyle name="20% - Ênfase4 2 2 2 4 10" xfId="43911"/>
    <cellStyle name="20% - Ênfase4 2 2 2 4 2" xfId="11184"/>
    <cellStyle name="20% - Ênfase4 2 2 2 4 2 2" xfId="21634"/>
    <cellStyle name="20% - Ênfase4 2 2 2 4 2 3" xfId="32822"/>
    <cellStyle name="20% - Ênfase4 2 2 2 4 3" xfId="12912"/>
    <cellStyle name="20% - Ênfase4 2 2 2 4 3 2" xfId="23527"/>
    <cellStyle name="20% - Ênfase4 2 2 2 4 3 3" xfId="34713"/>
    <cellStyle name="20% - Ênfase4 2 2 2 4 4" xfId="14637"/>
    <cellStyle name="20% - Ênfase4 2 2 2 4 4 2" xfId="25423"/>
    <cellStyle name="20% - Ênfase4 2 2 2 4 4 3" xfId="36609"/>
    <cellStyle name="20% - Ênfase4 2 2 2 4 5" xfId="16362"/>
    <cellStyle name="20% - Ênfase4 2 2 2 4 5 2" xfId="27319"/>
    <cellStyle name="20% - Ênfase4 2 2 2 4 5 3" xfId="38505"/>
    <cellStyle name="20% - Ênfase4 2 2 2 4 6" xfId="18087"/>
    <cellStyle name="20% - Ênfase4 2 2 2 4 6 2" xfId="29215"/>
    <cellStyle name="20% - Ênfase4 2 2 2 4 6 3" xfId="40401"/>
    <cellStyle name="20% - Ênfase4 2 2 2 4 7" xfId="19812"/>
    <cellStyle name="20% - Ênfase4 2 2 2 4 8" xfId="31000"/>
    <cellStyle name="20% - Ênfase4 2 2 2 4 9" xfId="42186"/>
    <cellStyle name="20% - Ênfase4 2 2 2 5" xfId="1660"/>
    <cellStyle name="20% - Ênfase4 2 2 2 5 10" xfId="44199"/>
    <cellStyle name="20% - Ênfase4 2 2 2 5 2" xfId="11472"/>
    <cellStyle name="20% - Ênfase4 2 2 2 5 2 2" xfId="21950"/>
    <cellStyle name="20% - Ênfase4 2 2 2 5 2 3" xfId="33138"/>
    <cellStyle name="20% - Ênfase4 2 2 2 5 3" xfId="13200"/>
    <cellStyle name="20% - Ênfase4 2 2 2 5 3 2" xfId="23843"/>
    <cellStyle name="20% - Ênfase4 2 2 2 5 3 3" xfId="35029"/>
    <cellStyle name="20% - Ênfase4 2 2 2 5 4" xfId="14925"/>
    <cellStyle name="20% - Ênfase4 2 2 2 5 4 2" xfId="25739"/>
    <cellStyle name="20% - Ênfase4 2 2 2 5 4 3" xfId="36925"/>
    <cellStyle name="20% - Ênfase4 2 2 2 5 5" xfId="16650"/>
    <cellStyle name="20% - Ênfase4 2 2 2 5 5 2" xfId="27635"/>
    <cellStyle name="20% - Ênfase4 2 2 2 5 5 3" xfId="38821"/>
    <cellStyle name="20% - Ênfase4 2 2 2 5 6" xfId="18375"/>
    <cellStyle name="20% - Ênfase4 2 2 2 5 6 2" xfId="29531"/>
    <cellStyle name="20% - Ênfase4 2 2 2 5 6 3" xfId="40717"/>
    <cellStyle name="20% - Ênfase4 2 2 2 5 7" xfId="20100"/>
    <cellStyle name="20% - Ênfase4 2 2 2 5 8" xfId="31288"/>
    <cellStyle name="20% - Ênfase4 2 2 2 5 9" xfId="42474"/>
    <cellStyle name="20% - Ênfase4 2 2 2 6" xfId="1976"/>
    <cellStyle name="20% - Ênfase4 2 2 2 6 10" xfId="44487"/>
    <cellStyle name="20% - Ênfase4 2 2 2 6 2" xfId="11760"/>
    <cellStyle name="20% - Ênfase4 2 2 2 6 2 2" xfId="22266"/>
    <cellStyle name="20% - Ênfase4 2 2 2 6 2 3" xfId="33454"/>
    <cellStyle name="20% - Ênfase4 2 2 2 6 3" xfId="13488"/>
    <cellStyle name="20% - Ênfase4 2 2 2 6 3 2" xfId="24159"/>
    <cellStyle name="20% - Ênfase4 2 2 2 6 3 3" xfId="35345"/>
    <cellStyle name="20% - Ênfase4 2 2 2 6 4" xfId="15213"/>
    <cellStyle name="20% - Ênfase4 2 2 2 6 4 2" xfId="26055"/>
    <cellStyle name="20% - Ênfase4 2 2 2 6 4 3" xfId="37241"/>
    <cellStyle name="20% - Ênfase4 2 2 2 6 5" xfId="16938"/>
    <cellStyle name="20% - Ênfase4 2 2 2 6 5 2" xfId="27951"/>
    <cellStyle name="20% - Ênfase4 2 2 2 6 5 3" xfId="39137"/>
    <cellStyle name="20% - Ênfase4 2 2 2 6 6" xfId="18663"/>
    <cellStyle name="20% - Ênfase4 2 2 2 6 6 2" xfId="29847"/>
    <cellStyle name="20% - Ênfase4 2 2 2 6 6 3" xfId="41033"/>
    <cellStyle name="20% - Ênfase4 2 2 2 6 7" xfId="20388"/>
    <cellStyle name="20% - Ênfase4 2 2 2 6 8" xfId="31576"/>
    <cellStyle name="20% - Ênfase4 2 2 2 6 9" xfId="42762"/>
    <cellStyle name="20% - Ênfase4 2 2 2 7" xfId="10319"/>
    <cellStyle name="20% - Ênfase4 2 2 2 7 2" xfId="20686"/>
    <cellStyle name="20% - Ênfase4 2 2 2 7 3" xfId="31874"/>
    <cellStyle name="20% - Ênfase4 2 2 2 8" xfId="12048"/>
    <cellStyle name="20% - Ênfase4 2 2 2 8 2" xfId="22579"/>
    <cellStyle name="20% - Ênfase4 2 2 2 8 3" xfId="33765"/>
    <cellStyle name="20% - Ênfase4 2 2 2 9" xfId="13773"/>
    <cellStyle name="20% - Ênfase4 2 2 2 9 2" xfId="24475"/>
    <cellStyle name="20% - Ênfase4 2 2 2 9 3" xfId="35661"/>
    <cellStyle name="20% - Ênfase4 2 2 3" xfId="554"/>
    <cellStyle name="20% - Ênfase4 2 2 3 10" xfId="43191"/>
    <cellStyle name="20% - Ênfase4 2 2 3 2" xfId="10464"/>
    <cellStyle name="20% - Ênfase4 2 2 3 2 2" xfId="20844"/>
    <cellStyle name="20% - Ênfase4 2 2 3 2 3" xfId="32032"/>
    <cellStyle name="20% - Ênfase4 2 2 3 3" xfId="12192"/>
    <cellStyle name="20% - Ênfase4 2 2 3 3 2" xfId="22737"/>
    <cellStyle name="20% - Ênfase4 2 2 3 3 3" xfId="33923"/>
    <cellStyle name="20% - Ênfase4 2 2 3 4" xfId="13917"/>
    <cellStyle name="20% - Ênfase4 2 2 3 4 2" xfId="24633"/>
    <cellStyle name="20% - Ênfase4 2 2 3 4 3" xfId="35819"/>
    <cellStyle name="20% - Ênfase4 2 2 3 5" xfId="15642"/>
    <cellStyle name="20% - Ênfase4 2 2 3 5 2" xfId="26529"/>
    <cellStyle name="20% - Ênfase4 2 2 3 5 3" xfId="37715"/>
    <cellStyle name="20% - Ênfase4 2 2 3 6" xfId="17367"/>
    <cellStyle name="20% - Ênfase4 2 2 3 6 2" xfId="28425"/>
    <cellStyle name="20% - Ênfase4 2 2 3 6 3" xfId="39611"/>
    <cellStyle name="20% - Ênfase4 2 2 3 7" xfId="19092"/>
    <cellStyle name="20% - Ênfase4 2 2 3 8" xfId="30280"/>
    <cellStyle name="20% - Ênfase4 2 2 3 9" xfId="41466"/>
    <cellStyle name="20% - Ênfase4 2 2 4" xfId="870"/>
    <cellStyle name="20% - Ênfase4 2 2 4 10" xfId="43479"/>
    <cellStyle name="20% - Ênfase4 2 2 4 2" xfId="10752"/>
    <cellStyle name="20% - Ênfase4 2 2 4 2 2" xfId="21160"/>
    <cellStyle name="20% - Ênfase4 2 2 4 2 3" xfId="32348"/>
    <cellStyle name="20% - Ênfase4 2 2 4 3" xfId="12480"/>
    <cellStyle name="20% - Ênfase4 2 2 4 3 2" xfId="23053"/>
    <cellStyle name="20% - Ênfase4 2 2 4 3 3" xfId="34239"/>
    <cellStyle name="20% - Ênfase4 2 2 4 4" xfId="14205"/>
    <cellStyle name="20% - Ênfase4 2 2 4 4 2" xfId="24949"/>
    <cellStyle name="20% - Ênfase4 2 2 4 4 3" xfId="36135"/>
    <cellStyle name="20% - Ênfase4 2 2 4 5" xfId="15930"/>
    <cellStyle name="20% - Ênfase4 2 2 4 5 2" xfId="26845"/>
    <cellStyle name="20% - Ênfase4 2 2 4 5 3" xfId="38031"/>
    <cellStyle name="20% - Ênfase4 2 2 4 6" xfId="17655"/>
    <cellStyle name="20% - Ênfase4 2 2 4 6 2" xfId="28741"/>
    <cellStyle name="20% - Ênfase4 2 2 4 6 3" xfId="39927"/>
    <cellStyle name="20% - Ênfase4 2 2 4 7" xfId="19380"/>
    <cellStyle name="20% - Ênfase4 2 2 4 8" xfId="30568"/>
    <cellStyle name="20% - Ênfase4 2 2 4 9" xfId="41754"/>
    <cellStyle name="20% - Ênfase4 2 2 5" xfId="1186"/>
    <cellStyle name="20% - Ênfase4 2 2 5 10" xfId="43767"/>
    <cellStyle name="20% - Ênfase4 2 2 5 2" xfId="11040"/>
    <cellStyle name="20% - Ênfase4 2 2 5 2 2" xfId="21476"/>
    <cellStyle name="20% - Ênfase4 2 2 5 2 3" xfId="32664"/>
    <cellStyle name="20% - Ênfase4 2 2 5 3" xfId="12768"/>
    <cellStyle name="20% - Ênfase4 2 2 5 3 2" xfId="23369"/>
    <cellStyle name="20% - Ênfase4 2 2 5 3 3" xfId="34555"/>
    <cellStyle name="20% - Ênfase4 2 2 5 4" xfId="14493"/>
    <cellStyle name="20% - Ênfase4 2 2 5 4 2" xfId="25265"/>
    <cellStyle name="20% - Ênfase4 2 2 5 4 3" xfId="36451"/>
    <cellStyle name="20% - Ênfase4 2 2 5 5" xfId="16218"/>
    <cellStyle name="20% - Ênfase4 2 2 5 5 2" xfId="27161"/>
    <cellStyle name="20% - Ênfase4 2 2 5 5 3" xfId="38347"/>
    <cellStyle name="20% - Ênfase4 2 2 5 6" xfId="17943"/>
    <cellStyle name="20% - Ênfase4 2 2 5 6 2" xfId="29057"/>
    <cellStyle name="20% - Ênfase4 2 2 5 6 3" xfId="40243"/>
    <cellStyle name="20% - Ênfase4 2 2 5 7" xfId="19668"/>
    <cellStyle name="20% - Ênfase4 2 2 5 8" xfId="30856"/>
    <cellStyle name="20% - Ênfase4 2 2 5 9" xfId="42042"/>
    <cellStyle name="20% - Ênfase4 2 2 6" xfId="1502"/>
    <cellStyle name="20% - Ênfase4 2 2 6 10" xfId="44055"/>
    <cellStyle name="20% - Ênfase4 2 2 6 2" xfId="11328"/>
    <cellStyle name="20% - Ênfase4 2 2 6 2 2" xfId="21792"/>
    <cellStyle name="20% - Ênfase4 2 2 6 2 3" xfId="32980"/>
    <cellStyle name="20% - Ênfase4 2 2 6 3" xfId="13056"/>
    <cellStyle name="20% - Ênfase4 2 2 6 3 2" xfId="23685"/>
    <cellStyle name="20% - Ênfase4 2 2 6 3 3" xfId="34871"/>
    <cellStyle name="20% - Ênfase4 2 2 6 4" xfId="14781"/>
    <cellStyle name="20% - Ênfase4 2 2 6 4 2" xfId="25581"/>
    <cellStyle name="20% - Ênfase4 2 2 6 4 3" xfId="36767"/>
    <cellStyle name="20% - Ênfase4 2 2 6 5" xfId="16506"/>
    <cellStyle name="20% - Ênfase4 2 2 6 5 2" xfId="27477"/>
    <cellStyle name="20% - Ênfase4 2 2 6 5 3" xfId="38663"/>
    <cellStyle name="20% - Ênfase4 2 2 6 6" xfId="18231"/>
    <cellStyle name="20% - Ênfase4 2 2 6 6 2" xfId="29373"/>
    <cellStyle name="20% - Ênfase4 2 2 6 6 3" xfId="40559"/>
    <cellStyle name="20% - Ênfase4 2 2 6 7" xfId="19956"/>
    <cellStyle name="20% - Ênfase4 2 2 6 8" xfId="31144"/>
    <cellStyle name="20% - Ênfase4 2 2 6 9" xfId="42330"/>
    <cellStyle name="20% - Ênfase4 2 2 7" xfId="1818"/>
    <cellStyle name="20% - Ênfase4 2 2 7 10" xfId="44343"/>
    <cellStyle name="20% - Ênfase4 2 2 7 2" xfId="11616"/>
    <cellStyle name="20% - Ênfase4 2 2 7 2 2" xfId="22108"/>
    <cellStyle name="20% - Ênfase4 2 2 7 2 3" xfId="33296"/>
    <cellStyle name="20% - Ênfase4 2 2 7 3" xfId="13344"/>
    <cellStyle name="20% - Ênfase4 2 2 7 3 2" xfId="24001"/>
    <cellStyle name="20% - Ênfase4 2 2 7 3 3" xfId="35187"/>
    <cellStyle name="20% - Ênfase4 2 2 7 4" xfId="15069"/>
    <cellStyle name="20% - Ênfase4 2 2 7 4 2" xfId="25897"/>
    <cellStyle name="20% - Ênfase4 2 2 7 4 3" xfId="37083"/>
    <cellStyle name="20% - Ênfase4 2 2 7 5" xfId="16794"/>
    <cellStyle name="20% - Ênfase4 2 2 7 5 2" xfId="27793"/>
    <cellStyle name="20% - Ênfase4 2 2 7 5 3" xfId="38979"/>
    <cellStyle name="20% - Ênfase4 2 2 7 6" xfId="18519"/>
    <cellStyle name="20% - Ênfase4 2 2 7 6 2" xfId="29689"/>
    <cellStyle name="20% - Ênfase4 2 2 7 6 3" xfId="40875"/>
    <cellStyle name="20% - Ênfase4 2 2 7 7" xfId="20244"/>
    <cellStyle name="20% - Ênfase4 2 2 7 8" xfId="31432"/>
    <cellStyle name="20% - Ênfase4 2 2 7 9" xfId="42618"/>
    <cellStyle name="20% - Ênfase4 2 2 8" xfId="2065"/>
    <cellStyle name="20% - Ênfase4 2 2 8 2" xfId="20532"/>
    <cellStyle name="20% - Ênfase4 2 2 8 3" xfId="31720"/>
    <cellStyle name="20% - Ênfase4 2 2 9" xfId="11904"/>
    <cellStyle name="20% - Ênfase4 2 2 9 2" xfId="22421"/>
    <cellStyle name="20% - Ênfase4 2 2 9 3" xfId="33607"/>
    <cellStyle name="20% - Ênfase4 2 3" xfId="304"/>
    <cellStyle name="20% - Ênfase4 2 3 10" xfId="15416"/>
    <cellStyle name="20% - Ênfase4 2 3 10 2" xfId="26281"/>
    <cellStyle name="20% - Ênfase4 2 3 10 3" xfId="37467"/>
    <cellStyle name="20% - Ênfase4 2 3 11" xfId="17141"/>
    <cellStyle name="20% - Ênfase4 2 3 11 2" xfId="28177"/>
    <cellStyle name="20% - Ênfase4 2 3 11 3" xfId="39363"/>
    <cellStyle name="20% - Ênfase4 2 3 12" xfId="18866"/>
    <cellStyle name="20% - Ênfase4 2 3 13" xfId="30054"/>
    <cellStyle name="20% - Ênfase4 2 3 14" xfId="41240"/>
    <cellStyle name="20% - Ênfase4 2 3 15" xfId="42965"/>
    <cellStyle name="20% - Ênfase4 2 3 2" xfId="622"/>
    <cellStyle name="20% - Ênfase4 2 3 2 10" xfId="43253"/>
    <cellStyle name="20% - Ênfase4 2 3 2 2" xfId="10526"/>
    <cellStyle name="20% - Ênfase4 2 3 2 2 2" xfId="20912"/>
    <cellStyle name="20% - Ênfase4 2 3 2 2 3" xfId="32100"/>
    <cellStyle name="20% - Ênfase4 2 3 2 3" xfId="12254"/>
    <cellStyle name="20% - Ênfase4 2 3 2 3 2" xfId="22805"/>
    <cellStyle name="20% - Ênfase4 2 3 2 3 3" xfId="33991"/>
    <cellStyle name="20% - Ênfase4 2 3 2 4" xfId="13979"/>
    <cellStyle name="20% - Ênfase4 2 3 2 4 2" xfId="24701"/>
    <cellStyle name="20% - Ênfase4 2 3 2 4 3" xfId="35887"/>
    <cellStyle name="20% - Ênfase4 2 3 2 5" xfId="15704"/>
    <cellStyle name="20% - Ênfase4 2 3 2 5 2" xfId="26597"/>
    <cellStyle name="20% - Ênfase4 2 3 2 5 3" xfId="37783"/>
    <cellStyle name="20% - Ênfase4 2 3 2 6" xfId="17429"/>
    <cellStyle name="20% - Ênfase4 2 3 2 6 2" xfId="28493"/>
    <cellStyle name="20% - Ênfase4 2 3 2 6 3" xfId="39679"/>
    <cellStyle name="20% - Ênfase4 2 3 2 7" xfId="19154"/>
    <cellStyle name="20% - Ênfase4 2 3 2 8" xfId="30342"/>
    <cellStyle name="20% - Ênfase4 2 3 2 9" xfId="41528"/>
    <cellStyle name="20% - Ênfase4 2 3 3" xfId="938"/>
    <cellStyle name="20% - Ênfase4 2 3 3 10" xfId="43541"/>
    <cellStyle name="20% - Ênfase4 2 3 3 2" xfId="10814"/>
    <cellStyle name="20% - Ênfase4 2 3 3 2 2" xfId="21228"/>
    <cellStyle name="20% - Ênfase4 2 3 3 2 3" xfId="32416"/>
    <cellStyle name="20% - Ênfase4 2 3 3 3" xfId="12542"/>
    <cellStyle name="20% - Ênfase4 2 3 3 3 2" xfId="23121"/>
    <cellStyle name="20% - Ênfase4 2 3 3 3 3" xfId="34307"/>
    <cellStyle name="20% - Ênfase4 2 3 3 4" xfId="14267"/>
    <cellStyle name="20% - Ênfase4 2 3 3 4 2" xfId="25017"/>
    <cellStyle name="20% - Ênfase4 2 3 3 4 3" xfId="36203"/>
    <cellStyle name="20% - Ênfase4 2 3 3 5" xfId="15992"/>
    <cellStyle name="20% - Ênfase4 2 3 3 5 2" xfId="26913"/>
    <cellStyle name="20% - Ênfase4 2 3 3 5 3" xfId="38099"/>
    <cellStyle name="20% - Ênfase4 2 3 3 6" xfId="17717"/>
    <cellStyle name="20% - Ênfase4 2 3 3 6 2" xfId="28809"/>
    <cellStyle name="20% - Ênfase4 2 3 3 6 3" xfId="39995"/>
    <cellStyle name="20% - Ênfase4 2 3 3 7" xfId="19442"/>
    <cellStyle name="20% - Ênfase4 2 3 3 8" xfId="30630"/>
    <cellStyle name="20% - Ênfase4 2 3 3 9" xfId="41816"/>
    <cellStyle name="20% - Ênfase4 2 3 4" xfId="1254"/>
    <cellStyle name="20% - Ênfase4 2 3 4 10" xfId="43829"/>
    <cellStyle name="20% - Ênfase4 2 3 4 2" xfId="11102"/>
    <cellStyle name="20% - Ênfase4 2 3 4 2 2" xfId="21544"/>
    <cellStyle name="20% - Ênfase4 2 3 4 2 3" xfId="32732"/>
    <cellStyle name="20% - Ênfase4 2 3 4 3" xfId="12830"/>
    <cellStyle name="20% - Ênfase4 2 3 4 3 2" xfId="23437"/>
    <cellStyle name="20% - Ênfase4 2 3 4 3 3" xfId="34623"/>
    <cellStyle name="20% - Ênfase4 2 3 4 4" xfId="14555"/>
    <cellStyle name="20% - Ênfase4 2 3 4 4 2" xfId="25333"/>
    <cellStyle name="20% - Ênfase4 2 3 4 4 3" xfId="36519"/>
    <cellStyle name="20% - Ênfase4 2 3 4 5" xfId="16280"/>
    <cellStyle name="20% - Ênfase4 2 3 4 5 2" xfId="27229"/>
    <cellStyle name="20% - Ênfase4 2 3 4 5 3" xfId="38415"/>
    <cellStyle name="20% - Ênfase4 2 3 4 6" xfId="18005"/>
    <cellStyle name="20% - Ênfase4 2 3 4 6 2" xfId="29125"/>
    <cellStyle name="20% - Ênfase4 2 3 4 6 3" xfId="40311"/>
    <cellStyle name="20% - Ênfase4 2 3 4 7" xfId="19730"/>
    <cellStyle name="20% - Ênfase4 2 3 4 8" xfId="30918"/>
    <cellStyle name="20% - Ênfase4 2 3 4 9" xfId="42104"/>
    <cellStyle name="20% - Ênfase4 2 3 5" xfId="1570"/>
    <cellStyle name="20% - Ênfase4 2 3 5 10" xfId="44117"/>
    <cellStyle name="20% - Ênfase4 2 3 5 2" xfId="11390"/>
    <cellStyle name="20% - Ênfase4 2 3 5 2 2" xfId="21860"/>
    <cellStyle name="20% - Ênfase4 2 3 5 2 3" xfId="33048"/>
    <cellStyle name="20% - Ênfase4 2 3 5 3" xfId="13118"/>
    <cellStyle name="20% - Ênfase4 2 3 5 3 2" xfId="23753"/>
    <cellStyle name="20% - Ênfase4 2 3 5 3 3" xfId="34939"/>
    <cellStyle name="20% - Ênfase4 2 3 5 4" xfId="14843"/>
    <cellStyle name="20% - Ênfase4 2 3 5 4 2" xfId="25649"/>
    <cellStyle name="20% - Ênfase4 2 3 5 4 3" xfId="36835"/>
    <cellStyle name="20% - Ênfase4 2 3 5 5" xfId="16568"/>
    <cellStyle name="20% - Ênfase4 2 3 5 5 2" xfId="27545"/>
    <cellStyle name="20% - Ênfase4 2 3 5 5 3" xfId="38731"/>
    <cellStyle name="20% - Ênfase4 2 3 5 6" xfId="18293"/>
    <cellStyle name="20% - Ênfase4 2 3 5 6 2" xfId="29441"/>
    <cellStyle name="20% - Ênfase4 2 3 5 6 3" xfId="40627"/>
    <cellStyle name="20% - Ênfase4 2 3 5 7" xfId="20018"/>
    <cellStyle name="20% - Ênfase4 2 3 5 8" xfId="31206"/>
    <cellStyle name="20% - Ênfase4 2 3 5 9" xfId="42392"/>
    <cellStyle name="20% - Ênfase4 2 3 6" xfId="1886"/>
    <cellStyle name="20% - Ênfase4 2 3 6 10" xfId="44405"/>
    <cellStyle name="20% - Ênfase4 2 3 6 2" xfId="11678"/>
    <cellStyle name="20% - Ênfase4 2 3 6 2 2" xfId="22176"/>
    <cellStyle name="20% - Ênfase4 2 3 6 2 3" xfId="33364"/>
    <cellStyle name="20% - Ênfase4 2 3 6 3" xfId="13406"/>
    <cellStyle name="20% - Ênfase4 2 3 6 3 2" xfId="24069"/>
    <cellStyle name="20% - Ênfase4 2 3 6 3 3" xfId="35255"/>
    <cellStyle name="20% - Ênfase4 2 3 6 4" xfId="15131"/>
    <cellStyle name="20% - Ênfase4 2 3 6 4 2" xfId="25965"/>
    <cellStyle name="20% - Ênfase4 2 3 6 4 3" xfId="37151"/>
    <cellStyle name="20% - Ênfase4 2 3 6 5" xfId="16856"/>
    <cellStyle name="20% - Ênfase4 2 3 6 5 2" xfId="27861"/>
    <cellStyle name="20% - Ênfase4 2 3 6 5 3" xfId="39047"/>
    <cellStyle name="20% - Ênfase4 2 3 6 6" xfId="18581"/>
    <cellStyle name="20% - Ênfase4 2 3 6 6 2" xfId="29757"/>
    <cellStyle name="20% - Ênfase4 2 3 6 6 3" xfId="40943"/>
    <cellStyle name="20% - Ênfase4 2 3 6 7" xfId="20306"/>
    <cellStyle name="20% - Ênfase4 2 3 6 8" xfId="31494"/>
    <cellStyle name="20% - Ênfase4 2 3 6 9" xfId="42680"/>
    <cellStyle name="20% - Ênfase4 2 3 7" xfId="10237"/>
    <cellStyle name="20% - Ênfase4 2 3 7 2" xfId="20596"/>
    <cellStyle name="20% - Ênfase4 2 3 7 3" xfId="31784"/>
    <cellStyle name="20% - Ênfase4 2 3 8" xfId="11966"/>
    <cellStyle name="20% - Ênfase4 2 3 8 2" xfId="22489"/>
    <cellStyle name="20% - Ênfase4 2 3 8 3" xfId="33675"/>
    <cellStyle name="20% - Ênfase4 2 3 9" xfId="13691"/>
    <cellStyle name="20% - Ênfase4 2 3 9 2" xfId="24385"/>
    <cellStyle name="20% - Ênfase4 2 3 9 3" xfId="35571"/>
    <cellStyle name="20% - Ênfase4 2 4" xfId="464"/>
    <cellStyle name="20% - Ênfase4 2 4 10" xfId="43109"/>
    <cellStyle name="20% - Ênfase4 2 4 2" xfId="10382"/>
    <cellStyle name="20% - Ênfase4 2 4 2 2" xfId="20754"/>
    <cellStyle name="20% - Ênfase4 2 4 2 3" xfId="31942"/>
    <cellStyle name="20% - Ênfase4 2 4 3" xfId="12110"/>
    <cellStyle name="20% - Ênfase4 2 4 3 2" xfId="22647"/>
    <cellStyle name="20% - Ênfase4 2 4 3 3" xfId="33833"/>
    <cellStyle name="20% - Ênfase4 2 4 4" xfId="13835"/>
    <cellStyle name="20% - Ênfase4 2 4 4 2" xfId="24543"/>
    <cellStyle name="20% - Ênfase4 2 4 4 3" xfId="35729"/>
    <cellStyle name="20% - Ênfase4 2 4 5" xfId="15560"/>
    <cellStyle name="20% - Ênfase4 2 4 5 2" xfId="26439"/>
    <cellStyle name="20% - Ênfase4 2 4 5 3" xfId="37625"/>
    <cellStyle name="20% - Ênfase4 2 4 6" xfId="17285"/>
    <cellStyle name="20% - Ênfase4 2 4 6 2" xfId="28335"/>
    <cellStyle name="20% - Ênfase4 2 4 6 3" xfId="39521"/>
    <cellStyle name="20% - Ênfase4 2 4 7" xfId="19010"/>
    <cellStyle name="20% - Ênfase4 2 4 8" xfId="30198"/>
    <cellStyle name="20% - Ênfase4 2 4 9" xfId="41384"/>
    <cellStyle name="20% - Ênfase4 2 5" xfId="780"/>
    <cellStyle name="20% - Ênfase4 2 5 10" xfId="43397"/>
    <cellStyle name="20% - Ênfase4 2 5 2" xfId="10670"/>
    <cellStyle name="20% - Ênfase4 2 5 2 2" xfId="21070"/>
    <cellStyle name="20% - Ênfase4 2 5 2 3" xfId="32258"/>
    <cellStyle name="20% - Ênfase4 2 5 3" xfId="12398"/>
    <cellStyle name="20% - Ênfase4 2 5 3 2" xfId="22963"/>
    <cellStyle name="20% - Ênfase4 2 5 3 3" xfId="34149"/>
    <cellStyle name="20% - Ênfase4 2 5 4" xfId="14123"/>
    <cellStyle name="20% - Ênfase4 2 5 4 2" xfId="24859"/>
    <cellStyle name="20% - Ênfase4 2 5 4 3" xfId="36045"/>
    <cellStyle name="20% - Ênfase4 2 5 5" xfId="15848"/>
    <cellStyle name="20% - Ênfase4 2 5 5 2" xfId="26755"/>
    <cellStyle name="20% - Ênfase4 2 5 5 3" xfId="37941"/>
    <cellStyle name="20% - Ênfase4 2 5 6" xfId="17573"/>
    <cellStyle name="20% - Ênfase4 2 5 6 2" xfId="28651"/>
    <cellStyle name="20% - Ênfase4 2 5 6 3" xfId="39837"/>
    <cellStyle name="20% - Ênfase4 2 5 7" xfId="19298"/>
    <cellStyle name="20% - Ênfase4 2 5 8" xfId="30486"/>
    <cellStyle name="20% - Ênfase4 2 5 9" xfId="41672"/>
    <cellStyle name="20% - Ênfase4 2 6" xfId="1096"/>
    <cellStyle name="20% - Ênfase4 2 6 10" xfId="43685"/>
    <cellStyle name="20% - Ênfase4 2 6 2" xfId="10958"/>
    <cellStyle name="20% - Ênfase4 2 6 2 2" xfId="21386"/>
    <cellStyle name="20% - Ênfase4 2 6 2 3" xfId="32574"/>
    <cellStyle name="20% - Ênfase4 2 6 3" xfId="12686"/>
    <cellStyle name="20% - Ênfase4 2 6 3 2" xfId="23279"/>
    <cellStyle name="20% - Ênfase4 2 6 3 3" xfId="34465"/>
    <cellStyle name="20% - Ênfase4 2 6 4" xfId="14411"/>
    <cellStyle name="20% - Ênfase4 2 6 4 2" xfId="25175"/>
    <cellStyle name="20% - Ênfase4 2 6 4 3" xfId="36361"/>
    <cellStyle name="20% - Ênfase4 2 6 5" xfId="16136"/>
    <cellStyle name="20% - Ênfase4 2 6 5 2" xfId="27071"/>
    <cellStyle name="20% - Ênfase4 2 6 5 3" xfId="38257"/>
    <cellStyle name="20% - Ênfase4 2 6 6" xfId="17861"/>
    <cellStyle name="20% - Ênfase4 2 6 6 2" xfId="28967"/>
    <cellStyle name="20% - Ênfase4 2 6 6 3" xfId="40153"/>
    <cellStyle name="20% - Ênfase4 2 6 7" xfId="19586"/>
    <cellStyle name="20% - Ênfase4 2 6 8" xfId="30774"/>
    <cellStyle name="20% - Ênfase4 2 6 9" xfId="41960"/>
    <cellStyle name="20% - Ênfase4 2 7" xfId="1412"/>
    <cellStyle name="20% - Ênfase4 2 7 10" xfId="43973"/>
    <cellStyle name="20% - Ênfase4 2 7 2" xfId="11246"/>
    <cellStyle name="20% - Ênfase4 2 7 2 2" xfId="21702"/>
    <cellStyle name="20% - Ênfase4 2 7 2 3" xfId="32890"/>
    <cellStyle name="20% - Ênfase4 2 7 3" xfId="12974"/>
    <cellStyle name="20% - Ênfase4 2 7 3 2" xfId="23595"/>
    <cellStyle name="20% - Ênfase4 2 7 3 3" xfId="34781"/>
    <cellStyle name="20% - Ênfase4 2 7 4" xfId="14699"/>
    <cellStyle name="20% - Ênfase4 2 7 4 2" xfId="25491"/>
    <cellStyle name="20% - Ênfase4 2 7 4 3" xfId="36677"/>
    <cellStyle name="20% - Ênfase4 2 7 5" xfId="16424"/>
    <cellStyle name="20% - Ênfase4 2 7 5 2" xfId="27387"/>
    <cellStyle name="20% - Ênfase4 2 7 5 3" xfId="38573"/>
    <cellStyle name="20% - Ênfase4 2 7 6" xfId="18149"/>
    <cellStyle name="20% - Ênfase4 2 7 6 2" xfId="29283"/>
    <cellStyle name="20% - Ênfase4 2 7 6 3" xfId="40469"/>
    <cellStyle name="20% - Ênfase4 2 7 7" xfId="19874"/>
    <cellStyle name="20% - Ênfase4 2 7 8" xfId="31062"/>
    <cellStyle name="20% - Ênfase4 2 7 9" xfId="42248"/>
    <cellStyle name="20% - Ênfase4 2 8" xfId="1728"/>
    <cellStyle name="20% - Ênfase4 2 8 10" xfId="44261"/>
    <cellStyle name="20% - Ênfase4 2 8 2" xfId="11534"/>
    <cellStyle name="20% - Ênfase4 2 8 2 2" xfId="22018"/>
    <cellStyle name="20% - Ênfase4 2 8 2 3" xfId="33206"/>
    <cellStyle name="20% - Ênfase4 2 8 3" xfId="13262"/>
    <cellStyle name="20% - Ênfase4 2 8 3 2" xfId="23911"/>
    <cellStyle name="20% - Ênfase4 2 8 3 3" xfId="35097"/>
    <cellStyle name="20% - Ênfase4 2 8 4" xfId="14987"/>
    <cellStyle name="20% - Ênfase4 2 8 4 2" xfId="25807"/>
    <cellStyle name="20% - Ênfase4 2 8 4 3" xfId="36993"/>
    <cellStyle name="20% - Ênfase4 2 8 5" xfId="16712"/>
    <cellStyle name="20% - Ênfase4 2 8 5 2" xfId="27703"/>
    <cellStyle name="20% - Ênfase4 2 8 5 3" xfId="38889"/>
    <cellStyle name="20% - Ênfase4 2 8 6" xfId="18437"/>
    <cellStyle name="20% - Ênfase4 2 8 6 2" xfId="29599"/>
    <cellStyle name="20% - Ênfase4 2 8 6 3" xfId="40785"/>
    <cellStyle name="20% - Ênfase4 2 8 7" xfId="20162"/>
    <cellStyle name="20% - Ênfase4 2 8 8" xfId="31350"/>
    <cellStyle name="20% - Ênfase4 2 8 9" xfId="42536"/>
    <cellStyle name="20% - Ênfase4 2 9" xfId="2094"/>
    <cellStyle name="20% - Ênfase4 2 9 2" xfId="20450"/>
    <cellStyle name="20% - Ênfase4 2 9 3" xfId="31638"/>
    <cellStyle name="20% - Ênfase4 20" xfId="42804"/>
    <cellStyle name="20% - Ênfase4 3" xfId="170"/>
    <cellStyle name="20% - Ênfase4 3 10" xfId="11844"/>
    <cellStyle name="20% - Ênfase4 3 10 2" xfId="22355"/>
    <cellStyle name="20% - Ênfase4 3 10 3" xfId="33541"/>
    <cellStyle name="20% - Ênfase4 3 11" xfId="13569"/>
    <cellStyle name="20% - Ênfase4 3 11 2" xfId="24251"/>
    <cellStyle name="20% - Ênfase4 3 11 3" xfId="35437"/>
    <cellStyle name="20% - Ênfase4 3 12" xfId="15294"/>
    <cellStyle name="20% - Ênfase4 3 12 2" xfId="26147"/>
    <cellStyle name="20% - Ênfase4 3 12 3" xfId="37333"/>
    <cellStyle name="20% - Ênfase4 3 13" xfId="17019"/>
    <cellStyle name="20% - Ênfase4 3 13 2" xfId="28043"/>
    <cellStyle name="20% - Ênfase4 3 13 3" xfId="39229"/>
    <cellStyle name="20% - Ênfase4 3 14" xfId="18744"/>
    <cellStyle name="20% - Ênfase4 3 15" xfId="29932"/>
    <cellStyle name="20% - Ênfase4 3 16" xfId="41118"/>
    <cellStyle name="20% - Ênfase4 3 17" xfId="42843"/>
    <cellStyle name="20% - Ênfase4 3 2" xfId="260"/>
    <cellStyle name="20% - Ênfase4 3 2 10" xfId="13651"/>
    <cellStyle name="20% - Ênfase4 3 2 10 2" xfId="24341"/>
    <cellStyle name="20% - Ênfase4 3 2 10 3" xfId="35527"/>
    <cellStyle name="20% - Ênfase4 3 2 11" xfId="15376"/>
    <cellStyle name="20% - Ênfase4 3 2 11 2" xfId="26237"/>
    <cellStyle name="20% - Ênfase4 3 2 11 3" xfId="37423"/>
    <cellStyle name="20% - Ênfase4 3 2 12" xfId="17101"/>
    <cellStyle name="20% - Ênfase4 3 2 12 2" xfId="28133"/>
    <cellStyle name="20% - Ênfase4 3 2 12 3" xfId="39319"/>
    <cellStyle name="20% - Ênfase4 3 2 13" xfId="18826"/>
    <cellStyle name="20% - Ênfase4 3 2 14" xfId="30014"/>
    <cellStyle name="20% - Ênfase4 3 2 15" xfId="41200"/>
    <cellStyle name="20% - Ênfase4 3 2 16" xfId="42925"/>
    <cellStyle name="20% - Ênfase4 3 2 2" xfId="418"/>
    <cellStyle name="20% - Ênfase4 3 2 2 10" xfId="15520"/>
    <cellStyle name="20% - Ênfase4 3 2 2 10 2" xfId="26395"/>
    <cellStyle name="20% - Ênfase4 3 2 2 10 3" xfId="37581"/>
    <cellStyle name="20% - Ênfase4 3 2 2 11" xfId="17245"/>
    <cellStyle name="20% - Ênfase4 3 2 2 11 2" xfId="28291"/>
    <cellStyle name="20% - Ênfase4 3 2 2 11 3" xfId="39477"/>
    <cellStyle name="20% - Ênfase4 3 2 2 12" xfId="18970"/>
    <cellStyle name="20% - Ênfase4 3 2 2 13" xfId="30158"/>
    <cellStyle name="20% - Ênfase4 3 2 2 14" xfId="41344"/>
    <cellStyle name="20% - Ênfase4 3 2 2 15" xfId="43069"/>
    <cellStyle name="20% - Ênfase4 3 2 2 2" xfId="736"/>
    <cellStyle name="20% - Ênfase4 3 2 2 2 10" xfId="43357"/>
    <cellStyle name="20% - Ênfase4 3 2 2 2 2" xfId="10630"/>
    <cellStyle name="20% - Ênfase4 3 2 2 2 2 2" xfId="21026"/>
    <cellStyle name="20% - Ênfase4 3 2 2 2 2 3" xfId="32214"/>
    <cellStyle name="20% - Ênfase4 3 2 2 2 3" xfId="12358"/>
    <cellStyle name="20% - Ênfase4 3 2 2 2 3 2" xfId="22919"/>
    <cellStyle name="20% - Ênfase4 3 2 2 2 3 3" xfId="34105"/>
    <cellStyle name="20% - Ênfase4 3 2 2 2 4" xfId="14083"/>
    <cellStyle name="20% - Ênfase4 3 2 2 2 4 2" xfId="24815"/>
    <cellStyle name="20% - Ênfase4 3 2 2 2 4 3" xfId="36001"/>
    <cellStyle name="20% - Ênfase4 3 2 2 2 5" xfId="15808"/>
    <cellStyle name="20% - Ênfase4 3 2 2 2 5 2" xfId="26711"/>
    <cellStyle name="20% - Ênfase4 3 2 2 2 5 3" xfId="37897"/>
    <cellStyle name="20% - Ênfase4 3 2 2 2 6" xfId="17533"/>
    <cellStyle name="20% - Ênfase4 3 2 2 2 6 2" xfId="28607"/>
    <cellStyle name="20% - Ênfase4 3 2 2 2 6 3" xfId="39793"/>
    <cellStyle name="20% - Ênfase4 3 2 2 2 7" xfId="19258"/>
    <cellStyle name="20% - Ênfase4 3 2 2 2 8" xfId="30446"/>
    <cellStyle name="20% - Ênfase4 3 2 2 2 9" xfId="41632"/>
    <cellStyle name="20% - Ênfase4 3 2 2 3" xfId="1052"/>
    <cellStyle name="20% - Ênfase4 3 2 2 3 10" xfId="43645"/>
    <cellStyle name="20% - Ênfase4 3 2 2 3 2" xfId="10918"/>
    <cellStyle name="20% - Ênfase4 3 2 2 3 2 2" xfId="21342"/>
    <cellStyle name="20% - Ênfase4 3 2 2 3 2 3" xfId="32530"/>
    <cellStyle name="20% - Ênfase4 3 2 2 3 3" xfId="12646"/>
    <cellStyle name="20% - Ênfase4 3 2 2 3 3 2" xfId="23235"/>
    <cellStyle name="20% - Ênfase4 3 2 2 3 3 3" xfId="34421"/>
    <cellStyle name="20% - Ênfase4 3 2 2 3 4" xfId="14371"/>
    <cellStyle name="20% - Ênfase4 3 2 2 3 4 2" xfId="25131"/>
    <cellStyle name="20% - Ênfase4 3 2 2 3 4 3" xfId="36317"/>
    <cellStyle name="20% - Ênfase4 3 2 2 3 5" xfId="16096"/>
    <cellStyle name="20% - Ênfase4 3 2 2 3 5 2" xfId="27027"/>
    <cellStyle name="20% - Ênfase4 3 2 2 3 5 3" xfId="38213"/>
    <cellStyle name="20% - Ênfase4 3 2 2 3 6" xfId="17821"/>
    <cellStyle name="20% - Ênfase4 3 2 2 3 6 2" xfId="28923"/>
    <cellStyle name="20% - Ênfase4 3 2 2 3 6 3" xfId="40109"/>
    <cellStyle name="20% - Ênfase4 3 2 2 3 7" xfId="19546"/>
    <cellStyle name="20% - Ênfase4 3 2 2 3 8" xfId="30734"/>
    <cellStyle name="20% - Ênfase4 3 2 2 3 9" xfId="41920"/>
    <cellStyle name="20% - Ênfase4 3 2 2 4" xfId="1368"/>
    <cellStyle name="20% - Ênfase4 3 2 2 4 10" xfId="43933"/>
    <cellStyle name="20% - Ênfase4 3 2 2 4 2" xfId="11206"/>
    <cellStyle name="20% - Ênfase4 3 2 2 4 2 2" xfId="21658"/>
    <cellStyle name="20% - Ênfase4 3 2 2 4 2 3" xfId="32846"/>
    <cellStyle name="20% - Ênfase4 3 2 2 4 3" xfId="12934"/>
    <cellStyle name="20% - Ênfase4 3 2 2 4 3 2" xfId="23551"/>
    <cellStyle name="20% - Ênfase4 3 2 2 4 3 3" xfId="34737"/>
    <cellStyle name="20% - Ênfase4 3 2 2 4 4" xfId="14659"/>
    <cellStyle name="20% - Ênfase4 3 2 2 4 4 2" xfId="25447"/>
    <cellStyle name="20% - Ênfase4 3 2 2 4 4 3" xfId="36633"/>
    <cellStyle name="20% - Ênfase4 3 2 2 4 5" xfId="16384"/>
    <cellStyle name="20% - Ênfase4 3 2 2 4 5 2" xfId="27343"/>
    <cellStyle name="20% - Ênfase4 3 2 2 4 5 3" xfId="38529"/>
    <cellStyle name="20% - Ênfase4 3 2 2 4 6" xfId="18109"/>
    <cellStyle name="20% - Ênfase4 3 2 2 4 6 2" xfId="29239"/>
    <cellStyle name="20% - Ênfase4 3 2 2 4 6 3" xfId="40425"/>
    <cellStyle name="20% - Ênfase4 3 2 2 4 7" xfId="19834"/>
    <cellStyle name="20% - Ênfase4 3 2 2 4 8" xfId="31022"/>
    <cellStyle name="20% - Ênfase4 3 2 2 4 9" xfId="42208"/>
    <cellStyle name="20% - Ênfase4 3 2 2 5" xfId="1684"/>
    <cellStyle name="20% - Ênfase4 3 2 2 5 10" xfId="44221"/>
    <cellStyle name="20% - Ênfase4 3 2 2 5 2" xfId="11494"/>
    <cellStyle name="20% - Ênfase4 3 2 2 5 2 2" xfId="21974"/>
    <cellStyle name="20% - Ênfase4 3 2 2 5 2 3" xfId="33162"/>
    <cellStyle name="20% - Ênfase4 3 2 2 5 3" xfId="13222"/>
    <cellStyle name="20% - Ênfase4 3 2 2 5 3 2" xfId="23867"/>
    <cellStyle name="20% - Ênfase4 3 2 2 5 3 3" xfId="35053"/>
    <cellStyle name="20% - Ênfase4 3 2 2 5 4" xfId="14947"/>
    <cellStyle name="20% - Ênfase4 3 2 2 5 4 2" xfId="25763"/>
    <cellStyle name="20% - Ênfase4 3 2 2 5 4 3" xfId="36949"/>
    <cellStyle name="20% - Ênfase4 3 2 2 5 5" xfId="16672"/>
    <cellStyle name="20% - Ênfase4 3 2 2 5 5 2" xfId="27659"/>
    <cellStyle name="20% - Ênfase4 3 2 2 5 5 3" xfId="38845"/>
    <cellStyle name="20% - Ênfase4 3 2 2 5 6" xfId="18397"/>
    <cellStyle name="20% - Ênfase4 3 2 2 5 6 2" xfId="29555"/>
    <cellStyle name="20% - Ênfase4 3 2 2 5 6 3" xfId="40741"/>
    <cellStyle name="20% - Ênfase4 3 2 2 5 7" xfId="20122"/>
    <cellStyle name="20% - Ênfase4 3 2 2 5 8" xfId="31310"/>
    <cellStyle name="20% - Ênfase4 3 2 2 5 9" xfId="42496"/>
    <cellStyle name="20% - Ênfase4 3 2 2 6" xfId="2000"/>
    <cellStyle name="20% - Ênfase4 3 2 2 6 10" xfId="44509"/>
    <cellStyle name="20% - Ênfase4 3 2 2 6 2" xfId="11782"/>
    <cellStyle name="20% - Ênfase4 3 2 2 6 2 2" xfId="22290"/>
    <cellStyle name="20% - Ênfase4 3 2 2 6 2 3" xfId="33478"/>
    <cellStyle name="20% - Ênfase4 3 2 2 6 3" xfId="13510"/>
    <cellStyle name="20% - Ênfase4 3 2 2 6 3 2" xfId="24183"/>
    <cellStyle name="20% - Ênfase4 3 2 2 6 3 3" xfId="35369"/>
    <cellStyle name="20% - Ênfase4 3 2 2 6 4" xfId="15235"/>
    <cellStyle name="20% - Ênfase4 3 2 2 6 4 2" xfId="26079"/>
    <cellStyle name="20% - Ênfase4 3 2 2 6 4 3" xfId="37265"/>
    <cellStyle name="20% - Ênfase4 3 2 2 6 5" xfId="16960"/>
    <cellStyle name="20% - Ênfase4 3 2 2 6 5 2" xfId="27975"/>
    <cellStyle name="20% - Ênfase4 3 2 2 6 5 3" xfId="39161"/>
    <cellStyle name="20% - Ênfase4 3 2 2 6 6" xfId="18685"/>
    <cellStyle name="20% - Ênfase4 3 2 2 6 6 2" xfId="29871"/>
    <cellStyle name="20% - Ênfase4 3 2 2 6 6 3" xfId="41057"/>
    <cellStyle name="20% - Ênfase4 3 2 2 6 7" xfId="20410"/>
    <cellStyle name="20% - Ênfase4 3 2 2 6 8" xfId="31598"/>
    <cellStyle name="20% - Ênfase4 3 2 2 6 9" xfId="42784"/>
    <cellStyle name="20% - Ênfase4 3 2 2 7" xfId="10341"/>
    <cellStyle name="20% - Ênfase4 3 2 2 7 2" xfId="20710"/>
    <cellStyle name="20% - Ênfase4 3 2 2 7 3" xfId="31898"/>
    <cellStyle name="20% - Ênfase4 3 2 2 8" xfId="12070"/>
    <cellStyle name="20% - Ênfase4 3 2 2 8 2" xfId="22603"/>
    <cellStyle name="20% - Ênfase4 3 2 2 8 3" xfId="33789"/>
    <cellStyle name="20% - Ênfase4 3 2 2 9" xfId="13795"/>
    <cellStyle name="20% - Ênfase4 3 2 2 9 2" xfId="24499"/>
    <cellStyle name="20% - Ênfase4 3 2 2 9 3" xfId="35685"/>
    <cellStyle name="20% - Ênfase4 3 2 3" xfId="578"/>
    <cellStyle name="20% - Ênfase4 3 2 3 10" xfId="43213"/>
    <cellStyle name="20% - Ênfase4 3 2 3 2" xfId="10486"/>
    <cellStyle name="20% - Ênfase4 3 2 3 2 2" xfId="20868"/>
    <cellStyle name="20% - Ênfase4 3 2 3 2 3" xfId="32056"/>
    <cellStyle name="20% - Ênfase4 3 2 3 3" xfId="12214"/>
    <cellStyle name="20% - Ênfase4 3 2 3 3 2" xfId="22761"/>
    <cellStyle name="20% - Ênfase4 3 2 3 3 3" xfId="33947"/>
    <cellStyle name="20% - Ênfase4 3 2 3 4" xfId="13939"/>
    <cellStyle name="20% - Ênfase4 3 2 3 4 2" xfId="24657"/>
    <cellStyle name="20% - Ênfase4 3 2 3 4 3" xfId="35843"/>
    <cellStyle name="20% - Ênfase4 3 2 3 5" xfId="15664"/>
    <cellStyle name="20% - Ênfase4 3 2 3 5 2" xfId="26553"/>
    <cellStyle name="20% - Ênfase4 3 2 3 5 3" xfId="37739"/>
    <cellStyle name="20% - Ênfase4 3 2 3 6" xfId="17389"/>
    <cellStyle name="20% - Ênfase4 3 2 3 6 2" xfId="28449"/>
    <cellStyle name="20% - Ênfase4 3 2 3 6 3" xfId="39635"/>
    <cellStyle name="20% - Ênfase4 3 2 3 7" xfId="19114"/>
    <cellStyle name="20% - Ênfase4 3 2 3 8" xfId="30302"/>
    <cellStyle name="20% - Ênfase4 3 2 3 9" xfId="41488"/>
    <cellStyle name="20% - Ênfase4 3 2 4" xfId="894"/>
    <cellStyle name="20% - Ênfase4 3 2 4 10" xfId="43501"/>
    <cellStyle name="20% - Ênfase4 3 2 4 2" xfId="10774"/>
    <cellStyle name="20% - Ênfase4 3 2 4 2 2" xfId="21184"/>
    <cellStyle name="20% - Ênfase4 3 2 4 2 3" xfId="32372"/>
    <cellStyle name="20% - Ênfase4 3 2 4 3" xfId="12502"/>
    <cellStyle name="20% - Ênfase4 3 2 4 3 2" xfId="23077"/>
    <cellStyle name="20% - Ênfase4 3 2 4 3 3" xfId="34263"/>
    <cellStyle name="20% - Ênfase4 3 2 4 4" xfId="14227"/>
    <cellStyle name="20% - Ênfase4 3 2 4 4 2" xfId="24973"/>
    <cellStyle name="20% - Ênfase4 3 2 4 4 3" xfId="36159"/>
    <cellStyle name="20% - Ênfase4 3 2 4 5" xfId="15952"/>
    <cellStyle name="20% - Ênfase4 3 2 4 5 2" xfId="26869"/>
    <cellStyle name="20% - Ênfase4 3 2 4 5 3" xfId="38055"/>
    <cellStyle name="20% - Ênfase4 3 2 4 6" xfId="17677"/>
    <cellStyle name="20% - Ênfase4 3 2 4 6 2" xfId="28765"/>
    <cellStyle name="20% - Ênfase4 3 2 4 6 3" xfId="39951"/>
    <cellStyle name="20% - Ênfase4 3 2 4 7" xfId="19402"/>
    <cellStyle name="20% - Ênfase4 3 2 4 8" xfId="30590"/>
    <cellStyle name="20% - Ênfase4 3 2 4 9" xfId="41776"/>
    <cellStyle name="20% - Ênfase4 3 2 5" xfId="1210"/>
    <cellStyle name="20% - Ênfase4 3 2 5 10" xfId="43789"/>
    <cellStyle name="20% - Ênfase4 3 2 5 2" xfId="11062"/>
    <cellStyle name="20% - Ênfase4 3 2 5 2 2" xfId="21500"/>
    <cellStyle name="20% - Ênfase4 3 2 5 2 3" xfId="32688"/>
    <cellStyle name="20% - Ênfase4 3 2 5 3" xfId="12790"/>
    <cellStyle name="20% - Ênfase4 3 2 5 3 2" xfId="23393"/>
    <cellStyle name="20% - Ênfase4 3 2 5 3 3" xfId="34579"/>
    <cellStyle name="20% - Ênfase4 3 2 5 4" xfId="14515"/>
    <cellStyle name="20% - Ênfase4 3 2 5 4 2" xfId="25289"/>
    <cellStyle name="20% - Ênfase4 3 2 5 4 3" xfId="36475"/>
    <cellStyle name="20% - Ênfase4 3 2 5 5" xfId="16240"/>
    <cellStyle name="20% - Ênfase4 3 2 5 5 2" xfId="27185"/>
    <cellStyle name="20% - Ênfase4 3 2 5 5 3" xfId="38371"/>
    <cellStyle name="20% - Ênfase4 3 2 5 6" xfId="17965"/>
    <cellStyle name="20% - Ênfase4 3 2 5 6 2" xfId="29081"/>
    <cellStyle name="20% - Ênfase4 3 2 5 6 3" xfId="40267"/>
    <cellStyle name="20% - Ênfase4 3 2 5 7" xfId="19690"/>
    <cellStyle name="20% - Ênfase4 3 2 5 8" xfId="30878"/>
    <cellStyle name="20% - Ênfase4 3 2 5 9" xfId="42064"/>
    <cellStyle name="20% - Ênfase4 3 2 6" xfId="1526"/>
    <cellStyle name="20% - Ênfase4 3 2 6 10" xfId="44077"/>
    <cellStyle name="20% - Ênfase4 3 2 6 2" xfId="11350"/>
    <cellStyle name="20% - Ênfase4 3 2 6 2 2" xfId="21816"/>
    <cellStyle name="20% - Ênfase4 3 2 6 2 3" xfId="33004"/>
    <cellStyle name="20% - Ênfase4 3 2 6 3" xfId="13078"/>
    <cellStyle name="20% - Ênfase4 3 2 6 3 2" xfId="23709"/>
    <cellStyle name="20% - Ênfase4 3 2 6 3 3" xfId="34895"/>
    <cellStyle name="20% - Ênfase4 3 2 6 4" xfId="14803"/>
    <cellStyle name="20% - Ênfase4 3 2 6 4 2" xfId="25605"/>
    <cellStyle name="20% - Ênfase4 3 2 6 4 3" xfId="36791"/>
    <cellStyle name="20% - Ênfase4 3 2 6 5" xfId="16528"/>
    <cellStyle name="20% - Ênfase4 3 2 6 5 2" xfId="27501"/>
    <cellStyle name="20% - Ênfase4 3 2 6 5 3" xfId="38687"/>
    <cellStyle name="20% - Ênfase4 3 2 6 6" xfId="18253"/>
    <cellStyle name="20% - Ênfase4 3 2 6 6 2" xfId="29397"/>
    <cellStyle name="20% - Ênfase4 3 2 6 6 3" xfId="40583"/>
    <cellStyle name="20% - Ênfase4 3 2 6 7" xfId="19978"/>
    <cellStyle name="20% - Ênfase4 3 2 6 8" xfId="31166"/>
    <cellStyle name="20% - Ênfase4 3 2 6 9" xfId="42352"/>
    <cellStyle name="20% - Ênfase4 3 2 7" xfId="1842"/>
    <cellStyle name="20% - Ênfase4 3 2 7 10" xfId="44365"/>
    <cellStyle name="20% - Ênfase4 3 2 7 2" xfId="11638"/>
    <cellStyle name="20% - Ênfase4 3 2 7 2 2" xfId="22132"/>
    <cellStyle name="20% - Ênfase4 3 2 7 2 3" xfId="33320"/>
    <cellStyle name="20% - Ênfase4 3 2 7 3" xfId="13366"/>
    <cellStyle name="20% - Ênfase4 3 2 7 3 2" xfId="24025"/>
    <cellStyle name="20% - Ênfase4 3 2 7 3 3" xfId="35211"/>
    <cellStyle name="20% - Ênfase4 3 2 7 4" xfId="15091"/>
    <cellStyle name="20% - Ênfase4 3 2 7 4 2" xfId="25921"/>
    <cellStyle name="20% - Ênfase4 3 2 7 4 3" xfId="37107"/>
    <cellStyle name="20% - Ênfase4 3 2 7 5" xfId="16816"/>
    <cellStyle name="20% - Ênfase4 3 2 7 5 2" xfId="27817"/>
    <cellStyle name="20% - Ênfase4 3 2 7 5 3" xfId="39003"/>
    <cellStyle name="20% - Ênfase4 3 2 7 6" xfId="18541"/>
    <cellStyle name="20% - Ênfase4 3 2 7 6 2" xfId="29713"/>
    <cellStyle name="20% - Ênfase4 3 2 7 6 3" xfId="40899"/>
    <cellStyle name="20% - Ênfase4 3 2 7 7" xfId="20266"/>
    <cellStyle name="20% - Ênfase4 3 2 7 8" xfId="31454"/>
    <cellStyle name="20% - Ênfase4 3 2 7 9" xfId="42640"/>
    <cellStyle name="20% - Ênfase4 3 2 8" xfId="2133"/>
    <cellStyle name="20% - Ênfase4 3 2 8 2" xfId="20554"/>
    <cellStyle name="20% - Ênfase4 3 2 8 3" xfId="31742"/>
    <cellStyle name="20% - Ênfase4 3 2 9" xfId="11926"/>
    <cellStyle name="20% - Ênfase4 3 2 9 2" xfId="22445"/>
    <cellStyle name="20% - Ênfase4 3 2 9 3" xfId="33631"/>
    <cellStyle name="20% - Ênfase4 3 3" xfId="328"/>
    <cellStyle name="20% - Ênfase4 3 3 10" xfId="15438"/>
    <cellStyle name="20% - Ênfase4 3 3 10 2" xfId="26305"/>
    <cellStyle name="20% - Ênfase4 3 3 10 3" xfId="37491"/>
    <cellStyle name="20% - Ênfase4 3 3 11" xfId="17163"/>
    <cellStyle name="20% - Ênfase4 3 3 11 2" xfId="28201"/>
    <cellStyle name="20% - Ênfase4 3 3 11 3" xfId="39387"/>
    <cellStyle name="20% - Ênfase4 3 3 12" xfId="18888"/>
    <cellStyle name="20% - Ênfase4 3 3 13" xfId="30076"/>
    <cellStyle name="20% - Ênfase4 3 3 14" xfId="41262"/>
    <cellStyle name="20% - Ênfase4 3 3 15" xfId="42987"/>
    <cellStyle name="20% - Ênfase4 3 3 2" xfId="646"/>
    <cellStyle name="20% - Ênfase4 3 3 2 10" xfId="43275"/>
    <cellStyle name="20% - Ênfase4 3 3 2 2" xfId="10548"/>
    <cellStyle name="20% - Ênfase4 3 3 2 2 2" xfId="20936"/>
    <cellStyle name="20% - Ênfase4 3 3 2 2 3" xfId="32124"/>
    <cellStyle name="20% - Ênfase4 3 3 2 3" xfId="12276"/>
    <cellStyle name="20% - Ênfase4 3 3 2 3 2" xfId="22829"/>
    <cellStyle name="20% - Ênfase4 3 3 2 3 3" xfId="34015"/>
    <cellStyle name="20% - Ênfase4 3 3 2 4" xfId="14001"/>
    <cellStyle name="20% - Ênfase4 3 3 2 4 2" xfId="24725"/>
    <cellStyle name="20% - Ênfase4 3 3 2 4 3" xfId="35911"/>
    <cellStyle name="20% - Ênfase4 3 3 2 5" xfId="15726"/>
    <cellStyle name="20% - Ênfase4 3 3 2 5 2" xfId="26621"/>
    <cellStyle name="20% - Ênfase4 3 3 2 5 3" xfId="37807"/>
    <cellStyle name="20% - Ênfase4 3 3 2 6" xfId="17451"/>
    <cellStyle name="20% - Ênfase4 3 3 2 6 2" xfId="28517"/>
    <cellStyle name="20% - Ênfase4 3 3 2 6 3" xfId="39703"/>
    <cellStyle name="20% - Ênfase4 3 3 2 7" xfId="19176"/>
    <cellStyle name="20% - Ênfase4 3 3 2 8" xfId="30364"/>
    <cellStyle name="20% - Ênfase4 3 3 2 9" xfId="41550"/>
    <cellStyle name="20% - Ênfase4 3 3 3" xfId="962"/>
    <cellStyle name="20% - Ênfase4 3 3 3 10" xfId="43563"/>
    <cellStyle name="20% - Ênfase4 3 3 3 2" xfId="10836"/>
    <cellStyle name="20% - Ênfase4 3 3 3 2 2" xfId="21252"/>
    <cellStyle name="20% - Ênfase4 3 3 3 2 3" xfId="32440"/>
    <cellStyle name="20% - Ênfase4 3 3 3 3" xfId="12564"/>
    <cellStyle name="20% - Ênfase4 3 3 3 3 2" xfId="23145"/>
    <cellStyle name="20% - Ênfase4 3 3 3 3 3" xfId="34331"/>
    <cellStyle name="20% - Ênfase4 3 3 3 4" xfId="14289"/>
    <cellStyle name="20% - Ênfase4 3 3 3 4 2" xfId="25041"/>
    <cellStyle name="20% - Ênfase4 3 3 3 4 3" xfId="36227"/>
    <cellStyle name="20% - Ênfase4 3 3 3 5" xfId="16014"/>
    <cellStyle name="20% - Ênfase4 3 3 3 5 2" xfId="26937"/>
    <cellStyle name="20% - Ênfase4 3 3 3 5 3" xfId="38123"/>
    <cellStyle name="20% - Ênfase4 3 3 3 6" xfId="17739"/>
    <cellStyle name="20% - Ênfase4 3 3 3 6 2" xfId="28833"/>
    <cellStyle name="20% - Ênfase4 3 3 3 6 3" xfId="40019"/>
    <cellStyle name="20% - Ênfase4 3 3 3 7" xfId="19464"/>
    <cellStyle name="20% - Ênfase4 3 3 3 8" xfId="30652"/>
    <cellStyle name="20% - Ênfase4 3 3 3 9" xfId="41838"/>
    <cellStyle name="20% - Ênfase4 3 3 4" xfId="1278"/>
    <cellStyle name="20% - Ênfase4 3 3 4 10" xfId="43851"/>
    <cellStyle name="20% - Ênfase4 3 3 4 2" xfId="11124"/>
    <cellStyle name="20% - Ênfase4 3 3 4 2 2" xfId="21568"/>
    <cellStyle name="20% - Ênfase4 3 3 4 2 3" xfId="32756"/>
    <cellStyle name="20% - Ênfase4 3 3 4 3" xfId="12852"/>
    <cellStyle name="20% - Ênfase4 3 3 4 3 2" xfId="23461"/>
    <cellStyle name="20% - Ênfase4 3 3 4 3 3" xfId="34647"/>
    <cellStyle name="20% - Ênfase4 3 3 4 4" xfId="14577"/>
    <cellStyle name="20% - Ênfase4 3 3 4 4 2" xfId="25357"/>
    <cellStyle name="20% - Ênfase4 3 3 4 4 3" xfId="36543"/>
    <cellStyle name="20% - Ênfase4 3 3 4 5" xfId="16302"/>
    <cellStyle name="20% - Ênfase4 3 3 4 5 2" xfId="27253"/>
    <cellStyle name="20% - Ênfase4 3 3 4 5 3" xfId="38439"/>
    <cellStyle name="20% - Ênfase4 3 3 4 6" xfId="18027"/>
    <cellStyle name="20% - Ênfase4 3 3 4 6 2" xfId="29149"/>
    <cellStyle name="20% - Ênfase4 3 3 4 6 3" xfId="40335"/>
    <cellStyle name="20% - Ênfase4 3 3 4 7" xfId="19752"/>
    <cellStyle name="20% - Ênfase4 3 3 4 8" xfId="30940"/>
    <cellStyle name="20% - Ênfase4 3 3 4 9" xfId="42126"/>
    <cellStyle name="20% - Ênfase4 3 3 5" xfId="1594"/>
    <cellStyle name="20% - Ênfase4 3 3 5 10" xfId="44139"/>
    <cellStyle name="20% - Ênfase4 3 3 5 2" xfId="11412"/>
    <cellStyle name="20% - Ênfase4 3 3 5 2 2" xfId="21884"/>
    <cellStyle name="20% - Ênfase4 3 3 5 2 3" xfId="33072"/>
    <cellStyle name="20% - Ênfase4 3 3 5 3" xfId="13140"/>
    <cellStyle name="20% - Ênfase4 3 3 5 3 2" xfId="23777"/>
    <cellStyle name="20% - Ênfase4 3 3 5 3 3" xfId="34963"/>
    <cellStyle name="20% - Ênfase4 3 3 5 4" xfId="14865"/>
    <cellStyle name="20% - Ênfase4 3 3 5 4 2" xfId="25673"/>
    <cellStyle name="20% - Ênfase4 3 3 5 4 3" xfId="36859"/>
    <cellStyle name="20% - Ênfase4 3 3 5 5" xfId="16590"/>
    <cellStyle name="20% - Ênfase4 3 3 5 5 2" xfId="27569"/>
    <cellStyle name="20% - Ênfase4 3 3 5 5 3" xfId="38755"/>
    <cellStyle name="20% - Ênfase4 3 3 5 6" xfId="18315"/>
    <cellStyle name="20% - Ênfase4 3 3 5 6 2" xfId="29465"/>
    <cellStyle name="20% - Ênfase4 3 3 5 6 3" xfId="40651"/>
    <cellStyle name="20% - Ênfase4 3 3 5 7" xfId="20040"/>
    <cellStyle name="20% - Ênfase4 3 3 5 8" xfId="31228"/>
    <cellStyle name="20% - Ênfase4 3 3 5 9" xfId="42414"/>
    <cellStyle name="20% - Ênfase4 3 3 6" xfId="1910"/>
    <cellStyle name="20% - Ênfase4 3 3 6 10" xfId="44427"/>
    <cellStyle name="20% - Ênfase4 3 3 6 2" xfId="11700"/>
    <cellStyle name="20% - Ênfase4 3 3 6 2 2" xfId="22200"/>
    <cellStyle name="20% - Ênfase4 3 3 6 2 3" xfId="33388"/>
    <cellStyle name="20% - Ênfase4 3 3 6 3" xfId="13428"/>
    <cellStyle name="20% - Ênfase4 3 3 6 3 2" xfId="24093"/>
    <cellStyle name="20% - Ênfase4 3 3 6 3 3" xfId="35279"/>
    <cellStyle name="20% - Ênfase4 3 3 6 4" xfId="15153"/>
    <cellStyle name="20% - Ênfase4 3 3 6 4 2" xfId="25989"/>
    <cellStyle name="20% - Ênfase4 3 3 6 4 3" xfId="37175"/>
    <cellStyle name="20% - Ênfase4 3 3 6 5" xfId="16878"/>
    <cellStyle name="20% - Ênfase4 3 3 6 5 2" xfId="27885"/>
    <cellStyle name="20% - Ênfase4 3 3 6 5 3" xfId="39071"/>
    <cellStyle name="20% - Ênfase4 3 3 6 6" xfId="18603"/>
    <cellStyle name="20% - Ênfase4 3 3 6 6 2" xfId="29781"/>
    <cellStyle name="20% - Ênfase4 3 3 6 6 3" xfId="40967"/>
    <cellStyle name="20% - Ênfase4 3 3 6 7" xfId="20328"/>
    <cellStyle name="20% - Ênfase4 3 3 6 8" xfId="31516"/>
    <cellStyle name="20% - Ênfase4 3 3 6 9" xfId="42702"/>
    <cellStyle name="20% - Ênfase4 3 3 7" xfId="10259"/>
    <cellStyle name="20% - Ênfase4 3 3 7 2" xfId="20620"/>
    <cellStyle name="20% - Ênfase4 3 3 7 3" xfId="31808"/>
    <cellStyle name="20% - Ênfase4 3 3 8" xfId="11988"/>
    <cellStyle name="20% - Ênfase4 3 3 8 2" xfId="22513"/>
    <cellStyle name="20% - Ênfase4 3 3 8 3" xfId="33699"/>
    <cellStyle name="20% - Ênfase4 3 3 9" xfId="13713"/>
    <cellStyle name="20% - Ênfase4 3 3 9 2" xfId="24409"/>
    <cellStyle name="20% - Ênfase4 3 3 9 3" xfId="35595"/>
    <cellStyle name="20% - Ênfase4 3 4" xfId="488"/>
    <cellStyle name="20% - Ênfase4 3 4 10" xfId="43131"/>
    <cellStyle name="20% - Ênfase4 3 4 2" xfId="10404"/>
    <cellStyle name="20% - Ênfase4 3 4 2 2" xfId="20778"/>
    <cellStyle name="20% - Ênfase4 3 4 2 3" xfId="31966"/>
    <cellStyle name="20% - Ênfase4 3 4 3" xfId="12132"/>
    <cellStyle name="20% - Ênfase4 3 4 3 2" xfId="22671"/>
    <cellStyle name="20% - Ênfase4 3 4 3 3" xfId="33857"/>
    <cellStyle name="20% - Ênfase4 3 4 4" xfId="13857"/>
    <cellStyle name="20% - Ênfase4 3 4 4 2" xfId="24567"/>
    <cellStyle name="20% - Ênfase4 3 4 4 3" xfId="35753"/>
    <cellStyle name="20% - Ênfase4 3 4 5" xfId="15582"/>
    <cellStyle name="20% - Ênfase4 3 4 5 2" xfId="26463"/>
    <cellStyle name="20% - Ênfase4 3 4 5 3" xfId="37649"/>
    <cellStyle name="20% - Ênfase4 3 4 6" xfId="17307"/>
    <cellStyle name="20% - Ênfase4 3 4 6 2" xfId="28359"/>
    <cellStyle name="20% - Ênfase4 3 4 6 3" xfId="39545"/>
    <cellStyle name="20% - Ênfase4 3 4 7" xfId="19032"/>
    <cellStyle name="20% - Ênfase4 3 4 8" xfId="30220"/>
    <cellStyle name="20% - Ênfase4 3 4 9" xfId="41406"/>
    <cellStyle name="20% - Ênfase4 3 5" xfId="804"/>
    <cellStyle name="20% - Ênfase4 3 5 10" xfId="43419"/>
    <cellStyle name="20% - Ênfase4 3 5 2" xfId="10692"/>
    <cellStyle name="20% - Ênfase4 3 5 2 2" xfId="21094"/>
    <cellStyle name="20% - Ênfase4 3 5 2 3" xfId="32282"/>
    <cellStyle name="20% - Ênfase4 3 5 3" xfId="12420"/>
    <cellStyle name="20% - Ênfase4 3 5 3 2" xfId="22987"/>
    <cellStyle name="20% - Ênfase4 3 5 3 3" xfId="34173"/>
    <cellStyle name="20% - Ênfase4 3 5 4" xfId="14145"/>
    <cellStyle name="20% - Ênfase4 3 5 4 2" xfId="24883"/>
    <cellStyle name="20% - Ênfase4 3 5 4 3" xfId="36069"/>
    <cellStyle name="20% - Ênfase4 3 5 5" xfId="15870"/>
    <cellStyle name="20% - Ênfase4 3 5 5 2" xfId="26779"/>
    <cellStyle name="20% - Ênfase4 3 5 5 3" xfId="37965"/>
    <cellStyle name="20% - Ênfase4 3 5 6" xfId="17595"/>
    <cellStyle name="20% - Ênfase4 3 5 6 2" xfId="28675"/>
    <cellStyle name="20% - Ênfase4 3 5 6 3" xfId="39861"/>
    <cellStyle name="20% - Ênfase4 3 5 7" xfId="19320"/>
    <cellStyle name="20% - Ênfase4 3 5 8" xfId="30508"/>
    <cellStyle name="20% - Ênfase4 3 5 9" xfId="41694"/>
    <cellStyle name="20% - Ênfase4 3 6" xfId="1120"/>
    <cellStyle name="20% - Ênfase4 3 6 10" xfId="43707"/>
    <cellStyle name="20% - Ênfase4 3 6 2" xfId="10980"/>
    <cellStyle name="20% - Ênfase4 3 6 2 2" xfId="21410"/>
    <cellStyle name="20% - Ênfase4 3 6 2 3" xfId="32598"/>
    <cellStyle name="20% - Ênfase4 3 6 3" xfId="12708"/>
    <cellStyle name="20% - Ênfase4 3 6 3 2" xfId="23303"/>
    <cellStyle name="20% - Ênfase4 3 6 3 3" xfId="34489"/>
    <cellStyle name="20% - Ênfase4 3 6 4" xfId="14433"/>
    <cellStyle name="20% - Ênfase4 3 6 4 2" xfId="25199"/>
    <cellStyle name="20% - Ênfase4 3 6 4 3" xfId="36385"/>
    <cellStyle name="20% - Ênfase4 3 6 5" xfId="16158"/>
    <cellStyle name="20% - Ênfase4 3 6 5 2" xfId="27095"/>
    <cellStyle name="20% - Ênfase4 3 6 5 3" xfId="38281"/>
    <cellStyle name="20% - Ênfase4 3 6 6" xfId="17883"/>
    <cellStyle name="20% - Ênfase4 3 6 6 2" xfId="28991"/>
    <cellStyle name="20% - Ênfase4 3 6 6 3" xfId="40177"/>
    <cellStyle name="20% - Ênfase4 3 6 7" xfId="19608"/>
    <cellStyle name="20% - Ênfase4 3 6 8" xfId="30796"/>
    <cellStyle name="20% - Ênfase4 3 6 9" xfId="41982"/>
    <cellStyle name="20% - Ênfase4 3 7" xfId="1436"/>
    <cellStyle name="20% - Ênfase4 3 7 10" xfId="43995"/>
    <cellStyle name="20% - Ênfase4 3 7 2" xfId="11268"/>
    <cellStyle name="20% - Ênfase4 3 7 2 2" xfId="21726"/>
    <cellStyle name="20% - Ênfase4 3 7 2 3" xfId="32914"/>
    <cellStyle name="20% - Ênfase4 3 7 3" xfId="12996"/>
    <cellStyle name="20% - Ênfase4 3 7 3 2" xfId="23619"/>
    <cellStyle name="20% - Ênfase4 3 7 3 3" xfId="34805"/>
    <cellStyle name="20% - Ênfase4 3 7 4" xfId="14721"/>
    <cellStyle name="20% - Ênfase4 3 7 4 2" xfId="25515"/>
    <cellStyle name="20% - Ênfase4 3 7 4 3" xfId="36701"/>
    <cellStyle name="20% - Ênfase4 3 7 5" xfId="16446"/>
    <cellStyle name="20% - Ênfase4 3 7 5 2" xfId="27411"/>
    <cellStyle name="20% - Ênfase4 3 7 5 3" xfId="38597"/>
    <cellStyle name="20% - Ênfase4 3 7 6" xfId="18171"/>
    <cellStyle name="20% - Ênfase4 3 7 6 2" xfId="29307"/>
    <cellStyle name="20% - Ênfase4 3 7 6 3" xfId="40493"/>
    <cellStyle name="20% - Ênfase4 3 7 7" xfId="19896"/>
    <cellStyle name="20% - Ênfase4 3 7 8" xfId="31084"/>
    <cellStyle name="20% - Ênfase4 3 7 9" xfId="42270"/>
    <cellStyle name="20% - Ênfase4 3 8" xfId="1752"/>
    <cellStyle name="20% - Ênfase4 3 8 10" xfId="44283"/>
    <cellStyle name="20% - Ênfase4 3 8 2" xfId="11556"/>
    <cellStyle name="20% - Ênfase4 3 8 2 2" xfId="22042"/>
    <cellStyle name="20% - Ênfase4 3 8 2 3" xfId="33230"/>
    <cellStyle name="20% - Ênfase4 3 8 3" xfId="13284"/>
    <cellStyle name="20% - Ênfase4 3 8 3 2" xfId="23935"/>
    <cellStyle name="20% - Ênfase4 3 8 3 3" xfId="35121"/>
    <cellStyle name="20% - Ênfase4 3 8 4" xfId="15009"/>
    <cellStyle name="20% - Ênfase4 3 8 4 2" xfId="25831"/>
    <cellStyle name="20% - Ênfase4 3 8 4 3" xfId="37017"/>
    <cellStyle name="20% - Ênfase4 3 8 5" xfId="16734"/>
    <cellStyle name="20% - Ênfase4 3 8 5 2" xfId="27727"/>
    <cellStyle name="20% - Ênfase4 3 8 5 3" xfId="38913"/>
    <cellStyle name="20% - Ênfase4 3 8 6" xfId="18459"/>
    <cellStyle name="20% - Ênfase4 3 8 6 2" xfId="29623"/>
    <cellStyle name="20% - Ênfase4 3 8 6 3" xfId="40809"/>
    <cellStyle name="20% - Ênfase4 3 8 7" xfId="20184"/>
    <cellStyle name="20% - Ênfase4 3 8 8" xfId="31372"/>
    <cellStyle name="20% - Ênfase4 3 8 9" xfId="42558"/>
    <cellStyle name="20% - Ênfase4 3 9" xfId="2088"/>
    <cellStyle name="20% - Ênfase4 3 9 2" xfId="20472"/>
    <cellStyle name="20% - Ênfase4 3 9 3" xfId="31660"/>
    <cellStyle name="20% - Ênfase4 4" xfId="192"/>
    <cellStyle name="20% - Ênfase4 4 10" xfId="13589"/>
    <cellStyle name="20% - Ênfase4 4 10 2" xfId="24273"/>
    <cellStyle name="20% - Ênfase4 4 10 3" xfId="35459"/>
    <cellStyle name="20% - Ênfase4 4 11" xfId="15314"/>
    <cellStyle name="20% - Ênfase4 4 11 2" xfId="26169"/>
    <cellStyle name="20% - Ênfase4 4 11 3" xfId="37355"/>
    <cellStyle name="20% - Ênfase4 4 12" xfId="17039"/>
    <cellStyle name="20% - Ênfase4 4 12 2" xfId="28065"/>
    <cellStyle name="20% - Ênfase4 4 12 3" xfId="39251"/>
    <cellStyle name="20% - Ênfase4 4 13" xfId="18764"/>
    <cellStyle name="20% - Ênfase4 4 14" xfId="29952"/>
    <cellStyle name="20% - Ênfase4 4 15" xfId="41138"/>
    <cellStyle name="20% - Ênfase4 4 16" xfId="42863"/>
    <cellStyle name="20% - Ênfase4 4 2" xfId="350"/>
    <cellStyle name="20% - Ênfase4 4 2 10" xfId="15458"/>
    <cellStyle name="20% - Ênfase4 4 2 10 2" xfId="26327"/>
    <cellStyle name="20% - Ênfase4 4 2 10 3" xfId="37513"/>
    <cellStyle name="20% - Ênfase4 4 2 11" xfId="17183"/>
    <cellStyle name="20% - Ênfase4 4 2 11 2" xfId="28223"/>
    <cellStyle name="20% - Ênfase4 4 2 11 3" xfId="39409"/>
    <cellStyle name="20% - Ênfase4 4 2 12" xfId="18908"/>
    <cellStyle name="20% - Ênfase4 4 2 13" xfId="30096"/>
    <cellStyle name="20% - Ênfase4 4 2 14" xfId="41282"/>
    <cellStyle name="20% - Ênfase4 4 2 15" xfId="43007"/>
    <cellStyle name="20% - Ênfase4 4 2 2" xfId="668"/>
    <cellStyle name="20% - Ênfase4 4 2 2 10" xfId="43295"/>
    <cellStyle name="20% - Ênfase4 4 2 2 2" xfId="10568"/>
    <cellStyle name="20% - Ênfase4 4 2 2 2 2" xfId="20958"/>
    <cellStyle name="20% - Ênfase4 4 2 2 2 3" xfId="32146"/>
    <cellStyle name="20% - Ênfase4 4 2 2 3" xfId="12296"/>
    <cellStyle name="20% - Ênfase4 4 2 2 3 2" xfId="22851"/>
    <cellStyle name="20% - Ênfase4 4 2 2 3 3" xfId="34037"/>
    <cellStyle name="20% - Ênfase4 4 2 2 4" xfId="14021"/>
    <cellStyle name="20% - Ênfase4 4 2 2 4 2" xfId="24747"/>
    <cellStyle name="20% - Ênfase4 4 2 2 4 3" xfId="35933"/>
    <cellStyle name="20% - Ênfase4 4 2 2 5" xfId="15746"/>
    <cellStyle name="20% - Ênfase4 4 2 2 5 2" xfId="26643"/>
    <cellStyle name="20% - Ênfase4 4 2 2 5 3" xfId="37829"/>
    <cellStyle name="20% - Ênfase4 4 2 2 6" xfId="17471"/>
    <cellStyle name="20% - Ênfase4 4 2 2 6 2" xfId="28539"/>
    <cellStyle name="20% - Ênfase4 4 2 2 6 3" xfId="39725"/>
    <cellStyle name="20% - Ênfase4 4 2 2 7" xfId="19196"/>
    <cellStyle name="20% - Ênfase4 4 2 2 8" xfId="30384"/>
    <cellStyle name="20% - Ênfase4 4 2 2 9" xfId="41570"/>
    <cellStyle name="20% - Ênfase4 4 2 3" xfId="984"/>
    <cellStyle name="20% - Ênfase4 4 2 3 10" xfId="43583"/>
    <cellStyle name="20% - Ênfase4 4 2 3 2" xfId="10856"/>
    <cellStyle name="20% - Ênfase4 4 2 3 2 2" xfId="21274"/>
    <cellStyle name="20% - Ênfase4 4 2 3 2 3" xfId="32462"/>
    <cellStyle name="20% - Ênfase4 4 2 3 3" xfId="12584"/>
    <cellStyle name="20% - Ênfase4 4 2 3 3 2" xfId="23167"/>
    <cellStyle name="20% - Ênfase4 4 2 3 3 3" xfId="34353"/>
    <cellStyle name="20% - Ênfase4 4 2 3 4" xfId="14309"/>
    <cellStyle name="20% - Ênfase4 4 2 3 4 2" xfId="25063"/>
    <cellStyle name="20% - Ênfase4 4 2 3 4 3" xfId="36249"/>
    <cellStyle name="20% - Ênfase4 4 2 3 5" xfId="16034"/>
    <cellStyle name="20% - Ênfase4 4 2 3 5 2" xfId="26959"/>
    <cellStyle name="20% - Ênfase4 4 2 3 5 3" xfId="38145"/>
    <cellStyle name="20% - Ênfase4 4 2 3 6" xfId="17759"/>
    <cellStyle name="20% - Ênfase4 4 2 3 6 2" xfId="28855"/>
    <cellStyle name="20% - Ênfase4 4 2 3 6 3" xfId="40041"/>
    <cellStyle name="20% - Ênfase4 4 2 3 7" xfId="19484"/>
    <cellStyle name="20% - Ênfase4 4 2 3 8" xfId="30672"/>
    <cellStyle name="20% - Ênfase4 4 2 3 9" xfId="41858"/>
    <cellStyle name="20% - Ênfase4 4 2 4" xfId="1300"/>
    <cellStyle name="20% - Ênfase4 4 2 4 10" xfId="43871"/>
    <cellStyle name="20% - Ênfase4 4 2 4 2" xfId="11144"/>
    <cellStyle name="20% - Ênfase4 4 2 4 2 2" xfId="21590"/>
    <cellStyle name="20% - Ênfase4 4 2 4 2 3" xfId="32778"/>
    <cellStyle name="20% - Ênfase4 4 2 4 3" xfId="12872"/>
    <cellStyle name="20% - Ênfase4 4 2 4 3 2" xfId="23483"/>
    <cellStyle name="20% - Ênfase4 4 2 4 3 3" xfId="34669"/>
    <cellStyle name="20% - Ênfase4 4 2 4 4" xfId="14597"/>
    <cellStyle name="20% - Ênfase4 4 2 4 4 2" xfId="25379"/>
    <cellStyle name="20% - Ênfase4 4 2 4 4 3" xfId="36565"/>
    <cellStyle name="20% - Ênfase4 4 2 4 5" xfId="16322"/>
    <cellStyle name="20% - Ênfase4 4 2 4 5 2" xfId="27275"/>
    <cellStyle name="20% - Ênfase4 4 2 4 5 3" xfId="38461"/>
    <cellStyle name="20% - Ênfase4 4 2 4 6" xfId="18047"/>
    <cellStyle name="20% - Ênfase4 4 2 4 6 2" xfId="29171"/>
    <cellStyle name="20% - Ênfase4 4 2 4 6 3" xfId="40357"/>
    <cellStyle name="20% - Ênfase4 4 2 4 7" xfId="19772"/>
    <cellStyle name="20% - Ênfase4 4 2 4 8" xfId="30960"/>
    <cellStyle name="20% - Ênfase4 4 2 4 9" xfId="42146"/>
    <cellStyle name="20% - Ênfase4 4 2 5" xfId="1616"/>
    <cellStyle name="20% - Ênfase4 4 2 5 10" xfId="44159"/>
    <cellStyle name="20% - Ênfase4 4 2 5 2" xfId="11432"/>
    <cellStyle name="20% - Ênfase4 4 2 5 2 2" xfId="21906"/>
    <cellStyle name="20% - Ênfase4 4 2 5 2 3" xfId="33094"/>
    <cellStyle name="20% - Ênfase4 4 2 5 3" xfId="13160"/>
    <cellStyle name="20% - Ênfase4 4 2 5 3 2" xfId="23799"/>
    <cellStyle name="20% - Ênfase4 4 2 5 3 3" xfId="34985"/>
    <cellStyle name="20% - Ênfase4 4 2 5 4" xfId="14885"/>
    <cellStyle name="20% - Ênfase4 4 2 5 4 2" xfId="25695"/>
    <cellStyle name="20% - Ênfase4 4 2 5 4 3" xfId="36881"/>
    <cellStyle name="20% - Ênfase4 4 2 5 5" xfId="16610"/>
    <cellStyle name="20% - Ênfase4 4 2 5 5 2" xfId="27591"/>
    <cellStyle name="20% - Ênfase4 4 2 5 5 3" xfId="38777"/>
    <cellStyle name="20% - Ênfase4 4 2 5 6" xfId="18335"/>
    <cellStyle name="20% - Ênfase4 4 2 5 6 2" xfId="29487"/>
    <cellStyle name="20% - Ênfase4 4 2 5 6 3" xfId="40673"/>
    <cellStyle name="20% - Ênfase4 4 2 5 7" xfId="20060"/>
    <cellStyle name="20% - Ênfase4 4 2 5 8" xfId="31248"/>
    <cellStyle name="20% - Ênfase4 4 2 5 9" xfId="42434"/>
    <cellStyle name="20% - Ênfase4 4 2 6" xfId="1932"/>
    <cellStyle name="20% - Ênfase4 4 2 6 10" xfId="44447"/>
    <cellStyle name="20% - Ênfase4 4 2 6 2" xfId="11720"/>
    <cellStyle name="20% - Ênfase4 4 2 6 2 2" xfId="22222"/>
    <cellStyle name="20% - Ênfase4 4 2 6 2 3" xfId="33410"/>
    <cellStyle name="20% - Ênfase4 4 2 6 3" xfId="13448"/>
    <cellStyle name="20% - Ênfase4 4 2 6 3 2" xfId="24115"/>
    <cellStyle name="20% - Ênfase4 4 2 6 3 3" xfId="35301"/>
    <cellStyle name="20% - Ênfase4 4 2 6 4" xfId="15173"/>
    <cellStyle name="20% - Ênfase4 4 2 6 4 2" xfId="26011"/>
    <cellStyle name="20% - Ênfase4 4 2 6 4 3" xfId="37197"/>
    <cellStyle name="20% - Ênfase4 4 2 6 5" xfId="16898"/>
    <cellStyle name="20% - Ênfase4 4 2 6 5 2" xfId="27907"/>
    <cellStyle name="20% - Ênfase4 4 2 6 5 3" xfId="39093"/>
    <cellStyle name="20% - Ênfase4 4 2 6 6" xfId="18623"/>
    <cellStyle name="20% - Ênfase4 4 2 6 6 2" xfId="29803"/>
    <cellStyle name="20% - Ênfase4 4 2 6 6 3" xfId="40989"/>
    <cellStyle name="20% - Ênfase4 4 2 6 7" xfId="20348"/>
    <cellStyle name="20% - Ênfase4 4 2 6 8" xfId="31536"/>
    <cellStyle name="20% - Ênfase4 4 2 6 9" xfId="42722"/>
    <cellStyle name="20% - Ênfase4 4 2 7" xfId="10279"/>
    <cellStyle name="20% - Ênfase4 4 2 7 2" xfId="20642"/>
    <cellStyle name="20% - Ênfase4 4 2 7 3" xfId="31830"/>
    <cellStyle name="20% - Ênfase4 4 2 8" xfId="12008"/>
    <cellStyle name="20% - Ênfase4 4 2 8 2" xfId="22535"/>
    <cellStyle name="20% - Ênfase4 4 2 8 3" xfId="33721"/>
    <cellStyle name="20% - Ênfase4 4 2 9" xfId="13733"/>
    <cellStyle name="20% - Ênfase4 4 2 9 2" xfId="24431"/>
    <cellStyle name="20% - Ênfase4 4 2 9 3" xfId="35617"/>
    <cellStyle name="20% - Ênfase4 4 3" xfId="510"/>
    <cellStyle name="20% - Ênfase4 4 3 10" xfId="43151"/>
    <cellStyle name="20% - Ênfase4 4 3 2" xfId="10424"/>
    <cellStyle name="20% - Ênfase4 4 3 2 2" xfId="20800"/>
    <cellStyle name="20% - Ênfase4 4 3 2 3" xfId="31988"/>
    <cellStyle name="20% - Ênfase4 4 3 3" xfId="12152"/>
    <cellStyle name="20% - Ênfase4 4 3 3 2" xfId="22693"/>
    <cellStyle name="20% - Ênfase4 4 3 3 3" xfId="33879"/>
    <cellStyle name="20% - Ênfase4 4 3 4" xfId="13877"/>
    <cellStyle name="20% - Ênfase4 4 3 4 2" xfId="24589"/>
    <cellStyle name="20% - Ênfase4 4 3 4 3" xfId="35775"/>
    <cellStyle name="20% - Ênfase4 4 3 5" xfId="15602"/>
    <cellStyle name="20% - Ênfase4 4 3 5 2" xfId="26485"/>
    <cellStyle name="20% - Ênfase4 4 3 5 3" xfId="37671"/>
    <cellStyle name="20% - Ênfase4 4 3 6" xfId="17327"/>
    <cellStyle name="20% - Ênfase4 4 3 6 2" xfId="28381"/>
    <cellStyle name="20% - Ênfase4 4 3 6 3" xfId="39567"/>
    <cellStyle name="20% - Ênfase4 4 3 7" xfId="19052"/>
    <cellStyle name="20% - Ênfase4 4 3 8" xfId="30240"/>
    <cellStyle name="20% - Ênfase4 4 3 9" xfId="41426"/>
    <cellStyle name="20% - Ênfase4 4 4" xfId="826"/>
    <cellStyle name="20% - Ênfase4 4 4 10" xfId="43439"/>
    <cellStyle name="20% - Ênfase4 4 4 2" xfId="10712"/>
    <cellStyle name="20% - Ênfase4 4 4 2 2" xfId="21116"/>
    <cellStyle name="20% - Ênfase4 4 4 2 3" xfId="32304"/>
    <cellStyle name="20% - Ênfase4 4 4 3" xfId="12440"/>
    <cellStyle name="20% - Ênfase4 4 4 3 2" xfId="23009"/>
    <cellStyle name="20% - Ênfase4 4 4 3 3" xfId="34195"/>
    <cellStyle name="20% - Ênfase4 4 4 4" xfId="14165"/>
    <cellStyle name="20% - Ênfase4 4 4 4 2" xfId="24905"/>
    <cellStyle name="20% - Ênfase4 4 4 4 3" xfId="36091"/>
    <cellStyle name="20% - Ênfase4 4 4 5" xfId="15890"/>
    <cellStyle name="20% - Ênfase4 4 4 5 2" xfId="26801"/>
    <cellStyle name="20% - Ênfase4 4 4 5 3" xfId="37987"/>
    <cellStyle name="20% - Ênfase4 4 4 6" xfId="17615"/>
    <cellStyle name="20% - Ênfase4 4 4 6 2" xfId="28697"/>
    <cellStyle name="20% - Ênfase4 4 4 6 3" xfId="39883"/>
    <cellStyle name="20% - Ênfase4 4 4 7" xfId="19340"/>
    <cellStyle name="20% - Ênfase4 4 4 8" xfId="30528"/>
    <cellStyle name="20% - Ênfase4 4 4 9" xfId="41714"/>
    <cellStyle name="20% - Ênfase4 4 5" xfId="1142"/>
    <cellStyle name="20% - Ênfase4 4 5 10" xfId="43727"/>
    <cellStyle name="20% - Ênfase4 4 5 2" xfId="11000"/>
    <cellStyle name="20% - Ênfase4 4 5 2 2" xfId="21432"/>
    <cellStyle name="20% - Ênfase4 4 5 2 3" xfId="32620"/>
    <cellStyle name="20% - Ênfase4 4 5 3" xfId="12728"/>
    <cellStyle name="20% - Ênfase4 4 5 3 2" xfId="23325"/>
    <cellStyle name="20% - Ênfase4 4 5 3 3" xfId="34511"/>
    <cellStyle name="20% - Ênfase4 4 5 4" xfId="14453"/>
    <cellStyle name="20% - Ênfase4 4 5 4 2" xfId="25221"/>
    <cellStyle name="20% - Ênfase4 4 5 4 3" xfId="36407"/>
    <cellStyle name="20% - Ênfase4 4 5 5" xfId="16178"/>
    <cellStyle name="20% - Ênfase4 4 5 5 2" xfId="27117"/>
    <cellStyle name="20% - Ênfase4 4 5 5 3" xfId="38303"/>
    <cellStyle name="20% - Ênfase4 4 5 6" xfId="17903"/>
    <cellStyle name="20% - Ênfase4 4 5 6 2" xfId="29013"/>
    <cellStyle name="20% - Ênfase4 4 5 6 3" xfId="40199"/>
    <cellStyle name="20% - Ênfase4 4 5 7" xfId="19628"/>
    <cellStyle name="20% - Ênfase4 4 5 8" xfId="30816"/>
    <cellStyle name="20% - Ênfase4 4 5 9" xfId="42002"/>
    <cellStyle name="20% - Ênfase4 4 6" xfId="1458"/>
    <cellStyle name="20% - Ênfase4 4 6 10" xfId="44015"/>
    <cellStyle name="20% - Ênfase4 4 6 2" xfId="11288"/>
    <cellStyle name="20% - Ênfase4 4 6 2 2" xfId="21748"/>
    <cellStyle name="20% - Ênfase4 4 6 2 3" xfId="32936"/>
    <cellStyle name="20% - Ênfase4 4 6 3" xfId="13016"/>
    <cellStyle name="20% - Ênfase4 4 6 3 2" xfId="23641"/>
    <cellStyle name="20% - Ênfase4 4 6 3 3" xfId="34827"/>
    <cellStyle name="20% - Ênfase4 4 6 4" xfId="14741"/>
    <cellStyle name="20% - Ênfase4 4 6 4 2" xfId="25537"/>
    <cellStyle name="20% - Ênfase4 4 6 4 3" xfId="36723"/>
    <cellStyle name="20% - Ênfase4 4 6 5" xfId="16466"/>
    <cellStyle name="20% - Ênfase4 4 6 5 2" xfId="27433"/>
    <cellStyle name="20% - Ênfase4 4 6 5 3" xfId="38619"/>
    <cellStyle name="20% - Ênfase4 4 6 6" xfId="18191"/>
    <cellStyle name="20% - Ênfase4 4 6 6 2" xfId="29329"/>
    <cellStyle name="20% - Ênfase4 4 6 6 3" xfId="40515"/>
    <cellStyle name="20% - Ênfase4 4 6 7" xfId="19916"/>
    <cellStyle name="20% - Ênfase4 4 6 8" xfId="31104"/>
    <cellStyle name="20% - Ênfase4 4 6 9" xfId="42290"/>
    <cellStyle name="20% - Ênfase4 4 7" xfId="1774"/>
    <cellStyle name="20% - Ênfase4 4 7 10" xfId="44303"/>
    <cellStyle name="20% - Ênfase4 4 7 2" xfId="11576"/>
    <cellStyle name="20% - Ênfase4 4 7 2 2" xfId="22064"/>
    <cellStyle name="20% - Ênfase4 4 7 2 3" xfId="33252"/>
    <cellStyle name="20% - Ênfase4 4 7 3" xfId="13304"/>
    <cellStyle name="20% - Ênfase4 4 7 3 2" xfId="23957"/>
    <cellStyle name="20% - Ênfase4 4 7 3 3" xfId="35143"/>
    <cellStyle name="20% - Ênfase4 4 7 4" xfId="15029"/>
    <cellStyle name="20% - Ênfase4 4 7 4 2" xfId="25853"/>
    <cellStyle name="20% - Ênfase4 4 7 4 3" xfId="37039"/>
    <cellStyle name="20% - Ênfase4 4 7 5" xfId="16754"/>
    <cellStyle name="20% - Ênfase4 4 7 5 2" xfId="27749"/>
    <cellStyle name="20% - Ênfase4 4 7 5 3" xfId="38935"/>
    <cellStyle name="20% - Ênfase4 4 7 6" xfId="18479"/>
    <cellStyle name="20% - Ênfase4 4 7 6 2" xfId="29645"/>
    <cellStyle name="20% - Ênfase4 4 7 6 3" xfId="40831"/>
    <cellStyle name="20% - Ênfase4 4 7 7" xfId="20204"/>
    <cellStyle name="20% - Ênfase4 4 7 8" xfId="31392"/>
    <cellStyle name="20% - Ênfase4 4 7 9" xfId="42578"/>
    <cellStyle name="20% - Ênfase4 4 8" xfId="2029"/>
    <cellStyle name="20% - Ênfase4 4 8 2" xfId="20492"/>
    <cellStyle name="20% - Ênfase4 4 8 3" xfId="31680"/>
    <cellStyle name="20% - Ênfase4 4 9" xfId="11864"/>
    <cellStyle name="20% - Ênfase4 4 9 2" xfId="22377"/>
    <cellStyle name="20% - Ênfase4 4 9 3" xfId="33563"/>
    <cellStyle name="20% - Ênfase4 5" xfId="214"/>
    <cellStyle name="20% - Ênfase4 5 10" xfId="13609"/>
    <cellStyle name="20% - Ênfase4 5 10 2" xfId="24295"/>
    <cellStyle name="20% - Ênfase4 5 10 3" xfId="35481"/>
    <cellStyle name="20% - Ênfase4 5 11" xfId="15334"/>
    <cellStyle name="20% - Ênfase4 5 11 2" xfId="26191"/>
    <cellStyle name="20% - Ênfase4 5 11 3" xfId="37377"/>
    <cellStyle name="20% - Ênfase4 5 12" xfId="17059"/>
    <cellStyle name="20% - Ênfase4 5 12 2" xfId="28087"/>
    <cellStyle name="20% - Ênfase4 5 12 3" xfId="39273"/>
    <cellStyle name="20% - Ênfase4 5 13" xfId="18784"/>
    <cellStyle name="20% - Ênfase4 5 14" xfId="29972"/>
    <cellStyle name="20% - Ênfase4 5 15" xfId="41158"/>
    <cellStyle name="20% - Ênfase4 5 16" xfId="42883"/>
    <cellStyle name="20% - Ênfase4 5 2" xfId="372"/>
    <cellStyle name="20% - Ênfase4 5 2 10" xfId="15478"/>
    <cellStyle name="20% - Ênfase4 5 2 10 2" xfId="26349"/>
    <cellStyle name="20% - Ênfase4 5 2 10 3" xfId="37535"/>
    <cellStyle name="20% - Ênfase4 5 2 11" xfId="17203"/>
    <cellStyle name="20% - Ênfase4 5 2 11 2" xfId="28245"/>
    <cellStyle name="20% - Ênfase4 5 2 11 3" xfId="39431"/>
    <cellStyle name="20% - Ênfase4 5 2 12" xfId="18928"/>
    <cellStyle name="20% - Ênfase4 5 2 13" xfId="30116"/>
    <cellStyle name="20% - Ênfase4 5 2 14" xfId="41302"/>
    <cellStyle name="20% - Ênfase4 5 2 15" xfId="43027"/>
    <cellStyle name="20% - Ênfase4 5 2 2" xfId="690"/>
    <cellStyle name="20% - Ênfase4 5 2 2 10" xfId="43315"/>
    <cellStyle name="20% - Ênfase4 5 2 2 2" xfId="10588"/>
    <cellStyle name="20% - Ênfase4 5 2 2 2 2" xfId="20980"/>
    <cellStyle name="20% - Ênfase4 5 2 2 2 3" xfId="32168"/>
    <cellStyle name="20% - Ênfase4 5 2 2 3" xfId="12316"/>
    <cellStyle name="20% - Ênfase4 5 2 2 3 2" xfId="22873"/>
    <cellStyle name="20% - Ênfase4 5 2 2 3 3" xfId="34059"/>
    <cellStyle name="20% - Ênfase4 5 2 2 4" xfId="14041"/>
    <cellStyle name="20% - Ênfase4 5 2 2 4 2" xfId="24769"/>
    <cellStyle name="20% - Ênfase4 5 2 2 4 3" xfId="35955"/>
    <cellStyle name="20% - Ênfase4 5 2 2 5" xfId="15766"/>
    <cellStyle name="20% - Ênfase4 5 2 2 5 2" xfId="26665"/>
    <cellStyle name="20% - Ênfase4 5 2 2 5 3" xfId="37851"/>
    <cellStyle name="20% - Ênfase4 5 2 2 6" xfId="17491"/>
    <cellStyle name="20% - Ênfase4 5 2 2 6 2" xfId="28561"/>
    <cellStyle name="20% - Ênfase4 5 2 2 6 3" xfId="39747"/>
    <cellStyle name="20% - Ênfase4 5 2 2 7" xfId="19216"/>
    <cellStyle name="20% - Ênfase4 5 2 2 8" xfId="30404"/>
    <cellStyle name="20% - Ênfase4 5 2 2 9" xfId="41590"/>
    <cellStyle name="20% - Ênfase4 5 2 3" xfId="1006"/>
    <cellStyle name="20% - Ênfase4 5 2 3 10" xfId="43603"/>
    <cellStyle name="20% - Ênfase4 5 2 3 2" xfId="10876"/>
    <cellStyle name="20% - Ênfase4 5 2 3 2 2" xfId="21296"/>
    <cellStyle name="20% - Ênfase4 5 2 3 2 3" xfId="32484"/>
    <cellStyle name="20% - Ênfase4 5 2 3 3" xfId="12604"/>
    <cellStyle name="20% - Ênfase4 5 2 3 3 2" xfId="23189"/>
    <cellStyle name="20% - Ênfase4 5 2 3 3 3" xfId="34375"/>
    <cellStyle name="20% - Ênfase4 5 2 3 4" xfId="14329"/>
    <cellStyle name="20% - Ênfase4 5 2 3 4 2" xfId="25085"/>
    <cellStyle name="20% - Ênfase4 5 2 3 4 3" xfId="36271"/>
    <cellStyle name="20% - Ênfase4 5 2 3 5" xfId="16054"/>
    <cellStyle name="20% - Ênfase4 5 2 3 5 2" xfId="26981"/>
    <cellStyle name="20% - Ênfase4 5 2 3 5 3" xfId="38167"/>
    <cellStyle name="20% - Ênfase4 5 2 3 6" xfId="17779"/>
    <cellStyle name="20% - Ênfase4 5 2 3 6 2" xfId="28877"/>
    <cellStyle name="20% - Ênfase4 5 2 3 6 3" xfId="40063"/>
    <cellStyle name="20% - Ênfase4 5 2 3 7" xfId="19504"/>
    <cellStyle name="20% - Ênfase4 5 2 3 8" xfId="30692"/>
    <cellStyle name="20% - Ênfase4 5 2 3 9" xfId="41878"/>
    <cellStyle name="20% - Ênfase4 5 2 4" xfId="1322"/>
    <cellStyle name="20% - Ênfase4 5 2 4 10" xfId="43891"/>
    <cellStyle name="20% - Ênfase4 5 2 4 2" xfId="11164"/>
    <cellStyle name="20% - Ênfase4 5 2 4 2 2" xfId="21612"/>
    <cellStyle name="20% - Ênfase4 5 2 4 2 3" xfId="32800"/>
    <cellStyle name="20% - Ênfase4 5 2 4 3" xfId="12892"/>
    <cellStyle name="20% - Ênfase4 5 2 4 3 2" xfId="23505"/>
    <cellStyle name="20% - Ênfase4 5 2 4 3 3" xfId="34691"/>
    <cellStyle name="20% - Ênfase4 5 2 4 4" xfId="14617"/>
    <cellStyle name="20% - Ênfase4 5 2 4 4 2" xfId="25401"/>
    <cellStyle name="20% - Ênfase4 5 2 4 4 3" xfId="36587"/>
    <cellStyle name="20% - Ênfase4 5 2 4 5" xfId="16342"/>
    <cellStyle name="20% - Ênfase4 5 2 4 5 2" xfId="27297"/>
    <cellStyle name="20% - Ênfase4 5 2 4 5 3" xfId="38483"/>
    <cellStyle name="20% - Ênfase4 5 2 4 6" xfId="18067"/>
    <cellStyle name="20% - Ênfase4 5 2 4 6 2" xfId="29193"/>
    <cellStyle name="20% - Ênfase4 5 2 4 6 3" xfId="40379"/>
    <cellStyle name="20% - Ênfase4 5 2 4 7" xfId="19792"/>
    <cellStyle name="20% - Ênfase4 5 2 4 8" xfId="30980"/>
    <cellStyle name="20% - Ênfase4 5 2 4 9" xfId="42166"/>
    <cellStyle name="20% - Ênfase4 5 2 5" xfId="1638"/>
    <cellStyle name="20% - Ênfase4 5 2 5 10" xfId="44179"/>
    <cellStyle name="20% - Ênfase4 5 2 5 2" xfId="11452"/>
    <cellStyle name="20% - Ênfase4 5 2 5 2 2" xfId="21928"/>
    <cellStyle name="20% - Ênfase4 5 2 5 2 3" xfId="33116"/>
    <cellStyle name="20% - Ênfase4 5 2 5 3" xfId="13180"/>
    <cellStyle name="20% - Ênfase4 5 2 5 3 2" xfId="23821"/>
    <cellStyle name="20% - Ênfase4 5 2 5 3 3" xfId="35007"/>
    <cellStyle name="20% - Ênfase4 5 2 5 4" xfId="14905"/>
    <cellStyle name="20% - Ênfase4 5 2 5 4 2" xfId="25717"/>
    <cellStyle name="20% - Ênfase4 5 2 5 4 3" xfId="36903"/>
    <cellStyle name="20% - Ênfase4 5 2 5 5" xfId="16630"/>
    <cellStyle name="20% - Ênfase4 5 2 5 5 2" xfId="27613"/>
    <cellStyle name="20% - Ênfase4 5 2 5 5 3" xfId="38799"/>
    <cellStyle name="20% - Ênfase4 5 2 5 6" xfId="18355"/>
    <cellStyle name="20% - Ênfase4 5 2 5 6 2" xfId="29509"/>
    <cellStyle name="20% - Ênfase4 5 2 5 6 3" xfId="40695"/>
    <cellStyle name="20% - Ênfase4 5 2 5 7" xfId="20080"/>
    <cellStyle name="20% - Ênfase4 5 2 5 8" xfId="31268"/>
    <cellStyle name="20% - Ênfase4 5 2 5 9" xfId="42454"/>
    <cellStyle name="20% - Ênfase4 5 2 6" xfId="1954"/>
    <cellStyle name="20% - Ênfase4 5 2 6 10" xfId="44467"/>
    <cellStyle name="20% - Ênfase4 5 2 6 2" xfId="11740"/>
    <cellStyle name="20% - Ênfase4 5 2 6 2 2" xfId="22244"/>
    <cellStyle name="20% - Ênfase4 5 2 6 2 3" xfId="33432"/>
    <cellStyle name="20% - Ênfase4 5 2 6 3" xfId="13468"/>
    <cellStyle name="20% - Ênfase4 5 2 6 3 2" xfId="24137"/>
    <cellStyle name="20% - Ênfase4 5 2 6 3 3" xfId="35323"/>
    <cellStyle name="20% - Ênfase4 5 2 6 4" xfId="15193"/>
    <cellStyle name="20% - Ênfase4 5 2 6 4 2" xfId="26033"/>
    <cellStyle name="20% - Ênfase4 5 2 6 4 3" xfId="37219"/>
    <cellStyle name="20% - Ênfase4 5 2 6 5" xfId="16918"/>
    <cellStyle name="20% - Ênfase4 5 2 6 5 2" xfId="27929"/>
    <cellStyle name="20% - Ênfase4 5 2 6 5 3" xfId="39115"/>
    <cellStyle name="20% - Ênfase4 5 2 6 6" xfId="18643"/>
    <cellStyle name="20% - Ênfase4 5 2 6 6 2" xfId="29825"/>
    <cellStyle name="20% - Ênfase4 5 2 6 6 3" xfId="41011"/>
    <cellStyle name="20% - Ênfase4 5 2 6 7" xfId="20368"/>
    <cellStyle name="20% - Ênfase4 5 2 6 8" xfId="31556"/>
    <cellStyle name="20% - Ênfase4 5 2 6 9" xfId="42742"/>
    <cellStyle name="20% - Ênfase4 5 2 7" xfId="10299"/>
    <cellStyle name="20% - Ênfase4 5 2 7 2" xfId="20664"/>
    <cellStyle name="20% - Ênfase4 5 2 7 3" xfId="31852"/>
    <cellStyle name="20% - Ênfase4 5 2 8" xfId="12028"/>
    <cellStyle name="20% - Ênfase4 5 2 8 2" xfId="22557"/>
    <cellStyle name="20% - Ênfase4 5 2 8 3" xfId="33743"/>
    <cellStyle name="20% - Ênfase4 5 2 9" xfId="13753"/>
    <cellStyle name="20% - Ênfase4 5 2 9 2" xfId="24453"/>
    <cellStyle name="20% - Ênfase4 5 2 9 3" xfId="35639"/>
    <cellStyle name="20% - Ênfase4 5 3" xfId="532"/>
    <cellStyle name="20% - Ênfase4 5 3 10" xfId="43171"/>
    <cellStyle name="20% - Ênfase4 5 3 2" xfId="10444"/>
    <cellStyle name="20% - Ênfase4 5 3 2 2" xfId="20822"/>
    <cellStyle name="20% - Ênfase4 5 3 2 3" xfId="32010"/>
    <cellStyle name="20% - Ênfase4 5 3 3" xfId="12172"/>
    <cellStyle name="20% - Ênfase4 5 3 3 2" xfId="22715"/>
    <cellStyle name="20% - Ênfase4 5 3 3 3" xfId="33901"/>
    <cellStyle name="20% - Ênfase4 5 3 4" xfId="13897"/>
    <cellStyle name="20% - Ênfase4 5 3 4 2" xfId="24611"/>
    <cellStyle name="20% - Ênfase4 5 3 4 3" xfId="35797"/>
    <cellStyle name="20% - Ênfase4 5 3 5" xfId="15622"/>
    <cellStyle name="20% - Ênfase4 5 3 5 2" xfId="26507"/>
    <cellStyle name="20% - Ênfase4 5 3 5 3" xfId="37693"/>
    <cellStyle name="20% - Ênfase4 5 3 6" xfId="17347"/>
    <cellStyle name="20% - Ênfase4 5 3 6 2" xfId="28403"/>
    <cellStyle name="20% - Ênfase4 5 3 6 3" xfId="39589"/>
    <cellStyle name="20% - Ênfase4 5 3 7" xfId="19072"/>
    <cellStyle name="20% - Ênfase4 5 3 8" xfId="30260"/>
    <cellStyle name="20% - Ênfase4 5 3 9" xfId="41446"/>
    <cellStyle name="20% - Ênfase4 5 4" xfId="848"/>
    <cellStyle name="20% - Ênfase4 5 4 10" xfId="43459"/>
    <cellStyle name="20% - Ênfase4 5 4 2" xfId="10732"/>
    <cellStyle name="20% - Ênfase4 5 4 2 2" xfId="21138"/>
    <cellStyle name="20% - Ênfase4 5 4 2 3" xfId="32326"/>
    <cellStyle name="20% - Ênfase4 5 4 3" xfId="12460"/>
    <cellStyle name="20% - Ênfase4 5 4 3 2" xfId="23031"/>
    <cellStyle name="20% - Ênfase4 5 4 3 3" xfId="34217"/>
    <cellStyle name="20% - Ênfase4 5 4 4" xfId="14185"/>
    <cellStyle name="20% - Ênfase4 5 4 4 2" xfId="24927"/>
    <cellStyle name="20% - Ênfase4 5 4 4 3" xfId="36113"/>
    <cellStyle name="20% - Ênfase4 5 4 5" xfId="15910"/>
    <cellStyle name="20% - Ênfase4 5 4 5 2" xfId="26823"/>
    <cellStyle name="20% - Ênfase4 5 4 5 3" xfId="38009"/>
    <cellStyle name="20% - Ênfase4 5 4 6" xfId="17635"/>
    <cellStyle name="20% - Ênfase4 5 4 6 2" xfId="28719"/>
    <cellStyle name="20% - Ênfase4 5 4 6 3" xfId="39905"/>
    <cellStyle name="20% - Ênfase4 5 4 7" xfId="19360"/>
    <cellStyle name="20% - Ênfase4 5 4 8" xfId="30548"/>
    <cellStyle name="20% - Ênfase4 5 4 9" xfId="41734"/>
    <cellStyle name="20% - Ênfase4 5 5" xfId="1164"/>
    <cellStyle name="20% - Ênfase4 5 5 10" xfId="43747"/>
    <cellStyle name="20% - Ênfase4 5 5 2" xfId="11020"/>
    <cellStyle name="20% - Ênfase4 5 5 2 2" xfId="21454"/>
    <cellStyle name="20% - Ênfase4 5 5 2 3" xfId="32642"/>
    <cellStyle name="20% - Ênfase4 5 5 3" xfId="12748"/>
    <cellStyle name="20% - Ênfase4 5 5 3 2" xfId="23347"/>
    <cellStyle name="20% - Ênfase4 5 5 3 3" xfId="34533"/>
    <cellStyle name="20% - Ênfase4 5 5 4" xfId="14473"/>
    <cellStyle name="20% - Ênfase4 5 5 4 2" xfId="25243"/>
    <cellStyle name="20% - Ênfase4 5 5 4 3" xfId="36429"/>
    <cellStyle name="20% - Ênfase4 5 5 5" xfId="16198"/>
    <cellStyle name="20% - Ênfase4 5 5 5 2" xfId="27139"/>
    <cellStyle name="20% - Ênfase4 5 5 5 3" xfId="38325"/>
    <cellStyle name="20% - Ênfase4 5 5 6" xfId="17923"/>
    <cellStyle name="20% - Ênfase4 5 5 6 2" xfId="29035"/>
    <cellStyle name="20% - Ênfase4 5 5 6 3" xfId="40221"/>
    <cellStyle name="20% - Ênfase4 5 5 7" xfId="19648"/>
    <cellStyle name="20% - Ênfase4 5 5 8" xfId="30836"/>
    <cellStyle name="20% - Ênfase4 5 5 9" xfId="42022"/>
    <cellStyle name="20% - Ênfase4 5 6" xfId="1480"/>
    <cellStyle name="20% - Ênfase4 5 6 10" xfId="44035"/>
    <cellStyle name="20% - Ênfase4 5 6 2" xfId="11308"/>
    <cellStyle name="20% - Ênfase4 5 6 2 2" xfId="21770"/>
    <cellStyle name="20% - Ênfase4 5 6 2 3" xfId="32958"/>
    <cellStyle name="20% - Ênfase4 5 6 3" xfId="13036"/>
    <cellStyle name="20% - Ênfase4 5 6 3 2" xfId="23663"/>
    <cellStyle name="20% - Ênfase4 5 6 3 3" xfId="34849"/>
    <cellStyle name="20% - Ênfase4 5 6 4" xfId="14761"/>
    <cellStyle name="20% - Ênfase4 5 6 4 2" xfId="25559"/>
    <cellStyle name="20% - Ênfase4 5 6 4 3" xfId="36745"/>
    <cellStyle name="20% - Ênfase4 5 6 5" xfId="16486"/>
    <cellStyle name="20% - Ênfase4 5 6 5 2" xfId="27455"/>
    <cellStyle name="20% - Ênfase4 5 6 5 3" xfId="38641"/>
    <cellStyle name="20% - Ênfase4 5 6 6" xfId="18211"/>
    <cellStyle name="20% - Ênfase4 5 6 6 2" xfId="29351"/>
    <cellStyle name="20% - Ênfase4 5 6 6 3" xfId="40537"/>
    <cellStyle name="20% - Ênfase4 5 6 7" xfId="19936"/>
    <cellStyle name="20% - Ênfase4 5 6 8" xfId="31124"/>
    <cellStyle name="20% - Ênfase4 5 6 9" xfId="42310"/>
    <cellStyle name="20% - Ênfase4 5 7" xfId="1796"/>
    <cellStyle name="20% - Ênfase4 5 7 10" xfId="44323"/>
    <cellStyle name="20% - Ênfase4 5 7 2" xfId="11596"/>
    <cellStyle name="20% - Ênfase4 5 7 2 2" xfId="22086"/>
    <cellStyle name="20% - Ênfase4 5 7 2 3" xfId="33274"/>
    <cellStyle name="20% - Ênfase4 5 7 3" xfId="13324"/>
    <cellStyle name="20% - Ênfase4 5 7 3 2" xfId="23979"/>
    <cellStyle name="20% - Ênfase4 5 7 3 3" xfId="35165"/>
    <cellStyle name="20% - Ênfase4 5 7 4" xfId="15049"/>
    <cellStyle name="20% - Ênfase4 5 7 4 2" xfId="25875"/>
    <cellStyle name="20% - Ênfase4 5 7 4 3" xfId="37061"/>
    <cellStyle name="20% - Ênfase4 5 7 5" xfId="16774"/>
    <cellStyle name="20% - Ênfase4 5 7 5 2" xfId="27771"/>
    <cellStyle name="20% - Ênfase4 5 7 5 3" xfId="38957"/>
    <cellStyle name="20% - Ênfase4 5 7 6" xfId="18499"/>
    <cellStyle name="20% - Ênfase4 5 7 6 2" xfId="29667"/>
    <cellStyle name="20% - Ênfase4 5 7 6 3" xfId="40853"/>
    <cellStyle name="20% - Ênfase4 5 7 7" xfId="20224"/>
    <cellStyle name="20% - Ênfase4 5 7 8" xfId="31412"/>
    <cellStyle name="20% - Ênfase4 5 7 9" xfId="42598"/>
    <cellStyle name="20% - Ênfase4 5 8" xfId="2164"/>
    <cellStyle name="20% - Ênfase4 5 8 2" xfId="20512"/>
    <cellStyle name="20% - Ênfase4 5 8 3" xfId="31700"/>
    <cellStyle name="20% - Ênfase4 5 9" xfId="11884"/>
    <cellStyle name="20% - Ênfase4 5 9 2" xfId="22399"/>
    <cellStyle name="20% - Ênfase4 5 9 3" xfId="33585"/>
    <cellStyle name="20% - Ênfase4 6" xfId="282"/>
    <cellStyle name="20% - Ênfase4 6 10" xfId="15396"/>
    <cellStyle name="20% - Ênfase4 6 10 2" xfId="26259"/>
    <cellStyle name="20% - Ênfase4 6 10 3" xfId="37445"/>
    <cellStyle name="20% - Ênfase4 6 11" xfId="17121"/>
    <cellStyle name="20% - Ênfase4 6 11 2" xfId="28155"/>
    <cellStyle name="20% - Ênfase4 6 11 3" xfId="39341"/>
    <cellStyle name="20% - Ênfase4 6 12" xfId="18846"/>
    <cellStyle name="20% - Ênfase4 6 13" xfId="30034"/>
    <cellStyle name="20% - Ênfase4 6 14" xfId="41220"/>
    <cellStyle name="20% - Ênfase4 6 15" xfId="42945"/>
    <cellStyle name="20% - Ênfase4 6 2" xfId="600"/>
    <cellStyle name="20% - Ênfase4 6 2 10" xfId="43233"/>
    <cellStyle name="20% - Ênfase4 6 2 2" xfId="10506"/>
    <cellStyle name="20% - Ênfase4 6 2 2 2" xfId="20890"/>
    <cellStyle name="20% - Ênfase4 6 2 2 3" xfId="32078"/>
    <cellStyle name="20% - Ênfase4 6 2 3" xfId="12234"/>
    <cellStyle name="20% - Ênfase4 6 2 3 2" xfId="22783"/>
    <cellStyle name="20% - Ênfase4 6 2 3 3" xfId="33969"/>
    <cellStyle name="20% - Ênfase4 6 2 4" xfId="13959"/>
    <cellStyle name="20% - Ênfase4 6 2 4 2" xfId="24679"/>
    <cellStyle name="20% - Ênfase4 6 2 4 3" xfId="35865"/>
    <cellStyle name="20% - Ênfase4 6 2 5" xfId="15684"/>
    <cellStyle name="20% - Ênfase4 6 2 5 2" xfId="26575"/>
    <cellStyle name="20% - Ênfase4 6 2 5 3" xfId="37761"/>
    <cellStyle name="20% - Ênfase4 6 2 6" xfId="17409"/>
    <cellStyle name="20% - Ênfase4 6 2 6 2" xfId="28471"/>
    <cellStyle name="20% - Ênfase4 6 2 6 3" xfId="39657"/>
    <cellStyle name="20% - Ênfase4 6 2 7" xfId="19134"/>
    <cellStyle name="20% - Ênfase4 6 2 8" xfId="30322"/>
    <cellStyle name="20% - Ênfase4 6 2 9" xfId="41508"/>
    <cellStyle name="20% - Ênfase4 6 3" xfId="916"/>
    <cellStyle name="20% - Ênfase4 6 3 10" xfId="43521"/>
    <cellStyle name="20% - Ênfase4 6 3 2" xfId="10794"/>
    <cellStyle name="20% - Ênfase4 6 3 2 2" xfId="21206"/>
    <cellStyle name="20% - Ênfase4 6 3 2 3" xfId="32394"/>
    <cellStyle name="20% - Ênfase4 6 3 3" xfId="12522"/>
    <cellStyle name="20% - Ênfase4 6 3 3 2" xfId="23099"/>
    <cellStyle name="20% - Ênfase4 6 3 3 3" xfId="34285"/>
    <cellStyle name="20% - Ênfase4 6 3 4" xfId="14247"/>
    <cellStyle name="20% - Ênfase4 6 3 4 2" xfId="24995"/>
    <cellStyle name="20% - Ênfase4 6 3 4 3" xfId="36181"/>
    <cellStyle name="20% - Ênfase4 6 3 5" xfId="15972"/>
    <cellStyle name="20% - Ênfase4 6 3 5 2" xfId="26891"/>
    <cellStyle name="20% - Ênfase4 6 3 5 3" xfId="38077"/>
    <cellStyle name="20% - Ênfase4 6 3 6" xfId="17697"/>
    <cellStyle name="20% - Ênfase4 6 3 6 2" xfId="28787"/>
    <cellStyle name="20% - Ênfase4 6 3 6 3" xfId="39973"/>
    <cellStyle name="20% - Ênfase4 6 3 7" xfId="19422"/>
    <cellStyle name="20% - Ênfase4 6 3 8" xfId="30610"/>
    <cellStyle name="20% - Ênfase4 6 3 9" xfId="41796"/>
    <cellStyle name="20% - Ênfase4 6 4" xfId="1232"/>
    <cellStyle name="20% - Ênfase4 6 4 10" xfId="43809"/>
    <cellStyle name="20% - Ênfase4 6 4 2" xfId="11082"/>
    <cellStyle name="20% - Ênfase4 6 4 2 2" xfId="21522"/>
    <cellStyle name="20% - Ênfase4 6 4 2 3" xfId="32710"/>
    <cellStyle name="20% - Ênfase4 6 4 3" xfId="12810"/>
    <cellStyle name="20% - Ênfase4 6 4 3 2" xfId="23415"/>
    <cellStyle name="20% - Ênfase4 6 4 3 3" xfId="34601"/>
    <cellStyle name="20% - Ênfase4 6 4 4" xfId="14535"/>
    <cellStyle name="20% - Ênfase4 6 4 4 2" xfId="25311"/>
    <cellStyle name="20% - Ênfase4 6 4 4 3" xfId="36497"/>
    <cellStyle name="20% - Ênfase4 6 4 5" xfId="16260"/>
    <cellStyle name="20% - Ênfase4 6 4 5 2" xfId="27207"/>
    <cellStyle name="20% - Ênfase4 6 4 5 3" xfId="38393"/>
    <cellStyle name="20% - Ênfase4 6 4 6" xfId="17985"/>
    <cellStyle name="20% - Ênfase4 6 4 6 2" xfId="29103"/>
    <cellStyle name="20% - Ênfase4 6 4 6 3" xfId="40289"/>
    <cellStyle name="20% - Ênfase4 6 4 7" xfId="19710"/>
    <cellStyle name="20% - Ênfase4 6 4 8" xfId="30898"/>
    <cellStyle name="20% - Ênfase4 6 4 9" xfId="42084"/>
    <cellStyle name="20% - Ênfase4 6 5" xfId="1548"/>
    <cellStyle name="20% - Ênfase4 6 5 10" xfId="44097"/>
    <cellStyle name="20% - Ênfase4 6 5 2" xfId="11370"/>
    <cellStyle name="20% - Ênfase4 6 5 2 2" xfId="21838"/>
    <cellStyle name="20% - Ênfase4 6 5 2 3" xfId="33026"/>
    <cellStyle name="20% - Ênfase4 6 5 3" xfId="13098"/>
    <cellStyle name="20% - Ênfase4 6 5 3 2" xfId="23731"/>
    <cellStyle name="20% - Ênfase4 6 5 3 3" xfId="34917"/>
    <cellStyle name="20% - Ênfase4 6 5 4" xfId="14823"/>
    <cellStyle name="20% - Ênfase4 6 5 4 2" xfId="25627"/>
    <cellStyle name="20% - Ênfase4 6 5 4 3" xfId="36813"/>
    <cellStyle name="20% - Ênfase4 6 5 5" xfId="16548"/>
    <cellStyle name="20% - Ênfase4 6 5 5 2" xfId="27523"/>
    <cellStyle name="20% - Ênfase4 6 5 5 3" xfId="38709"/>
    <cellStyle name="20% - Ênfase4 6 5 6" xfId="18273"/>
    <cellStyle name="20% - Ênfase4 6 5 6 2" xfId="29419"/>
    <cellStyle name="20% - Ênfase4 6 5 6 3" xfId="40605"/>
    <cellStyle name="20% - Ênfase4 6 5 7" xfId="19998"/>
    <cellStyle name="20% - Ênfase4 6 5 8" xfId="31186"/>
    <cellStyle name="20% - Ênfase4 6 5 9" xfId="42372"/>
    <cellStyle name="20% - Ênfase4 6 6" xfId="1864"/>
    <cellStyle name="20% - Ênfase4 6 6 10" xfId="44385"/>
    <cellStyle name="20% - Ênfase4 6 6 2" xfId="11658"/>
    <cellStyle name="20% - Ênfase4 6 6 2 2" xfId="22154"/>
    <cellStyle name="20% - Ênfase4 6 6 2 3" xfId="33342"/>
    <cellStyle name="20% - Ênfase4 6 6 3" xfId="13386"/>
    <cellStyle name="20% - Ênfase4 6 6 3 2" xfId="24047"/>
    <cellStyle name="20% - Ênfase4 6 6 3 3" xfId="35233"/>
    <cellStyle name="20% - Ênfase4 6 6 4" xfId="15111"/>
    <cellStyle name="20% - Ênfase4 6 6 4 2" xfId="25943"/>
    <cellStyle name="20% - Ênfase4 6 6 4 3" xfId="37129"/>
    <cellStyle name="20% - Ênfase4 6 6 5" xfId="16836"/>
    <cellStyle name="20% - Ênfase4 6 6 5 2" xfId="27839"/>
    <cellStyle name="20% - Ênfase4 6 6 5 3" xfId="39025"/>
    <cellStyle name="20% - Ênfase4 6 6 6" xfId="18561"/>
    <cellStyle name="20% - Ênfase4 6 6 6 2" xfId="29735"/>
    <cellStyle name="20% - Ênfase4 6 6 6 3" xfId="40921"/>
    <cellStyle name="20% - Ênfase4 6 6 7" xfId="20286"/>
    <cellStyle name="20% - Ênfase4 6 6 8" xfId="31474"/>
    <cellStyle name="20% - Ênfase4 6 6 9" xfId="42660"/>
    <cellStyle name="20% - Ênfase4 6 7" xfId="10217"/>
    <cellStyle name="20% - Ênfase4 6 7 2" xfId="20574"/>
    <cellStyle name="20% - Ênfase4 6 7 3" xfId="31762"/>
    <cellStyle name="20% - Ênfase4 6 8" xfId="11946"/>
    <cellStyle name="20% - Ênfase4 6 8 2" xfId="22467"/>
    <cellStyle name="20% - Ênfase4 6 8 3" xfId="33653"/>
    <cellStyle name="20% - Ênfase4 6 9" xfId="13671"/>
    <cellStyle name="20% - Ênfase4 6 9 2" xfId="24363"/>
    <cellStyle name="20% - Ênfase4 6 9 3" xfId="35549"/>
    <cellStyle name="20% - Ênfase4 7" xfId="442"/>
    <cellStyle name="20% - Ênfase4 7 10" xfId="43089"/>
    <cellStyle name="20% - Ênfase4 7 2" xfId="10362"/>
    <cellStyle name="20% - Ênfase4 7 2 2" xfId="20732"/>
    <cellStyle name="20% - Ênfase4 7 2 3" xfId="31920"/>
    <cellStyle name="20% - Ênfase4 7 3" xfId="12090"/>
    <cellStyle name="20% - Ênfase4 7 3 2" xfId="22625"/>
    <cellStyle name="20% - Ênfase4 7 3 3" xfId="33811"/>
    <cellStyle name="20% - Ênfase4 7 4" xfId="13815"/>
    <cellStyle name="20% - Ênfase4 7 4 2" xfId="24521"/>
    <cellStyle name="20% - Ênfase4 7 4 3" xfId="35707"/>
    <cellStyle name="20% - Ênfase4 7 5" xfId="15540"/>
    <cellStyle name="20% - Ênfase4 7 5 2" xfId="26417"/>
    <cellStyle name="20% - Ênfase4 7 5 3" xfId="37603"/>
    <cellStyle name="20% - Ênfase4 7 6" xfId="17265"/>
    <cellStyle name="20% - Ênfase4 7 6 2" xfId="28313"/>
    <cellStyle name="20% - Ênfase4 7 6 3" xfId="39499"/>
    <cellStyle name="20% - Ênfase4 7 7" xfId="18990"/>
    <cellStyle name="20% - Ênfase4 7 8" xfId="30178"/>
    <cellStyle name="20% - Ênfase4 7 9" xfId="41364"/>
    <cellStyle name="20% - Ênfase4 8" xfId="758"/>
    <cellStyle name="20% - Ênfase4 8 10" xfId="43377"/>
    <cellStyle name="20% - Ênfase4 8 2" xfId="10650"/>
    <cellStyle name="20% - Ênfase4 8 2 2" xfId="21048"/>
    <cellStyle name="20% - Ênfase4 8 2 3" xfId="32236"/>
    <cellStyle name="20% - Ênfase4 8 3" xfId="12378"/>
    <cellStyle name="20% - Ênfase4 8 3 2" xfId="22941"/>
    <cellStyle name="20% - Ênfase4 8 3 3" xfId="34127"/>
    <cellStyle name="20% - Ênfase4 8 4" xfId="14103"/>
    <cellStyle name="20% - Ênfase4 8 4 2" xfId="24837"/>
    <cellStyle name="20% - Ênfase4 8 4 3" xfId="36023"/>
    <cellStyle name="20% - Ênfase4 8 5" xfId="15828"/>
    <cellStyle name="20% - Ênfase4 8 5 2" xfId="26733"/>
    <cellStyle name="20% - Ênfase4 8 5 3" xfId="37919"/>
    <cellStyle name="20% - Ênfase4 8 6" xfId="17553"/>
    <cellStyle name="20% - Ênfase4 8 6 2" xfId="28629"/>
    <cellStyle name="20% - Ênfase4 8 6 3" xfId="39815"/>
    <cellStyle name="20% - Ênfase4 8 7" xfId="19278"/>
    <cellStyle name="20% - Ênfase4 8 8" xfId="30466"/>
    <cellStyle name="20% - Ênfase4 8 9" xfId="41652"/>
    <cellStyle name="20% - Ênfase4 9" xfId="1074"/>
    <cellStyle name="20% - Ênfase4 9 10" xfId="43665"/>
    <cellStyle name="20% - Ênfase4 9 2" xfId="10938"/>
    <cellStyle name="20% - Ênfase4 9 2 2" xfId="21364"/>
    <cellStyle name="20% - Ênfase4 9 2 3" xfId="32552"/>
    <cellStyle name="20% - Ênfase4 9 3" xfId="12666"/>
    <cellStyle name="20% - Ênfase4 9 3 2" xfId="23257"/>
    <cellStyle name="20% - Ênfase4 9 3 3" xfId="34443"/>
    <cellStyle name="20% - Ênfase4 9 4" xfId="14391"/>
    <cellStyle name="20% - Ênfase4 9 4 2" xfId="25153"/>
    <cellStyle name="20% - Ênfase4 9 4 3" xfId="36339"/>
    <cellStyle name="20% - Ênfase4 9 5" xfId="16116"/>
    <cellStyle name="20% - Ênfase4 9 5 2" xfId="27049"/>
    <cellStyle name="20% - Ênfase4 9 5 3" xfId="38235"/>
    <cellStyle name="20% - Ênfase4 9 6" xfId="17841"/>
    <cellStyle name="20% - Ênfase4 9 6 2" xfId="28945"/>
    <cellStyle name="20% - Ênfase4 9 6 3" xfId="40131"/>
    <cellStyle name="20% - Ênfase4 9 7" xfId="19566"/>
    <cellStyle name="20% - Ênfase4 9 8" xfId="30754"/>
    <cellStyle name="20% - Ênfase4 9 9" xfId="41940"/>
    <cellStyle name="20% - Ênfase5" xfId="38" builtinId="46" customBuiltin="1"/>
    <cellStyle name="20% - Ênfase5 10" xfId="1391"/>
    <cellStyle name="20% - Ênfase5 10 10" xfId="43954"/>
    <cellStyle name="20% - Ênfase5 10 2" xfId="11227"/>
    <cellStyle name="20% - Ênfase5 10 2 2" xfId="21681"/>
    <cellStyle name="20% - Ênfase5 10 2 3" xfId="32869"/>
    <cellStyle name="20% - Ênfase5 10 3" xfId="12955"/>
    <cellStyle name="20% - Ênfase5 10 3 2" xfId="23574"/>
    <cellStyle name="20% - Ênfase5 10 3 3" xfId="34760"/>
    <cellStyle name="20% - Ênfase5 10 4" xfId="14680"/>
    <cellStyle name="20% - Ênfase5 10 4 2" xfId="25470"/>
    <cellStyle name="20% - Ênfase5 10 4 3" xfId="36656"/>
    <cellStyle name="20% - Ênfase5 10 5" xfId="16405"/>
    <cellStyle name="20% - Ênfase5 10 5 2" xfId="27366"/>
    <cellStyle name="20% - Ênfase5 10 5 3" xfId="38552"/>
    <cellStyle name="20% - Ênfase5 10 6" xfId="18130"/>
    <cellStyle name="20% - Ênfase5 10 6 2" xfId="29262"/>
    <cellStyle name="20% - Ênfase5 10 6 3" xfId="40448"/>
    <cellStyle name="20% - Ênfase5 10 7" xfId="19855"/>
    <cellStyle name="20% - Ênfase5 10 8" xfId="31043"/>
    <cellStyle name="20% - Ênfase5 10 9" xfId="42229"/>
    <cellStyle name="20% - Ênfase5 11" xfId="1707"/>
    <cellStyle name="20% - Ênfase5 11 10" xfId="44242"/>
    <cellStyle name="20% - Ênfase5 11 2" xfId="11515"/>
    <cellStyle name="20% - Ênfase5 11 2 2" xfId="21997"/>
    <cellStyle name="20% - Ênfase5 11 2 3" xfId="33185"/>
    <cellStyle name="20% - Ênfase5 11 3" xfId="13243"/>
    <cellStyle name="20% - Ênfase5 11 3 2" xfId="23890"/>
    <cellStyle name="20% - Ênfase5 11 3 3" xfId="35076"/>
    <cellStyle name="20% - Ênfase5 11 4" xfId="14968"/>
    <cellStyle name="20% - Ênfase5 11 4 2" xfId="25786"/>
    <cellStyle name="20% - Ênfase5 11 4 3" xfId="36972"/>
    <cellStyle name="20% - Ênfase5 11 5" xfId="16693"/>
    <cellStyle name="20% - Ênfase5 11 5 2" xfId="27682"/>
    <cellStyle name="20% - Ênfase5 11 5 3" xfId="38868"/>
    <cellStyle name="20% - Ênfase5 11 6" xfId="18418"/>
    <cellStyle name="20% - Ênfase5 11 6 2" xfId="29578"/>
    <cellStyle name="20% - Ênfase5 11 6 3" xfId="40764"/>
    <cellStyle name="20% - Ênfase5 11 7" xfId="20143"/>
    <cellStyle name="20% - Ênfase5 11 8" xfId="31331"/>
    <cellStyle name="20% - Ênfase5 11 9" xfId="42517"/>
    <cellStyle name="20% - Ênfase5 12" xfId="2087"/>
    <cellStyle name="20% - Ênfase5 12 2" xfId="20431"/>
    <cellStyle name="20% - Ênfase5 12 3" xfId="31619"/>
    <cellStyle name="20% - Ênfase5 13" xfId="11803"/>
    <cellStyle name="20% - Ênfase5 13 2" xfId="22313"/>
    <cellStyle name="20% - Ênfase5 13 3" xfId="33501"/>
    <cellStyle name="20% - Ênfase5 14" xfId="13531"/>
    <cellStyle name="20% - Ênfase5 14 2" xfId="24206"/>
    <cellStyle name="20% - Ênfase5 14 3" xfId="35392"/>
    <cellStyle name="20% - Ênfase5 15" xfId="15256"/>
    <cellStyle name="20% - Ênfase5 15 2" xfId="26102"/>
    <cellStyle name="20% - Ênfase5 15 3" xfId="37288"/>
    <cellStyle name="20% - Ênfase5 16" xfId="16981"/>
    <cellStyle name="20% - Ênfase5 16 2" xfId="27998"/>
    <cellStyle name="20% - Ênfase5 16 3" xfId="39184"/>
    <cellStyle name="20% - Ênfase5 17" xfId="18706"/>
    <cellStyle name="20% - Ênfase5 18" xfId="29894"/>
    <cellStyle name="20% - Ênfase5 19" xfId="41080"/>
    <cellStyle name="20% - Ênfase5 2" xfId="147"/>
    <cellStyle name="20% - Ênfase5 2 10" xfId="11823"/>
    <cellStyle name="20% - Ênfase5 2 10 2" xfId="22332"/>
    <cellStyle name="20% - Ênfase5 2 10 3" xfId="33518"/>
    <cellStyle name="20% - Ênfase5 2 11" xfId="13548"/>
    <cellStyle name="20% - Ênfase5 2 11 2" xfId="24228"/>
    <cellStyle name="20% - Ênfase5 2 11 3" xfId="35414"/>
    <cellStyle name="20% - Ênfase5 2 12" xfId="15273"/>
    <cellStyle name="20% - Ênfase5 2 12 2" xfId="26124"/>
    <cellStyle name="20% - Ênfase5 2 12 3" xfId="37310"/>
    <cellStyle name="20% - Ênfase5 2 13" xfId="16998"/>
    <cellStyle name="20% - Ênfase5 2 13 2" xfId="28020"/>
    <cellStyle name="20% - Ênfase5 2 13 3" xfId="39206"/>
    <cellStyle name="20% - Ênfase5 2 14" xfId="18723"/>
    <cellStyle name="20% - Ênfase5 2 15" xfId="29911"/>
    <cellStyle name="20% - Ênfase5 2 16" xfId="41097"/>
    <cellStyle name="20% - Ênfase5 2 17" xfId="42822"/>
    <cellStyle name="20% - Ênfase5 2 2" xfId="237"/>
    <cellStyle name="20% - Ênfase5 2 2 10" xfId="13630"/>
    <cellStyle name="20% - Ênfase5 2 2 10 2" xfId="24318"/>
    <cellStyle name="20% - Ênfase5 2 2 10 3" xfId="35504"/>
    <cellStyle name="20% - Ênfase5 2 2 11" xfId="15355"/>
    <cellStyle name="20% - Ênfase5 2 2 11 2" xfId="26214"/>
    <cellStyle name="20% - Ênfase5 2 2 11 3" xfId="37400"/>
    <cellStyle name="20% - Ênfase5 2 2 12" xfId="17080"/>
    <cellStyle name="20% - Ênfase5 2 2 12 2" xfId="28110"/>
    <cellStyle name="20% - Ênfase5 2 2 12 3" xfId="39296"/>
    <cellStyle name="20% - Ênfase5 2 2 13" xfId="18805"/>
    <cellStyle name="20% - Ênfase5 2 2 14" xfId="29993"/>
    <cellStyle name="20% - Ênfase5 2 2 15" xfId="41179"/>
    <cellStyle name="20% - Ênfase5 2 2 16" xfId="42904"/>
    <cellStyle name="20% - Ênfase5 2 2 2" xfId="395"/>
    <cellStyle name="20% - Ênfase5 2 2 2 10" xfId="15499"/>
    <cellStyle name="20% - Ênfase5 2 2 2 10 2" xfId="26372"/>
    <cellStyle name="20% - Ênfase5 2 2 2 10 3" xfId="37558"/>
    <cellStyle name="20% - Ênfase5 2 2 2 11" xfId="17224"/>
    <cellStyle name="20% - Ênfase5 2 2 2 11 2" xfId="28268"/>
    <cellStyle name="20% - Ênfase5 2 2 2 11 3" xfId="39454"/>
    <cellStyle name="20% - Ênfase5 2 2 2 12" xfId="18949"/>
    <cellStyle name="20% - Ênfase5 2 2 2 13" xfId="30137"/>
    <cellStyle name="20% - Ênfase5 2 2 2 14" xfId="41323"/>
    <cellStyle name="20% - Ênfase5 2 2 2 15" xfId="43048"/>
    <cellStyle name="20% - Ênfase5 2 2 2 2" xfId="713"/>
    <cellStyle name="20% - Ênfase5 2 2 2 2 10" xfId="43336"/>
    <cellStyle name="20% - Ênfase5 2 2 2 2 2" xfId="10609"/>
    <cellStyle name="20% - Ênfase5 2 2 2 2 2 2" xfId="21003"/>
    <cellStyle name="20% - Ênfase5 2 2 2 2 2 3" xfId="32191"/>
    <cellStyle name="20% - Ênfase5 2 2 2 2 3" xfId="12337"/>
    <cellStyle name="20% - Ênfase5 2 2 2 2 3 2" xfId="22896"/>
    <cellStyle name="20% - Ênfase5 2 2 2 2 3 3" xfId="34082"/>
    <cellStyle name="20% - Ênfase5 2 2 2 2 4" xfId="14062"/>
    <cellStyle name="20% - Ênfase5 2 2 2 2 4 2" xfId="24792"/>
    <cellStyle name="20% - Ênfase5 2 2 2 2 4 3" xfId="35978"/>
    <cellStyle name="20% - Ênfase5 2 2 2 2 5" xfId="15787"/>
    <cellStyle name="20% - Ênfase5 2 2 2 2 5 2" xfId="26688"/>
    <cellStyle name="20% - Ênfase5 2 2 2 2 5 3" xfId="37874"/>
    <cellStyle name="20% - Ênfase5 2 2 2 2 6" xfId="17512"/>
    <cellStyle name="20% - Ênfase5 2 2 2 2 6 2" xfId="28584"/>
    <cellStyle name="20% - Ênfase5 2 2 2 2 6 3" xfId="39770"/>
    <cellStyle name="20% - Ênfase5 2 2 2 2 7" xfId="19237"/>
    <cellStyle name="20% - Ênfase5 2 2 2 2 8" xfId="30425"/>
    <cellStyle name="20% - Ênfase5 2 2 2 2 9" xfId="41611"/>
    <cellStyle name="20% - Ênfase5 2 2 2 3" xfId="1029"/>
    <cellStyle name="20% - Ênfase5 2 2 2 3 10" xfId="43624"/>
    <cellStyle name="20% - Ênfase5 2 2 2 3 2" xfId="10897"/>
    <cellStyle name="20% - Ênfase5 2 2 2 3 2 2" xfId="21319"/>
    <cellStyle name="20% - Ênfase5 2 2 2 3 2 3" xfId="32507"/>
    <cellStyle name="20% - Ênfase5 2 2 2 3 3" xfId="12625"/>
    <cellStyle name="20% - Ênfase5 2 2 2 3 3 2" xfId="23212"/>
    <cellStyle name="20% - Ênfase5 2 2 2 3 3 3" xfId="34398"/>
    <cellStyle name="20% - Ênfase5 2 2 2 3 4" xfId="14350"/>
    <cellStyle name="20% - Ênfase5 2 2 2 3 4 2" xfId="25108"/>
    <cellStyle name="20% - Ênfase5 2 2 2 3 4 3" xfId="36294"/>
    <cellStyle name="20% - Ênfase5 2 2 2 3 5" xfId="16075"/>
    <cellStyle name="20% - Ênfase5 2 2 2 3 5 2" xfId="27004"/>
    <cellStyle name="20% - Ênfase5 2 2 2 3 5 3" xfId="38190"/>
    <cellStyle name="20% - Ênfase5 2 2 2 3 6" xfId="17800"/>
    <cellStyle name="20% - Ênfase5 2 2 2 3 6 2" xfId="28900"/>
    <cellStyle name="20% - Ênfase5 2 2 2 3 6 3" xfId="40086"/>
    <cellStyle name="20% - Ênfase5 2 2 2 3 7" xfId="19525"/>
    <cellStyle name="20% - Ênfase5 2 2 2 3 8" xfId="30713"/>
    <cellStyle name="20% - Ênfase5 2 2 2 3 9" xfId="41899"/>
    <cellStyle name="20% - Ênfase5 2 2 2 4" xfId="1345"/>
    <cellStyle name="20% - Ênfase5 2 2 2 4 10" xfId="43912"/>
    <cellStyle name="20% - Ênfase5 2 2 2 4 2" xfId="11185"/>
    <cellStyle name="20% - Ênfase5 2 2 2 4 2 2" xfId="21635"/>
    <cellStyle name="20% - Ênfase5 2 2 2 4 2 3" xfId="32823"/>
    <cellStyle name="20% - Ênfase5 2 2 2 4 3" xfId="12913"/>
    <cellStyle name="20% - Ênfase5 2 2 2 4 3 2" xfId="23528"/>
    <cellStyle name="20% - Ênfase5 2 2 2 4 3 3" xfId="34714"/>
    <cellStyle name="20% - Ênfase5 2 2 2 4 4" xfId="14638"/>
    <cellStyle name="20% - Ênfase5 2 2 2 4 4 2" xfId="25424"/>
    <cellStyle name="20% - Ênfase5 2 2 2 4 4 3" xfId="36610"/>
    <cellStyle name="20% - Ênfase5 2 2 2 4 5" xfId="16363"/>
    <cellStyle name="20% - Ênfase5 2 2 2 4 5 2" xfId="27320"/>
    <cellStyle name="20% - Ênfase5 2 2 2 4 5 3" xfId="38506"/>
    <cellStyle name="20% - Ênfase5 2 2 2 4 6" xfId="18088"/>
    <cellStyle name="20% - Ênfase5 2 2 2 4 6 2" xfId="29216"/>
    <cellStyle name="20% - Ênfase5 2 2 2 4 6 3" xfId="40402"/>
    <cellStyle name="20% - Ênfase5 2 2 2 4 7" xfId="19813"/>
    <cellStyle name="20% - Ênfase5 2 2 2 4 8" xfId="31001"/>
    <cellStyle name="20% - Ênfase5 2 2 2 4 9" xfId="42187"/>
    <cellStyle name="20% - Ênfase5 2 2 2 5" xfId="1661"/>
    <cellStyle name="20% - Ênfase5 2 2 2 5 10" xfId="44200"/>
    <cellStyle name="20% - Ênfase5 2 2 2 5 2" xfId="11473"/>
    <cellStyle name="20% - Ênfase5 2 2 2 5 2 2" xfId="21951"/>
    <cellStyle name="20% - Ênfase5 2 2 2 5 2 3" xfId="33139"/>
    <cellStyle name="20% - Ênfase5 2 2 2 5 3" xfId="13201"/>
    <cellStyle name="20% - Ênfase5 2 2 2 5 3 2" xfId="23844"/>
    <cellStyle name="20% - Ênfase5 2 2 2 5 3 3" xfId="35030"/>
    <cellStyle name="20% - Ênfase5 2 2 2 5 4" xfId="14926"/>
    <cellStyle name="20% - Ênfase5 2 2 2 5 4 2" xfId="25740"/>
    <cellStyle name="20% - Ênfase5 2 2 2 5 4 3" xfId="36926"/>
    <cellStyle name="20% - Ênfase5 2 2 2 5 5" xfId="16651"/>
    <cellStyle name="20% - Ênfase5 2 2 2 5 5 2" xfId="27636"/>
    <cellStyle name="20% - Ênfase5 2 2 2 5 5 3" xfId="38822"/>
    <cellStyle name="20% - Ênfase5 2 2 2 5 6" xfId="18376"/>
    <cellStyle name="20% - Ênfase5 2 2 2 5 6 2" xfId="29532"/>
    <cellStyle name="20% - Ênfase5 2 2 2 5 6 3" xfId="40718"/>
    <cellStyle name="20% - Ênfase5 2 2 2 5 7" xfId="20101"/>
    <cellStyle name="20% - Ênfase5 2 2 2 5 8" xfId="31289"/>
    <cellStyle name="20% - Ênfase5 2 2 2 5 9" xfId="42475"/>
    <cellStyle name="20% - Ênfase5 2 2 2 6" xfId="1977"/>
    <cellStyle name="20% - Ênfase5 2 2 2 6 10" xfId="44488"/>
    <cellStyle name="20% - Ênfase5 2 2 2 6 2" xfId="11761"/>
    <cellStyle name="20% - Ênfase5 2 2 2 6 2 2" xfId="22267"/>
    <cellStyle name="20% - Ênfase5 2 2 2 6 2 3" xfId="33455"/>
    <cellStyle name="20% - Ênfase5 2 2 2 6 3" xfId="13489"/>
    <cellStyle name="20% - Ênfase5 2 2 2 6 3 2" xfId="24160"/>
    <cellStyle name="20% - Ênfase5 2 2 2 6 3 3" xfId="35346"/>
    <cellStyle name="20% - Ênfase5 2 2 2 6 4" xfId="15214"/>
    <cellStyle name="20% - Ênfase5 2 2 2 6 4 2" xfId="26056"/>
    <cellStyle name="20% - Ênfase5 2 2 2 6 4 3" xfId="37242"/>
    <cellStyle name="20% - Ênfase5 2 2 2 6 5" xfId="16939"/>
    <cellStyle name="20% - Ênfase5 2 2 2 6 5 2" xfId="27952"/>
    <cellStyle name="20% - Ênfase5 2 2 2 6 5 3" xfId="39138"/>
    <cellStyle name="20% - Ênfase5 2 2 2 6 6" xfId="18664"/>
    <cellStyle name="20% - Ênfase5 2 2 2 6 6 2" xfId="29848"/>
    <cellStyle name="20% - Ênfase5 2 2 2 6 6 3" xfId="41034"/>
    <cellStyle name="20% - Ênfase5 2 2 2 6 7" xfId="20389"/>
    <cellStyle name="20% - Ênfase5 2 2 2 6 8" xfId="31577"/>
    <cellStyle name="20% - Ênfase5 2 2 2 6 9" xfId="42763"/>
    <cellStyle name="20% - Ênfase5 2 2 2 7" xfId="10320"/>
    <cellStyle name="20% - Ênfase5 2 2 2 7 2" xfId="20687"/>
    <cellStyle name="20% - Ênfase5 2 2 2 7 3" xfId="31875"/>
    <cellStyle name="20% - Ênfase5 2 2 2 8" xfId="12049"/>
    <cellStyle name="20% - Ênfase5 2 2 2 8 2" xfId="22580"/>
    <cellStyle name="20% - Ênfase5 2 2 2 8 3" xfId="33766"/>
    <cellStyle name="20% - Ênfase5 2 2 2 9" xfId="13774"/>
    <cellStyle name="20% - Ênfase5 2 2 2 9 2" xfId="24476"/>
    <cellStyle name="20% - Ênfase5 2 2 2 9 3" xfId="35662"/>
    <cellStyle name="20% - Ênfase5 2 2 3" xfId="555"/>
    <cellStyle name="20% - Ênfase5 2 2 3 10" xfId="43192"/>
    <cellStyle name="20% - Ênfase5 2 2 3 2" xfId="10465"/>
    <cellStyle name="20% - Ênfase5 2 2 3 2 2" xfId="20845"/>
    <cellStyle name="20% - Ênfase5 2 2 3 2 3" xfId="32033"/>
    <cellStyle name="20% - Ênfase5 2 2 3 3" xfId="12193"/>
    <cellStyle name="20% - Ênfase5 2 2 3 3 2" xfId="22738"/>
    <cellStyle name="20% - Ênfase5 2 2 3 3 3" xfId="33924"/>
    <cellStyle name="20% - Ênfase5 2 2 3 4" xfId="13918"/>
    <cellStyle name="20% - Ênfase5 2 2 3 4 2" xfId="24634"/>
    <cellStyle name="20% - Ênfase5 2 2 3 4 3" xfId="35820"/>
    <cellStyle name="20% - Ênfase5 2 2 3 5" xfId="15643"/>
    <cellStyle name="20% - Ênfase5 2 2 3 5 2" xfId="26530"/>
    <cellStyle name="20% - Ênfase5 2 2 3 5 3" xfId="37716"/>
    <cellStyle name="20% - Ênfase5 2 2 3 6" xfId="17368"/>
    <cellStyle name="20% - Ênfase5 2 2 3 6 2" xfId="28426"/>
    <cellStyle name="20% - Ênfase5 2 2 3 6 3" xfId="39612"/>
    <cellStyle name="20% - Ênfase5 2 2 3 7" xfId="19093"/>
    <cellStyle name="20% - Ênfase5 2 2 3 8" xfId="30281"/>
    <cellStyle name="20% - Ênfase5 2 2 3 9" xfId="41467"/>
    <cellStyle name="20% - Ênfase5 2 2 4" xfId="871"/>
    <cellStyle name="20% - Ênfase5 2 2 4 10" xfId="43480"/>
    <cellStyle name="20% - Ênfase5 2 2 4 2" xfId="10753"/>
    <cellStyle name="20% - Ênfase5 2 2 4 2 2" xfId="21161"/>
    <cellStyle name="20% - Ênfase5 2 2 4 2 3" xfId="32349"/>
    <cellStyle name="20% - Ênfase5 2 2 4 3" xfId="12481"/>
    <cellStyle name="20% - Ênfase5 2 2 4 3 2" xfId="23054"/>
    <cellStyle name="20% - Ênfase5 2 2 4 3 3" xfId="34240"/>
    <cellStyle name="20% - Ênfase5 2 2 4 4" xfId="14206"/>
    <cellStyle name="20% - Ênfase5 2 2 4 4 2" xfId="24950"/>
    <cellStyle name="20% - Ênfase5 2 2 4 4 3" xfId="36136"/>
    <cellStyle name="20% - Ênfase5 2 2 4 5" xfId="15931"/>
    <cellStyle name="20% - Ênfase5 2 2 4 5 2" xfId="26846"/>
    <cellStyle name="20% - Ênfase5 2 2 4 5 3" xfId="38032"/>
    <cellStyle name="20% - Ênfase5 2 2 4 6" xfId="17656"/>
    <cellStyle name="20% - Ênfase5 2 2 4 6 2" xfId="28742"/>
    <cellStyle name="20% - Ênfase5 2 2 4 6 3" xfId="39928"/>
    <cellStyle name="20% - Ênfase5 2 2 4 7" xfId="19381"/>
    <cellStyle name="20% - Ênfase5 2 2 4 8" xfId="30569"/>
    <cellStyle name="20% - Ênfase5 2 2 4 9" xfId="41755"/>
    <cellStyle name="20% - Ênfase5 2 2 5" xfId="1187"/>
    <cellStyle name="20% - Ênfase5 2 2 5 10" xfId="43768"/>
    <cellStyle name="20% - Ênfase5 2 2 5 2" xfId="11041"/>
    <cellStyle name="20% - Ênfase5 2 2 5 2 2" xfId="21477"/>
    <cellStyle name="20% - Ênfase5 2 2 5 2 3" xfId="32665"/>
    <cellStyle name="20% - Ênfase5 2 2 5 3" xfId="12769"/>
    <cellStyle name="20% - Ênfase5 2 2 5 3 2" xfId="23370"/>
    <cellStyle name="20% - Ênfase5 2 2 5 3 3" xfId="34556"/>
    <cellStyle name="20% - Ênfase5 2 2 5 4" xfId="14494"/>
    <cellStyle name="20% - Ênfase5 2 2 5 4 2" xfId="25266"/>
    <cellStyle name="20% - Ênfase5 2 2 5 4 3" xfId="36452"/>
    <cellStyle name="20% - Ênfase5 2 2 5 5" xfId="16219"/>
    <cellStyle name="20% - Ênfase5 2 2 5 5 2" xfId="27162"/>
    <cellStyle name="20% - Ênfase5 2 2 5 5 3" xfId="38348"/>
    <cellStyle name="20% - Ênfase5 2 2 5 6" xfId="17944"/>
    <cellStyle name="20% - Ênfase5 2 2 5 6 2" xfId="29058"/>
    <cellStyle name="20% - Ênfase5 2 2 5 6 3" xfId="40244"/>
    <cellStyle name="20% - Ênfase5 2 2 5 7" xfId="19669"/>
    <cellStyle name="20% - Ênfase5 2 2 5 8" xfId="30857"/>
    <cellStyle name="20% - Ênfase5 2 2 5 9" xfId="42043"/>
    <cellStyle name="20% - Ênfase5 2 2 6" xfId="1503"/>
    <cellStyle name="20% - Ênfase5 2 2 6 10" xfId="44056"/>
    <cellStyle name="20% - Ênfase5 2 2 6 2" xfId="11329"/>
    <cellStyle name="20% - Ênfase5 2 2 6 2 2" xfId="21793"/>
    <cellStyle name="20% - Ênfase5 2 2 6 2 3" xfId="32981"/>
    <cellStyle name="20% - Ênfase5 2 2 6 3" xfId="13057"/>
    <cellStyle name="20% - Ênfase5 2 2 6 3 2" xfId="23686"/>
    <cellStyle name="20% - Ênfase5 2 2 6 3 3" xfId="34872"/>
    <cellStyle name="20% - Ênfase5 2 2 6 4" xfId="14782"/>
    <cellStyle name="20% - Ênfase5 2 2 6 4 2" xfId="25582"/>
    <cellStyle name="20% - Ênfase5 2 2 6 4 3" xfId="36768"/>
    <cellStyle name="20% - Ênfase5 2 2 6 5" xfId="16507"/>
    <cellStyle name="20% - Ênfase5 2 2 6 5 2" xfId="27478"/>
    <cellStyle name="20% - Ênfase5 2 2 6 5 3" xfId="38664"/>
    <cellStyle name="20% - Ênfase5 2 2 6 6" xfId="18232"/>
    <cellStyle name="20% - Ênfase5 2 2 6 6 2" xfId="29374"/>
    <cellStyle name="20% - Ênfase5 2 2 6 6 3" xfId="40560"/>
    <cellStyle name="20% - Ênfase5 2 2 6 7" xfId="19957"/>
    <cellStyle name="20% - Ênfase5 2 2 6 8" xfId="31145"/>
    <cellStyle name="20% - Ênfase5 2 2 6 9" xfId="42331"/>
    <cellStyle name="20% - Ênfase5 2 2 7" xfId="1819"/>
    <cellStyle name="20% - Ênfase5 2 2 7 10" xfId="44344"/>
    <cellStyle name="20% - Ênfase5 2 2 7 2" xfId="11617"/>
    <cellStyle name="20% - Ênfase5 2 2 7 2 2" xfId="22109"/>
    <cellStyle name="20% - Ênfase5 2 2 7 2 3" xfId="33297"/>
    <cellStyle name="20% - Ênfase5 2 2 7 3" xfId="13345"/>
    <cellStyle name="20% - Ênfase5 2 2 7 3 2" xfId="24002"/>
    <cellStyle name="20% - Ênfase5 2 2 7 3 3" xfId="35188"/>
    <cellStyle name="20% - Ênfase5 2 2 7 4" xfId="15070"/>
    <cellStyle name="20% - Ênfase5 2 2 7 4 2" xfId="25898"/>
    <cellStyle name="20% - Ênfase5 2 2 7 4 3" xfId="37084"/>
    <cellStyle name="20% - Ênfase5 2 2 7 5" xfId="16795"/>
    <cellStyle name="20% - Ênfase5 2 2 7 5 2" xfId="27794"/>
    <cellStyle name="20% - Ênfase5 2 2 7 5 3" xfId="38980"/>
    <cellStyle name="20% - Ênfase5 2 2 7 6" xfId="18520"/>
    <cellStyle name="20% - Ênfase5 2 2 7 6 2" xfId="29690"/>
    <cellStyle name="20% - Ênfase5 2 2 7 6 3" xfId="40876"/>
    <cellStyle name="20% - Ênfase5 2 2 7 7" xfId="20245"/>
    <cellStyle name="20% - Ênfase5 2 2 7 8" xfId="31433"/>
    <cellStyle name="20% - Ênfase5 2 2 7 9" xfId="42619"/>
    <cellStyle name="20% - Ênfase5 2 2 8" xfId="2054"/>
    <cellStyle name="20% - Ênfase5 2 2 8 2" xfId="20533"/>
    <cellStyle name="20% - Ênfase5 2 2 8 3" xfId="31721"/>
    <cellStyle name="20% - Ênfase5 2 2 9" xfId="11905"/>
    <cellStyle name="20% - Ênfase5 2 2 9 2" xfId="22422"/>
    <cellStyle name="20% - Ênfase5 2 2 9 3" xfId="33608"/>
    <cellStyle name="20% - Ênfase5 2 3" xfId="305"/>
    <cellStyle name="20% - Ênfase5 2 3 10" xfId="15417"/>
    <cellStyle name="20% - Ênfase5 2 3 10 2" xfId="26282"/>
    <cellStyle name="20% - Ênfase5 2 3 10 3" xfId="37468"/>
    <cellStyle name="20% - Ênfase5 2 3 11" xfId="17142"/>
    <cellStyle name="20% - Ênfase5 2 3 11 2" xfId="28178"/>
    <cellStyle name="20% - Ênfase5 2 3 11 3" xfId="39364"/>
    <cellStyle name="20% - Ênfase5 2 3 12" xfId="18867"/>
    <cellStyle name="20% - Ênfase5 2 3 13" xfId="30055"/>
    <cellStyle name="20% - Ênfase5 2 3 14" xfId="41241"/>
    <cellStyle name="20% - Ênfase5 2 3 15" xfId="42966"/>
    <cellStyle name="20% - Ênfase5 2 3 2" xfId="623"/>
    <cellStyle name="20% - Ênfase5 2 3 2 10" xfId="43254"/>
    <cellStyle name="20% - Ênfase5 2 3 2 2" xfId="10527"/>
    <cellStyle name="20% - Ênfase5 2 3 2 2 2" xfId="20913"/>
    <cellStyle name="20% - Ênfase5 2 3 2 2 3" xfId="32101"/>
    <cellStyle name="20% - Ênfase5 2 3 2 3" xfId="12255"/>
    <cellStyle name="20% - Ênfase5 2 3 2 3 2" xfId="22806"/>
    <cellStyle name="20% - Ênfase5 2 3 2 3 3" xfId="33992"/>
    <cellStyle name="20% - Ênfase5 2 3 2 4" xfId="13980"/>
    <cellStyle name="20% - Ênfase5 2 3 2 4 2" xfId="24702"/>
    <cellStyle name="20% - Ênfase5 2 3 2 4 3" xfId="35888"/>
    <cellStyle name="20% - Ênfase5 2 3 2 5" xfId="15705"/>
    <cellStyle name="20% - Ênfase5 2 3 2 5 2" xfId="26598"/>
    <cellStyle name="20% - Ênfase5 2 3 2 5 3" xfId="37784"/>
    <cellStyle name="20% - Ênfase5 2 3 2 6" xfId="17430"/>
    <cellStyle name="20% - Ênfase5 2 3 2 6 2" xfId="28494"/>
    <cellStyle name="20% - Ênfase5 2 3 2 6 3" xfId="39680"/>
    <cellStyle name="20% - Ênfase5 2 3 2 7" xfId="19155"/>
    <cellStyle name="20% - Ênfase5 2 3 2 8" xfId="30343"/>
    <cellStyle name="20% - Ênfase5 2 3 2 9" xfId="41529"/>
    <cellStyle name="20% - Ênfase5 2 3 3" xfId="939"/>
    <cellStyle name="20% - Ênfase5 2 3 3 10" xfId="43542"/>
    <cellStyle name="20% - Ênfase5 2 3 3 2" xfId="10815"/>
    <cellStyle name="20% - Ênfase5 2 3 3 2 2" xfId="21229"/>
    <cellStyle name="20% - Ênfase5 2 3 3 2 3" xfId="32417"/>
    <cellStyle name="20% - Ênfase5 2 3 3 3" xfId="12543"/>
    <cellStyle name="20% - Ênfase5 2 3 3 3 2" xfId="23122"/>
    <cellStyle name="20% - Ênfase5 2 3 3 3 3" xfId="34308"/>
    <cellStyle name="20% - Ênfase5 2 3 3 4" xfId="14268"/>
    <cellStyle name="20% - Ênfase5 2 3 3 4 2" xfId="25018"/>
    <cellStyle name="20% - Ênfase5 2 3 3 4 3" xfId="36204"/>
    <cellStyle name="20% - Ênfase5 2 3 3 5" xfId="15993"/>
    <cellStyle name="20% - Ênfase5 2 3 3 5 2" xfId="26914"/>
    <cellStyle name="20% - Ênfase5 2 3 3 5 3" xfId="38100"/>
    <cellStyle name="20% - Ênfase5 2 3 3 6" xfId="17718"/>
    <cellStyle name="20% - Ênfase5 2 3 3 6 2" xfId="28810"/>
    <cellStyle name="20% - Ênfase5 2 3 3 6 3" xfId="39996"/>
    <cellStyle name="20% - Ênfase5 2 3 3 7" xfId="19443"/>
    <cellStyle name="20% - Ênfase5 2 3 3 8" xfId="30631"/>
    <cellStyle name="20% - Ênfase5 2 3 3 9" xfId="41817"/>
    <cellStyle name="20% - Ênfase5 2 3 4" xfId="1255"/>
    <cellStyle name="20% - Ênfase5 2 3 4 10" xfId="43830"/>
    <cellStyle name="20% - Ênfase5 2 3 4 2" xfId="11103"/>
    <cellStyle name="20% - Ênfase5 2 3 4 2 2" xfId="21545"/>
    <cellStyle name="20% - Ênfase5 2 3 4 2 3" xfId="32733"/>
    <cellStyle name="20% - Ênfase5 2 3 4 3" xfId="12831"/>
    <cellStyle name="20% - Ênfase5 2 3 4 3 2" xfId="23438"/>
    <cellStyle name="20% - Ênfase5 2 3 4 3 3" xfId="34624"/>
    <cellStyle name="20% - Ênfase5 2 3 4 4" xfId="14556"/>
    <cellStyle name="20% - Ênfase5 2 3 4 4 2" xfId="25334"/>
    <cellStyle name="20% - Ênfase5 2 3 4 4 3" xfId="36520"/>
    <cellStyle name="20% - Ênfase5 2 3 4 5" xfId="16281"/>
    <cellStyle name="20% - Ênfase5 2 3 4 5 2" xfId="27230"/>
    <cellStyle name="20% - Ênfase5 2 3 4 5 3" xfId="38416"/>
    <cellStyle name="20% - Ênfase5 2 3 4 6" xfId="18006"/>
    <cellStyle name="20% - Ênfase5 2 3 4 6 2" xfId="29126"/>
    <cellStyle name="20% - Ênfase5 2 3 4 6 3" xfId="40312"/>
    <cellStyle name="20% - Ênfase5 2 3 4 7" xfId="19731"/>
    <cellStyle name="20% - Ênfase5 2 3 4 8" xfId="30919"/>
    <cellStyle name="20% - Ênfase5 2 3 4 9" xfId="42105"/>
    <cellStyle name="20% - Ênfase5 2 3 5" xfId="1571"/>
    <cellStyle name="20% - Ênfase5 2 3 5 10" xfId="44118"/>
    <cellStyle name="20% - Ênfase5 2 3 5 2" xfId="11391"/>
    <cellStyle name="20% - Ênfase5 2 3 5 2 2" xfId="21861"/>
    <cellStyle name="20% - Ênfase5 2 3 5 2 3" xfId="33049"/>
    <cellStyle name="20% - Ênfase5 2 3 5 3" xfId="13119"/>
    <cellStyle name="20% - Ênfase5 2 3 5 3 2" xfId="23754"/>
    <cellStyle name="20% - Ênfase5 2 3 5 3 3" xfId="34940"/>
    <cellStyle name="20% - Ênfase5 2 3 5 4" xfId="14844"/>
    <cellStyle name="20% - Ênfase5 2 3 5 4 2" xfId="25650"/>
    <cellStyle name="20% - Ênfase5 2 3 5 4 3" xfId="36836"/>
    <cellStyle name="20% - Ênfase5 2 3 5 5" xfId="16569"/>
    <cellStyle name="20% - Ênfase5 2 3 5 5 2" xfId="27546"/>
    <cellStyle name="20% - Ênfase5 2 3 5 5 3" xfId="38732"/>
    <cellStyle name="20% - Ênfase5 2 3 5 6" xfId="18294"/>
    <cellStyle name="20% - Ênfase5 2 3 5 6 2" xfId="29442"/>
    <cellStyle name="20% - Ênfase5 2 3 5 6 3" xfId="40628"/>
    <cellStyle name="20% - Ênfase5 2 3 5 7" xfId="20019"/>
    <cellStyle name="20% - Ênfase5 2 3 5 8" xfId="31207"/>
    <cellStyle name="20% - Ênfase5 2 3 5 9" xfId="42393"/>
    <cellStyle name="20% - Ênfase5 2 3 6" xfId="1887"/>
    <cellStyle name="20% - Ênfase5 2 3 6 10" xfId="44406"/>
    <cellStyle name="20% - Ênfase5 2 3 6 2" xfId="11679"/>
    <cellStyle name="20% - Ênfase5 2 3 6 2 2" xfId="22177"/>
    <cellStyle name="20% - Ênfase5 2 3 6 2 3" xfId="33365"/>
    <cellStyle name="20% - Ênfase5 2 3 6 3" xfId="13407"/>
    <cellStyle name="20% - Ênfase5 2 3 6 3 2" xfId="24070"/>
    <cellStyle name="20% - Ênfase5 2 3 6 3 3" xfId="35256"/>
    <cellStyle name="20% - Ênfase5 2 3 6 4" xfId="15132"/>
    <cellStyle name="20% - Ênfase5 2 3 6 4 2" xfId="25966"/>
    <cellStyle name="20% - Ênfase5 2 3 6 4 3" xfId="37152"/>
    <cellStyle name="20% - Ênfase5 2 3 6 5" xfId="16857"/>
    <cellStyle name="20% - Ênfase5 2 3 6 5 2" xfId="27862"/>
    <cellStyle name="20% - Ênfase5 2 3 6 5 3" xfId="39048"/>
    <cellStyle name="20% - Ênfase5 2 3 6 6" xfId="18582"/>
    <cellStyle name="20% - Ênfase5 2 3 6 6 2" xfId="29758"/>
    <cellStyle name="20% - Ênfase5 2 3 6 6 3" xfId="40944"/>
    <cellStyle name="20% - Ênfase5 2 3 6 7" xfId="20307"/>
    <cellStyle name="20% - Ênfase5 2 3 6 8" xfId="31495"/>
    <cellStyle name="20% - Ênfase5 2 3 6 9" xfId="42681"/>
    <cellStyle name="20% - Ênfase5 2 3 7" xfId="10238"/>
    <cellStyle name="20% - Ênfase5 2 3 7 2" xfId="20597"/>
    <cellStyle name="20% - Ênfase5 2 3 7 3" xfId="31785"/>
    <cellStyle name="20% - Ênfase5 2 3 8" xfId="11967"/>
    <cellStyle name="20% - Ênfase5 2 3 8 2" xfId="22490"/>
    <cellStyle name="20% - Ênfase5 2 3 8 3" xfId="33676"/>
    <cellStyle name="20% - Ênfase5 2 3 9" xfId="13692"/>
    <cellStyle name="20% - Ênfase5 2 3 9 2" xfId="24386"/>
    <cellStyle name="20% - Ênfase5 2 3 9 3" xfId="35572"/>
    <cellStyle name="20% - Ênfase5 2 4" xfId="465"/>
    <cellStyle name="20% - Ênfase5 2 4 10" xfId="43110"/>
    <cellStyle name="20% - Ênfase5 2 4 2" xfId="10383"/>
    <cellStyle name="20% - Ênfase5 2 4 2 2" xfId="20755"/>
    <cellStyle name="20% - Ênfase5 2 4 2 3" xfId="31943"/>
    <cellStyle name="20% - Ênfase5 2 4 3" xfId="12111"/>
    <cellStyle name="20% - Ênfase5 2 4 3 2" xfId="22648"/>
    <cellStyle name="20% - Ênfase5 2 4 3 3" xfId="33834"/>
    <cellStyle name="20% - Ênfase5 2 4 4" xfId="13836"/>
    <cellStyle name="20% - Ênfase5 2 4 4 2" xfId="24544"/>
    <cellStyle name="20% - Ênfase5 2 4 4 3" xfId="35730"/>
    <cellStyle name="20% - Ênfase5 2 4 5" xfId="15561"/>
    <cellStyle name="20% - Ênfase5 2 4 5 2" xfId="26440"/>
    <cellStyle name="20% - Ênfase5 2 4 5 3" xfId="37626"/>
    <cellStyle name="20% - Ênfase5 2 4 6" xfId="17286"/>
    <cellStyle name="20% - Ênfase5 2 4 6 2" xfId="28336"/>
    <cellStyle name="20% - Ênfase5 2 4 6 3" xfId="39522"/>
    <cellStyle name="20% - Ênfase5 2 4 7" xfId="19011"/>
    <cellStyle name="20% - Ênfase5 2 4 8" xfId="30199"/>
    <cellStyle name="20% - Ênfase5 2 4 9" xfId="41385"/>
    <cellStyle name="20% - Ênfase5 2 5" xfId="781"/>
    <cellStyle name="20% - Ênfase5 2 5 10" xfId="43398"/>
    <cellStyle name="20% - Ênfase5 2 5 2" xfId="10671"/>
    <cellStyle name="20% - Ênfase5 2 5 2 2" xfId="21071"/>
    <cellStyle name="20% - Ênfase5 2 5 2 3" xfId="32259"/>
    <cellStyle name="20% - Ênfase5 2 5 3" xfId="12399"/>
    <cellStyle name="20% - Ênfase5 2 5 3 2" xfId="22964"/>
    <cellStyle name="20% - Ênfase5 2 5 3 3" xfId="34150"/>
    <cellStyle name="20% - Ênfase5 2 5 4" xfId="14124"/>
    <cellStyle name="20% - Ênfase5 2 5 4 2" xfId="24860"/>
    <cellStyle name="20% - Ênfase5 2 5 4 3" xfId="36046"/>
    <cellStyle name="20% - Ênfase5 2 5 5" xfId="15849"/>
    <cellStyle name="20% - Ênfase5 2 5 5 2" xfId="26756"/>
    <cellStyle name="20% - Ênfase5 2 5 5 3" xfId="37942"/>
    <cellStyle name="20% - Ênfase5 2 5 6" xfId="17574"/>
    <cellStyle name="20% - Ênfase5 2 5 6 2" xfId="28652"/>
    <cellStyle name="20% - Ênfase5 2 5 6 3" xfId="39838"/>
    <cellStyle name="20% - Ênfase5 2 5 7" xfId="19299"/>
    <cellStyle name="20% - Ênfase5 2 5 8" xfId="30487"/>
    <cellStyle name="20% - Ênfase5 2 5 9" xfId="41673"/>
    <cellStyle name="20% - Ênfase5 2 6" xfId="1097"/>
    <cellStyle name="20% - Ênfase5 2 6 10" xfId="43686"/>
    <cellStyle name="20% - Ênfase5 2 6 2" xfId="10959"/>
    <cellStyle name="20% - Ênfase5 2 6 2 2" xfId="21387"/>
    <cellStyle name="20% - Ênfase5 2 6 2 3" xfId="32575"/>
    <cellStyle name="20% - Ênfase5 2 6 3" xfId="12687"/>
    <cellStyle name="20% - Ênfase5 2 6 3 2" xfId="23280"/>
    <cellStyle name="20% - Ênfase5 2 6 3 3" xfId="34466"/>
    <cellStyle name="20% - Ênfase5 2 6 4" xfId="14412"/>
    <cellStyle name="20% - Ênfase5 2 6 4 2" xfId="25176"/>
    <cellStyle name="20% - Ênfase5 2 6 4 3" xfId="36362"/>
    <cellStyle name="20% - Ênfase5 2 6 5" xfId="16137"/>
    <cellStyle name="20% - Ênfase5 2 6 5 2" xfId="27072"/>
    <cellStyle name="20% - Ênfase5 2 6 5 3" xfId="38258"/>
    <cellStyle name="20% - Ênfase5 2 6 6" xfId="17862"/>
    <cellStyle name="20% - Ênfase5 2 6 6 2" xfId="28968"/>
    <cellStyle name="20% - Ênfase5 2 6 6 3" xfId="40154"/>
    <cellStyle name="20% - Ênfase5 2 6 7" xfId="19587"/>
    <cellStyle name="20% - Ênfase5 2 6 8" xfId="30775"/>
    <cellStyle name="20% - Ênfase5 2 6 9" xfId="41961"/>
    <cellStyle name="20% - Ênfase5 2 7" xfId="1413"/>
    <cellStyle name="20% - Ênfase5 2 7 10" xfId="43974"/>
    <cellStyle name="20% - Ênfase5 2 7 2" xfId="11247"/>
    <cellStyle name="20% - Ênfase5 2 7 2 2" xfId="21703"/>
    <cellStyle name="20% - Ênfase5 2 7 2 3" xfId="32891"/>
    <cellStyle name="20% - Ênfase5 2 7 3" xfId="12975"/>
    <cellStyle name="20% - Ênfase5 2 7 3 2" xfId="23596"/>
    <cellStyle name="20% - Ênfase5 2 7 3 3" xfId="34782"/>
    <cellStyle name="20% - Ênfase5 2 7 4" xfId="14700"/>
    <cellStyle name="20% - Ênfase5 2 7 4 2" xfId="25492"/>
    <cellStyle name="20% - Ênfase5 2 7 4 3" xfId="36678"/>
    <cellStyle name="20% - Ênfase5 2 7 5" xfId="16425"/>
    <cellStyle name="20% - Ênfase5 2 7 5 2" xfId="27388"/>
    <cellStyle name="20% - Ênfase5 2 7 5 3" xfId="38574"/>
    <cellStyle name="20% - Ênfase5 2 7 6" xfId="18150"/>
    <cellStyle name="20% - Ênfase5 2 7 6 2" xfId="29284"/>
    <cellStyle name="20% - Ênfase5 2 7 6 3" xfId="40470"/>
    <cellStyle name="20% - Ênfase5 2 7 7" xfId="19875"/>
    <cellStyle name="20% - Ênfase5 2 7 8" xfId="31063"/>
    <cellStyle name="20% - Ênfase5 2 7 9" xfId="42249"/>
    <cellStyle name="20% - Ênfase5 2 8" xfId="1729"/>
    <cellStyle name="20% - Ênfase5 2 8 10" xfId="44262"/>
    <cellStyle name="20% - Ênfase5 2 8 2" xfId="11535"/>
    <cellStyle name="20% - Ênfase5 2 8 2 2" xfId="22019"/>
    <cellStyle name="20% - Ênfase5 2 8 2 3" xfId="33207"/>
    <cellStyle name="20% - Ênfase5 2 8 3" xfId="13263"/>
    <cellStyle name="20% - Ênfase5 2 8 3 2" xfId="23912"/>
    <cellStyle name="20% - Ênfase5 2 8 3 3" xfId="35098"/>
    <cellStyle name="20% - Ênfase5 2 8 4" xfId="14988"/>
    <cellStyle name="20% - Ênfase5 2 8 4 2" xfId="25808"/>
    <cellStyle name="20% - Ênfase5 2 8 4 3" xfId="36994"/>
    <cellStyle name="20% - Ênfase5 2 8 5" xfId="16713"/>
    <cellStyle name="20% - Ênfase5 2 8 5 2" xfId="27704"/>
    <cellStyle name="20% - Ênfase5 2 8 5 3" xfId="38890"/>
    <cellStyle name="20% - Ênfase5 2 8 6" xfId="18438"/>
    <cellStyle name="20% - Ênfase5 2 8 6 2" xfId="29600"/>
    <cellStyle name="20% - Ênfase5 2 8 6 3" xfId="40786"/>
    <cellStyle name="20% - Ênfase5 2 8 7" xfId="20163"/>
    <cellStyle name="20% - Ênfase5 2 8 8" xfId="31351"/>
    <cellStyle name="20% - Ênfase5 2 8 9" xfId="42537"/>
    <cellStyle name="20% - Ênfase5 2 9" xfId="2022"/>
    <cellStyle name="20% - Ênfase5 2 9 2" xfId="20451"/>
    <cellStyle name="20% - Ênfase5 2 9 3" xfId="31639"/>
    <cellStyle name="20% - Ênfase5 20" xfId="42805"/>
    <cellStyle name="20% - Ênfase5 3" xfId="171"/>
    <cellStyle name="20% - Ênfase5 3 10" xfId="11845"/>
    <cellStyle name="20% - Ênfase5 3 10 2" xfId="22356"/>
    <cellStyle name="20% - Ênfase5 3 10 3" xfId="33542"/>
    <cellStyle name="20% - Ênfase5 3 11" xfId="13570"/>
    <cellStyle name="20% - Ênfase5 3 11 2" xfId="24252"/>
    <cellStyle name="20% - Ênfase5 3 11 3" xfId="35438"/>
    <cellStyle name="20% - Ênfase5 3 12" xfId="15295"/>
    <cellStyle name="20% - Ênfase5 3 12 2" xfId="26148"/>
    <cellStyle name="20% - Ênfase5 3 12 3" xfId="37334"/>
    <cellStyle name="20% - Ênfase5 3 13" xfId="17020"/>
    <cellStyle name="20% - Ênfase5 3 13 2" xfId="28044"/>
    <cellStyle name="20% - Ênfase5 3 13 3" xfId="39230"/>
    <cellStyle name="20% - Ênfase5 3 14" xfId="18745"/>
    <cellStyle name="20% - Ênfase5 3 15" xfId="29933"/>
    <cellStyle name="20% - Ênfase5 3 16" xfId="41119"/>
    <cellStyle name="20% - Ênfase5 3 17" xfId="42844"/>
    <cellStyle name="20% - Ênfase5 3 2" xfId="261"/>
    <cellStyle name="20% - Ênfase5 3 2 10" xfId="13652"/>
    <cellStyle name="20% - Ênfase5 3 2 10 2" xfId="24342"/>
    <cellStyle name="20% - Ênfase5 3 2 10 3" xfId="35528"/>
    <cellStyle name="20% - Ênfase5 3 2 11" xfId="15377"/>
    <cellStyle name="20% - Ênfase5 3 2 11 2" xfId="26238"/>
    <cellStyle name="20% - Ênfase5 3 2 11 3" xfId="37424"/>
    <cellStyle name="20% - Ênfase5 3 2 12" xfId="17102"/>
    <cellStyle name="20% - Ênfase5 3 2 12 2" xfId="28134"/>
    <cellStyle name="20% - Ênfase5 3 2 12 3" xfId="39320"/>
    <cellStyle name="20% - Ênfase5 3 2 13" xfId="18827"/>
    <cellStyle name="20% - Ênfase5 3 2 14" xfId="30015"/>
    <cellStyle name="20% - Ênfase5 3 2 15" xfId="41201"/>
    <cellStyle name="20% - Ênfase5 3 2 16" xfId="42926"/>
    <cellStyle name="20% - Ênfase5 3 2 2" xfId="419"/>
    <cellStyle name="20% - Ênfase5 3 2 2 10" xfId="15521"/>
    <cellStyle name="20% - Ênfase5 3 2 2 10 2" xfId="26396"/>
    <cellStyle name="20% - Ênfase5 3 2 2 10 3" xfId="37582"/>
    <cellStyle name="20% - Ênfase5 3 2 2 11" xfId="17246"/>
    <cellStyle name="20% - Ênfase5 3 2 2 11 2" xfId="28292"/>
    <cellStyle name="20% - Ênfase5 3 2 2 11 3" xfId="39478"/>
    <cellStyle name="20% - Ênfase5 3 2 2 12" xfId="18971"/>
    <cellStyle name="20% - Ênfase5 3 2 2 13" xfId="30159"/>
    <cellStyle name="20% - Ênfase5 3 2 2 14" xfId="41345"/>
    <cellStyle name="20% - Ênfase5 3 2 2 15" xfId="43070"/>
    <cellStyle name="20% - Ênfase5 3 2 2 2" xfId="737"/>
    <cellStyle name="20% - Ênfase5 3 2 2 2 10" xfId="43358"/>
    <cellStyle name="20% - Ênfase5 3 2 2 2 2" xfId="10631"/>
    <cellStyle name="20% - Ênfase5 3 2 2 2 2 2" xfId="21027"/>
    <cellStyle name="20% - Ênfase5 3 2 2 2 2 3" xfId="32215"/>
    <cellStyle name="20% - Ênfase5 3 2 2 2 3" xfId="12359"/>
    <cellStyle name="20% - Ênfase5 3 2 2 2 3 2" xfId="22920"/>
    <cellStyle name="20% - Ênfase5 3 2 2 2 3 3" xfId="34106"/>
    <cellStyle name="20% - Ênfase5 3 2 2 2 4" xfId="14084"/>
    <cellStyle name="20% - Ênfase5 3 2 2 2 4 2" xfId="24816"/>
    <cellStyle name="20% - Ênfase5 3 2 2 2 4 3" xfId="36002"/>
    <cellStyle name="20% - Ênfase5 3 2 2 2 5" xfId="15809"/>
    <cellStyle name="20% - Ênfase5 3 2 2 2 5 2" xfId="26712"/>
    <cellStyle name="20% - Ênfase5 3 2 2 2 5 3" xfId="37898"/>
    <cellStyle name="20% - Ênfase5 3 2 2 2 6" xfId="17534"/>
    <cellStyle name="20% - Ênfase5 3 2 2 2 6 2" xfId="28608"/>
    <cellStyle name="20% - Ênfase5 3 2 2 2 6 3" xfId="39794"/>
    <cellStyle name="20% - Ênfase5 3 2 2 2 7" xfId="19259"/>
    <cellStyle name="20% - Ênfase5 3 2 2 2 8" xfId="30447"/>
    <cellStyle name="20% - Ênfase5 3 2 2 2 9" xfId="41633"/>
    <cellStyle name="20% - Ênfase5 3 2 2 3" xfId="1053"/>
    <cellStyle name="20% - Ênfase5 3 2 2 3 10" xfId="43646"/>
    <cellStyle name="20% - Ênfase5 3 2 2 3 2" xfId="10919"/>
    <cellStyle name="20% - Ênfase5 3 2 2 3 2 2" xfId="21343"/>
    <cellStyle name="20% - Ênfase5 3 2 2 3 2 3" xfId="32531"/>
    <cellStyle name="20% - Ênfase5 3 2 2 3 3" xfId="12647"/>
    <cellStyle name="20% - Ênfase5 3 2 2 3 3 2" xfId="23236"/>
    <cellStyle name="20% - Ênfase5 3 2 2 3 3 3" xfId="34422"/>
    <cellStyle name="20% - Ênfase5 3 2 2 3 4" xfId="14372"/>
    <cellStyle name="20% - Ênfase5 3 2 2 3 4 2" xfId="25132"/>
    <cellStyle name="20% - Ênfase5 3 2 2 3 4 3" xfId="36318"/>
    <cellStyle name="20% - Ênfase5 3 2 2 3 5" xfId="16097"/>
    <cellStyle name="20% - Ênfase5 3 2 2 3 5 2" xfId="27028"/>
    <cellStyle name="20% - Ênfase5 3 2 2 3 5 3" xfId="38214"/>
    <cellStyle name="20% - Ênfase5 3 2 2 3 6" xfId="17822"/>
    <cellStyle name="20% - Ênfase5 3 2 2 3 6 2" xfId="28924"/>
    <cellStyle name="20% - Ênfase5 3 2 2 3 6 3" xfId="40110"/>
    <cellStyle name="20% - Ênfase5 3 2 2 3 7" xfId="19547"/>
    <cellStyle name="20% - Ênfase5 3 2 2 3 8" xfId="30735"/>
    <cellStyle name="20% - Ênfase5 3 2 2 3 9" xfId="41921"/>
    <cellStyle name="20% - Ênfase5 3 2 2 4" xfId="1369"/>
    <cellStyle name="20% - Ênfase5 3 2 2 4 10" xfId="43934"/>
    <cellStyle name="20% - Ênfase5 3 2 2 4 2" xfId="11207"/>
    <cellStyle name="20% - Ênfase5 3 2 2 4 2 2" xfId="21659"/>
    <cellStyle name="20% - Ênfase5 3 2 2 4 2 3" xfId="32847"/>
    <cellStyle name="20% - Ênfase5 3 2 2 4 3" xfId="12935"/>
    <cellStyle name="20% - Ênfase5 3 2 2 4 3 2" xfId="23552"/>
    <cellStyle name="20% - Ênfase5 3 2 2 4 3 3" xfId="34738"/>
    <cellStyle name="20% - Ênfase5 3 2 2 4 4" xfId="14660"/>
    <cellStyle name="20% - Ênfase5 3 2 2 4 4 2" xfId="25448"/>
    <cellStyle name="20% - Ênfase5 3 2 2 4 4 3" xfId="36634"/>
    <cellStyle name="20% - Ênfase5 3 2 2 4 5" xfId="16385"/>
    <cellStyle name="20% - Ênfase5 3 2 2 4 5 2" xfId="27344"/>
    <cellStyle name="20% - Ênfase5 3 2 2 4 5 3" xfId="38530"/>
    <cellStyle name="20% - Ênfase5 3 2 2 4 6" xfId="18110"/>
    <cellStyle name="20% - Ênfase5 3 2 2 4 6 2" xfId="29240"/>
    <cellStyle name="20% - Ênfase5 3 2 2 4 6 3" xfId="40426"/>
    <cellStyle name="20% - Ênfase5 3 2 2 4 7" xfId="19835"/>
    <cellStyle name="20% - Ênfase5 3 2 2 4 8" xfId="31023"/>
    <cellStyle name="20% - Ênfase5 3 2 2 4 9" xfId="42209"/>
    <cellStyle name="20% - Ênfase5 3 2 2 5" xfId="1685"/>
    <cellStyle name="20% - Ênfase5 3 2 2 5 10" xfId="44222"/>
    <cellStyle name="20% - Ênfase5 3 2 2 5 2" xfId="11495"/>
    <cellStyle name="20% - Ênfase5 3 2 2 5 2 2" xfId="21975"/>
    <cellStyle name="20% - Ênfase5 3 2 2 5 2 3" xfId="33163"/>
    <cellStyle name="20% - Ênfase5 3 2 2 5 3" xfId="13223"/>
    <cellStyle name="20% - Ênfase5 3 2 2 5 3 2" xfId="23868"/>
    <cellStyle name="20% - Ênfase5 3 2 2 5 3 3" xfId="35054"/>
    <cellStyle name="20% - Ênfase5 3 2 2 5 4" xfId="14948"/>
    <cellStyle name="20% - Ênfase5 3 2 2 5 4 2" xfId="25764"/>
    <cellStyle name="20% - Ênfase5 3 2 2 5 4 3" xfId="36950"/>
    <cellStyle name="20% - Ênfase5 3 2 2 5 5" xfId="16673"/>
    <cellStyle name="20% - Ênfase5 3 2 2 5 5 2" xfId="27660"/>
    <cellStyle name="20% - Ênfase5 3 2 2 5 5 3" xfId="38846"/>
    <cellStyle name="20% - Ênfase5 3 2 2 5 6" xfId="18398"/>
    <cellStyle name="20% - Ênfase5 3 2 2 5 6 2" xfId="29556"/>
    <cellStyle name="20% - Ênfase5 3 2 2 5 6 3" xfId="40742"/>
    <cellStyle name="20% - Ênfase5 3 2 2 5 7" xfId="20123"/>
    <cellStyle name="20% - Ênfase5 3 2 2 5 8" xfId="31311"/>
    <cellStyle name="20% - Ênfase5 3 2 2 5 9" xfId="42497"/>
    <cellStyle name="20% - Ênfase5 3 2 2 6" xfId="2001"/>
    <cellStyle name="20% - Ênfase5 3 2 2 6 10" xfId="44510"/>
    <cellStyle name="20% - Ênfase5 3 2 2 6 2" xfId="11783"/>
    <cellStyle name="20% - Ênfase5 3 2 2 6 2 2" xfId="22291"/>
    <cellStyle name="20% - Ênfase5 3 2 2 6 2 3" xfId="33479"/>
    <cellStyle name="20% - Ênfase5 3 2 2 6 3" xfId="13511"/>
    <cellStyle name="20% - Ênfase5 3 2 2 6 3 2" xfId="24184"/>
    <cellStyle name="20% - Ênfase5 3 2 2 6 3 3" xfId="35370"/>
    <cellStyle name="20% - Ênfase5 3 2 2 6 4" xfId="15236"/>
    <cellStyle name="20% - Ênfase5 3 2 2 6 4 2" xfId="26080"/>
    <cellStyle name="20% - Ênfase5 3 2 2 6 4 3" xfId="37266"/>
    <cellStyle name="20% - Ênfase5 3 2 2 6 5" xfId="16961"/>
    <cellStyle name="20% - Ênfase5 3 2 2 6 5 2" xfId="27976"/>
    <cellStyle name="20% - Ênfase5 3 2 2 6 5 3" xfId="39162"/>
    <cellStyle name="20% - Ênfase5 3 2 2 6 6" xfId="18686"/>
    <cellStyle name="20% - Ênfase5 3 2 2 6 6 2" xfId="29872"/>
    <cellStyle name="20% - Ênfase5 3 2 2 6 6 3" xfId="41058"/>
    <cellStyle name="20% - Ênfase5 3 2 2 6 7" xfId="20411"/>
    <cellStyle name="20% - Ênfase5 3 2 2 6 8" xfId="31599"/>
    <cellStyle name="20% - Ênfase5 3 2 2 6 9" xfId="42785"/>
    <cellStyle name="20% - Ênfase5 3 2 2 7" xfId="10342"/>
    <cellStyle name="20% - Ênfase5 3 2 2 7 2" xfId="20711"/>
    <cellStyle name="20% - Ênfase5 3 2 2 7 3" xfId="31899"/>
    <cellStyle name="20% - Ênfase5 3 2 2 8" xfId="12071"/>
    <cellStyle name="20% - Ênfase5 3 2 2 8 2" xfId="22604"/>
    <cellStyle name="20% - Ênfase5 3 2 2 8 3" xfId="33790"/>
    <cellStyle name="20% - Ênfase5 3 2 2 9" xfId="13796"/>
    <cellStyle name="20% - Ênfase5 3 2 2 9 2" xfId="24500"/>
    <cellStyle name="20% - Ênfase5 3 2 2 9 3" xfId="35686"/>
    <cellStyle name="20% - Ênfase5 3 2 3" xfId="579"/>
    <cellStyle name="20% - Ênfase5 3 2 3 10" xfId="43214"/>
    <cellStyle name="20% - Ênfase5 3 2 3 2" xfId="10487"/>
    <cellStyle name="20% - Ênfase5 3 2 3 2 2" xfId="20869"/>
    <cellStyle name="20% - Ênfase5 3 2 3 2 3" xfId="32057"/>
    <cellStyle name="20% - Ênfase5 3 2 3 3" xfId="12215"/>
    <cellStyle name="20% - Ênfase5 3 2 3 3 2" xfId="22762"/>
    <cellStyle name="20% - Ênfase5 3 2 3 3 3" xfId="33948"/>
    <cellStyle name="20% - Ênfase5 3 2 3 4" xfId="13940"/>
    <cellStyle name="20% - Ênfase5 3 2 3 4 2" xfId="24658"/>
    <cellStyle name="20% - Ênfase5 3 2 3 4 3" xfId="35844"/>
    <cellStyle name="20% - Ênfase5 3 2 3 5" xfId="15665"/>
    <cellStyle name="20% - Ênfase5 3 2 3 5 2" xfId="26554"/>
    <cellStyle name="20% - Ênfase5 3 2 3 5 3" xfId="37740"/>
    <cellStyle name="20% - Ênfase5 3 2 3 6" xfId="17390"/>
    <cellStyle name="20% - Ênfase5 3 2 3 6 2" xfId="28450"/>
    <cellStyle name="20% - Ênfase5 3 2 3 6 3" xfId="39636"/>
    <cellStyle name="20% - Ênfase5 3 2 3 7" xfId="19115"/>
    <cellStyle name="20% - Ênfase5 3 2 3 8" xfId="30303"/>
    <cellStyle name="20% - Ênfase5 3 2 3 9" xfId="41489"/>
    <cellStyle name="20% - Ênfase5 3 2 4" xfId="895"/>
    <cellStyle name="20% - Ênfase5 3 2 4 10" xfId="43502"/>
    <cellStyle name="20% - Ênfase5 3 2 4 2" xfId="10775"/>
    <cellStyle name="20% - Ênfase5 3 2 4 2 2" xfId="21185"/>
    <cellStyle name="20% - Ênfase5 3 2 4 2 3" xfId="32373"/>
    <cellStyle name="20% - Ênfase5 3 2 4 3" xfId="12503"/>
    <cellStyle name="20% - Ênfase5 3 2 4 3 2" xfId="23078"/>
    <cellStyle name="20% - Ênfase5 3 2 4 3 3" xfId="34264"/>
    <cellStyle name="20% - Ênfase5 3 2 4 4" xfId="14228"/>
    <cellStyle name="20% - Ênfase5 3 2 4 4 2" xfId="24974"/>
    <cellStyle name="20% - Ênfase5 3 2 4 4 3" xfId="36160"/>
    <cellStyle name="20% - Ênfase5 3 2 4 5" xfId="15953"/>
    <cellStyle name="20% - Ênfase5 3 2 4 5 2" xfId="26870"/>
    <cellStyle name="20% - Ênfase5 3 2 4 5 3" xfId="38056"/>
    <cellStyle name="20% - Ênfase5 3 2 4 6" xfId="17678"/>
    <cellStyle name="20% - Ênfase5 3 2 4 6 2" xfId="28766"/>
    <cellStyle name="20% - Ênfase5 3 2 4 6 3" xfId="39952"/>
    <cellStyle name="20% - Ênfase5 3 2 4 7" xfId="19403"/>
    <cellStyle name="20% - Ênfase5 3 2 4 8" xfId="30591"/>
    <cellStyle name="20% - Ênfase5 3 2 4 9" xfId="41777"/>
    <cellStyle name="20% - Ênfase5 3 2 5" xfId="1211"/>
    <cellStyle name="20% - Ênfase5 3 2 5 10" xfId="43790"/>
    <cellStyle name="20% - Ênfase5 3 2 5 2" xfId="11063"/>
    <cellStyle name="20% - Ênfase5 3 2 5 2 2" xfId="21501"/>
    <cellStyle name="20% - Ênfase5 3 2 5 2 3" xfId="32689"/>
    <cellStyle name="20% - Ênfase5 3 2 5 3" xfId="12791"/>
    <cellStyle name="20% - Ênfase5 3 2 5 3 2" xfId="23394"/>
    <cellStyle name="20% - Ênfase5 3 2 5 3 3" xfId="34580"/>
    <cellStyle name="20% - Ênfase5 3 2 5 4" xfId="14516"/>
    <cellStyle name="20% - Ênfase5 3 2 5 4 2" xfId="25290"/>
    <cellStyle name="20% - Ênfase5 3 2 5 4 3" xfId="36476"/>
    <cellStyle name="20% - Ênfase5 3 2 5 5" xfId="16241"/>
    <cellStyle name="20% - Ênfase5 3 2 5 5 2" xfId="27186"/>
    <cellStyle name="20% - Ênfase5 3 2 5 5 3" xfId="38372"/>
    <cellStyle name="20% - Ênfase5 3 2 5 6" xfId="17966"/>
    <cellStyle name="20% - Ênfase5 3 2 5 6 2" xfId="29082"/>
    <cellStyle name="20% - Ênfase5 3 2 5 6 3" xfId="40268"/>
    <cellStyle name="20% - Ênfase5 3 2 5 7" xfId="19691"/>
    <cellStyle name="20% - Ênfase5 3 2 5 8" xfId="30879"/>
    <cellStyle name="20% - Ênfase5 3 2 5 9" xfId="42065"/>
    <cellStyle name="20% - Ênfase5 3 2 6" xfId="1527"/>
    <cellStyle name="20% - Ênfase5 3 2 6 10" xfId="44078"/>
    <cellStyle name="20% - Ênfase5 3 2 6 2" xfId="11351"/>
    <cellStyle name="20% - Ênfase5 3 2 6 2 2" xfId="21817"/>
    <cellStyle name="20% - Ênfase5 3 2 6 2 3" xfId="33005"/>
    <cellStyle name="20% - Ênfase5 3 2 6 3" xfId="13079"/>
    <cellStyle name="20% - Ênfase5 3 2 6 3 2" xfId="23710"/>
    <cellStyle name="20% - Ênfase5 3 2 6 3 3" xfId="34896"/>
    <cellStyle name="20% - Ênfase5 3 2 6 4" xfId="14804"/>
    <cellStyle name="20% - Ênfase5 3 2 6 4 2" xfId="25606"/>
    <cellStyle name="20% - Ênfase5 3 2 6 4 3" xfId="36792"/>
    <cellStyle name="20% - Ênfase5 3 2 6 5" xfId="16529"/>
    <cellStyle name="20% - Ênfase5 3 2 6 5 2" xfId="27502"/>
    <cellStyle name="20% - Ênfase5 3 2 6 5 3" xfId="38688"/>
    <cellStyle name="20% - Ênfase5 3 2 6 6" xfId="18254"/>
    <cellStyle name="20% - Ênfase5 3 2 6 6 2" xfId="29398"/>
    <cellStyle name="20% - Ênfase5 3 2 6 6 3" xfId="40584"/>
    <cellStyle name="20% - Ênfase5 3 2 6 7" xfId="19979"/>
    <cellStyle name="20% - Ênfase5 3 2 6 8" xfId="31167"/>
    <cellStyle name="20% - Ênfase5 3 2 6 9" xfId="42353"/>
    <cellStyle name="20% - Ênfase5 3 2 7" xfId="1843"/>
    <cellStyle name="20% - Ênfase5 3 2 7 10" xfId="44366"/>
    <cellStyle name="20% - Ênfase5 3 2 7 2" xfId="11639"/>
    <cellStyle name="20% - Ênfase5 3 2 7 2 2" xfId="22133"/>
    <cellStyle name="20% - Ênfase5 3 2 7 2 3" xfId="33321"/>
    <cellStyle name="20% - Ênfase5 3 2 7 3" xfId="13367"/>
    <cellStyle name="20% - Ênfase5 3 2 7 3 2" xfId="24026"/>
    <cellStyle name="20% - Ênfase5 3 2 7 3 3" xfId="35212"/>
    <cellStyle name="20% - Ênfase5 3 2 7 4" xfId="15092"/>
    <cellStyle name="20% - Ênfase5 3 2 7 4 2" xfId="25922"/>
    <cellStyle name="20% - Ênfase5 3 2 7 4 3" xfId="37108"/>
    <cellStyle name="20% - Ênfase5 3 2 7 5" xfId="16817"/>
    <cellStyle name="20% - Ênfase5 3 2 7 5 2" xfId="27818"/>
    <cellStyle name="20% - Ênfase5 3 2 7 5 3" xfId="39004"/>
    <cellStyle name="20% - Ênfase5 3 2 7 6" xfId="18542"/>
    <cellStyle name="20% - Ênfase5 3 2 7 6 2" xfId="29714"/>
    <cellStyle name="20% - Ênfase5 3 2 7 6 3" xfId="40900"/>
    <cellStyle name="20% - Ênfase5 3 2 7 7" xfId="20267"/>
    <cellStyle name="20% - Ênfase5 3 2 7 8" xfId="31455"/>
    <cellStyle name="20% - Ênfase5 3 2 7 9" xfId="42641"/>
    <cellStyle name="20% - Ênfase5 3 2 8" xfId="2149"/>
    <cellStyle name="20% - Ênfase5 3 2 8 2" xfId="20555"/>
    <cellStyle name="20% - Ênfase5 3 2 8 3" xfId="31743"/>
    <cellStyle name="20% - Ênfase5 3 2 9" xfId="11927"/>
    <cellStyle name="20% - Ênfase5 3 2 9 2" xfId="22446"/>
    <cellStyle name="20% - Ênfase5 3 2 9 3" xfId="33632"/>
    <cellStyle name="20% - Ênfase5 3 3" xfId="329"/>
    <cellStyle name="20% - Ênfase5 3 3 10" xfId="15439"/>
    <cellStyle name="20% - Ênfase5 3 3 10 2" xfId="26306"/>
    <cellStyle name="20% - Ênfase5 3 3 10 3" xfId="37492"/>
    <cellStyle name="20% - Ênfase5 3 3 11" xfId="17164"/>
    <cellStyle name="20% - Ênfase5 3 3 11 2" xfId="28202"/>
    <cellStyle name="20% - Ênfase5 3 3 11 3" xfId="39388"/>
    <cellStyle name="20% - Ênfase5 3 3 12" xfId="18889"/>
    <cellStyle name="20% - Ênfase5 3 3 13" xfId="30077"/>
    <cellStyle name="20% - Ênfase5 3 3 14" xfId="41263"/>
    <cellStyle name="20% - Ênfase5 3 3 15" xfId="42988"/>
    <cellStyle name="20% - Ênfase5 3 3 2" xfId="647"/>
    <cellStyle name="20% - Ênfase5 3 3 2 10" xfId="43276"/>
    <cellStyle name="20% - Ênfase5 3 3 2 2" xfId="10549"/>
    <cellStyle name="20% - Ênfase5 3 3 2 2 2" xfId="20937"/>
    <cellStyle name="20% - Ênfase5 3 3 2 2 3" xfId="32125"/>
    <cellStyle name="20% - Ênfase5 3 3 2 3" xfId="12277"/>
    <cellStyle name="20% - Ênfase5 3 3 2 3 2" xfId="22830"/>
    <cellStyle name="20% - Ênfase5 3 3 2 3 3" xfId="34016"/>
    <cellStyle name="20% - Ênfase5 3 3 2 4" xfId="14002"/>
    <cellStyle name="20% - Ênfase5 3 3 2 4 2" xfId="24726"/>
    <cellStyle name="20% - Ênfase5 3 3 2 4 3" xfId="35912"/>
    <cellStyle name="20% - Ênfase5 3 3 2 5" xfId="15727"/>
    <cellStyle name="20% - Ênfase5 3 3 2 5 2" xfId="26622"/>
    <cellStyle name="20% - Ênfase5 3 3 2 5 3" xfId="37808"/>
    <cellStyle name="20% - Ênfase5 3 3 2 6" xfId="17452"/>
    <cellStyle name="20% - Ênfase5 3 3 2 6 2" xfId="28518"/>
    <cellStyle name="20% - Ênfase5 3 3 2 6 3" xfId="39704"/>
    <cellStyle name="20% - Ênfase5 3 3 2 7" xfId="19177"/>
    <cellStyle name="20% - Ênfase5 3 3 2 8" xfId="30365"/>
    <cellStyle name="20% - Ênfase5 3 3 2 9" xfId="41551"/>
    <cellStyle name="20% - Ênfase5 3 3 3" xfId="963"/>
    <cellStyle name="20% - Ênfase5 3 3 3 10" xfId="43564"/>
    <cellStyle name="20% - Ênfase5 3 3 3 2" xfId="10837"/>
    <cellStyle name="20% - Ênfase5 3 3 3 2 2" xfId="21253"/>
    <cellStyle name="20% - Ênfase5 3 3 3 2 3" xfId="32441"/>
    <cellStyle name="20% - Ênfase5 3 3 3 3" xfId="12565"/>
    <cellStyle name="20% - Ênfase5 3 3 3 3 2" xfId="23146"/>
    <cellStyle name="20% - Ênfase5 3 3 3 3 3" xfId="34332"/>
    <cellStyle name="20% - Ênfase5 3 3 3 4" xfId="14290"/>
    <cellStyle name="20% - Ênfase5 3 3 3 4 2" xfId="25042"/>
    <cellStyle name="20% - Ênfase5 3 3 3 4 3" xfId="36228"/>
    <cellStyle name="20% - Ênfase5 3 3 3 5" xfId="16015"/>
    <cellStyle name="20% - Ênfase5 3 3 3 5 2" xfId="26938"/>
    <cellStyle name="20% - Ênfase5 3 3 3 5 3" xfId="38124"/>
    <cellStyle name="20% - Ênfase5 3 3 3 6" xfId="17740"/>
    <cellStyle name="20% - Ênfase5 3 3 3 6 2" xfId="28834"/>
    <cellStyle name="20% - Ênfase5 3 3 3 6 3" xfId="40020"/>
    <cellStyle name="20% - Ênfase5 3 3 3 7" xfId="19465"/>
    <cellStyle name="20% - Ênfase5 3 3 3 8" xfId="30653"/>
    <cellStyle name="20% - Ênfase5 3 3 3 9" xfId="41839"/>
    <cellStyle name="20% - Ênfase5 3 3 4" xfId="1279"/>
    <cellStyle name="20% - Ênfase5 3 3 4 10" xfId="43852"/>
    <cellStyle name="20% - Ênfase5 3 3 4 2" xfId="11125"/>
    <cellStyle name="20% - Ênfase5 3 3 4 2 2" xfId="21569"/>
    <cellStyle name="20% - Ênfase5 3 3 4 2 3" xfId="32757"/>
    <cellStyle name="20% - Ênfase5 3 3 4 3" xfId="12853"/>
    <cellStyle name="20% - Ênfase5 3 3 4 3 2" xfId="23462"/>
    <cellStyle name="20% - Ênfase5 3 3 4 3 3" xfId="34648"/>
    <cellStyle name="20% - Ênfase5 3 3 4 4" xfId="14578"/>
    <cellStyle name="20% - Ênfase5 3 3 4 4 2" xfId="25358"/>
    <cellStyle name="20% - Ênfase5 3 3 4 4 3" xfId="36544"/>
    <cellStyle name="20% - Ênfase5 3 3 4 5" xfId="16303"/>
    <cellStyle name="20% - Ênfase5 3 3 4 5 2" xfId="27254"/>
    <cellStyle name="20% - Ênfase5 3 3 4 5 3" xfId="38440"/>
    <cellStyle name="20% - Ênfase5 3 3 4 6" xfId="18028"/>
    <cellStyle name="20% - Ênfase5 3 3 4 6 2" xfId="29150"/>
    <cellStyle name="20% - Ênfase5 3 3 4 6 3" xfId="40336"/>
    <cellStyle name="20% - Ênfase5 3 3 4 7" xfId="19753"/>
    <cellStyle name="20% - Ênfase5 3 3 4 8" xfId="30941"/>
    <cellStyle name="20% - Ênfase5 3 3 4 9" xfId="42127"/>
    <cellStyle name="20% - Ênfase5 3 3 5" xfId="1595"/>
    <cellStyle name="20% - Ênfase5 3 3 5 10" xfId="44140"/>
    <cellStyle name="20% - Ênfase5 3 3 5 2" xfId="11413"/>
    <cellStyle name="20% - Ênfase5 3 3 5 2 2" xfId="21885"/>
    <cellStyle name="20% - Ênfase5 3 3 5 2 3" xfId="33073"/>
    <cellStyle name="20% - Ênfase5 3 3 5 3" xfId="13141"/>
    <cellStyle name="20% - Ênfase5 3 3 5 3 2" xfId="23778"/>
    <cellStyle name="20% - Ênfase5 3 3 5 3 3" xfId="34964"/>
    <cellStyle name="20% - Ênfase5 3 3 5 4" xfId="14866"/>
    <cellStyle name="20% - Ênfase5 3 3 5 4 2" xfId="25674"/>
    <cellStyle name="20% - Ênfase5 3 3 5 4 3" xfId="36860"/>
    <cellStyle name="20% - Ênfase5 3 3 5 5" xfId="16591"/>
    <cellStyle name="20% - Ênfase5 3 3 5 5 2" xfId="27570"/>
    <cellStyle name="20% - Ênfase5 3 3 5 5 3" xfId="38756"/>
    <cellStyle name="20% - Ênfase5 3 3 5 6" xfId="18316"/>
    <cellStyle name="20% - Ênfase5 3 3 5 6 2" xfId="29466"/>
    <cellStyle name="20% - Ênfase5 3 3 5 6 3" xfId="40652"/>
    <cellStyle name="20% - Ênfase5 3 3 5 7" xfId="20041"/>
    <cellStyle name="20% - Ênfase5 3 3 5 8" xfId="31229"/>
    <cellStyle name="20% - Ênfase5 3 3 5 9" xfId="42415"/>
    <cellStyle name="20% - Ênfase5 3 3 6" xfId="1911"/>
    <cellStyle name="20% - Ênfase5 3 3 6 10" xfId="44428"/>
    <cellStyle name="20% - Ênfase5 3 3 6 2" xfId="11701"/>
    <cellStyle name="20% - Ênfase5 3 3 6 2 2" xfId="22201"/>
    <cellStyle name="20% - Ênfase5 3 3 6 2 3" xfId="33389"/>
    <cellStyle name="20% - Ênfase5 3 3 6 3" xfId="13429"/>
    <cellStyle name="20% - Ênfase5 3 3 6 3 2" xfId="24094"/>
    <cellStyle name="20% - Ênfase5 3 3 6 3 3" xfId="35280"/>
    <cellStyle name="20% - Ênfase5 3 3 6 4" xfId="15154"/>
    <cellStyle name="20% - Ênfase5 3 3 6 4 2" xfId="25990"/>
    <cellStyle name="20% - Ênfase5 3 3 6 4 3" xfId="37176"/>
    <cellStyle name="20% - Ênfase5 3 3 6 5" xfId="16879"/>
    <cellStyle name="20% - Ênfase5 3 3 6 5 2" xfId="27886"/>
    <cellStyle name="20% - Ênfase5 3 3 6 5 3" xfId="39072"/>
    <cellStyle name="20% - Ênfase5 3 3 6 6" xfId="18604"/>
    <cellStyle name="20% - Ênfase5 3 3 6 6 2" xfId="29782"/>
    <cellStyle name="20% - Ênfase5 3 3 6 6 3" xfId="40968"/>
    <cellStyle name="20% - Ênfase5 3 3 6 7" xfId="20329"/>
    <cellStyle name="20% - Ênfase5 3 3 6 8" xfId="31517"/>
    <cellStyle name="20% - Ênfase5 3 3 6 9" xfId="42703"/>
    <cellStyle name="20% - Ênfase5 3 3 7" xfId="10260"/>
    <cellStyle name="20% - Ênfase5 3 3 7 2" xfId="20621"/>
    <cellStyle name="20% - Ênfase5 3 3 7 3" xfId="31809"/>
    <cellStyle name="20% - Ênfase5 3 3 8" xfId="11989"/>
    <cellStyle name="20% - Ênfase5 3 3 8 2" xfId="22514"/>
    <cellStyle name="20% - Ênfase5 3 3 8 3" xfId="33700"/>
    <cellStyle name="20% - Ênfase5 3 3 9" xfId="13714"/>
    <cellStyle name="20% - Ênfase5 3 3 9 2" xfId="24410"/>
    <cellStyle name="20% - Ênfase5 3 3 9 3" xfId="35596"/>
    <cellStyle name="20% - Ênfase5 3 4" xfId="489"/>
    <cellStyle name="20% - Ênfase5 3 4 10" xfId="43132"/>
    <cellStyle name="20% - Ênfase5 3 4 2" xfId="10405"/>
    <cellStyle name="20% - Ênfase5 3 4 2 2" xfId="20779"/>
    <cellStyle name="20% - Ênfase5 3 4 2 3" xfId="31967"/>
    <cellStyle name="20% - Ênfase5 3 4 3" xfId="12133"/>
    <cellStyle name="20% - Ênfase5 3 4 3 2" xfId="22672"/>
    <cellStyle name="20% - Ênfase5 3 4 3 3" xfId="33858"/>
    <cellStyle name="20% - Ênfase5 3 4 4" xfId="13858"/>
    <cellStyle name="20% - Ênfase5 3 4 4 2" xfId="24568"/>
    <cellStyle name="20% - Ênfase5 3 4 4 3" xfId="35754"/>
    <cellStyle name="20% - Ênfase5 3 4 5" xfId="15583"/>
    <cellStyle name="20% - Ênfase5 3 4 5 2" xfId="26464"/>
    <cellStyle name="20% - Ênfase5 3 4 5 3" xfId="37650"/>
    <cellStyle name="20% - Ênfase5 3 4 6" xfId="17308"/>
    <cellStyle name="20% - Ênfase5 3 4 6 2" xfId="28360"/>
    <cellStyle name="20% - Ênfase5 3 4 6 3" xfId="39546"/>
    <cellStyle name="20% - Ênfase5 3 4 7" xfId="19033"/>
    <cellStyle name="20% - Ênfase5 3 4 8" xfId="30221"/>
    <cellStyle name="20% - Ênfase5 3 4 9" xfId="41407"/>
    <cellStyle name="20% - Ênfase5 3 5" xfId="805"/>
    <cellStyle name="20% - Ênfase5 3 5 10" xfId="43420"/>
    <cellStyle name="20% - Ênfase5 3 5 2" xfId="10693"/>
    <cellStyle name="20% - Ênfase5 3 5 2 2" xfId="21095"/>
    <cellStyle name="20% - Ênfase5 3 5 2 3" xfId="32283"/>
    <cellStyle name="20% - Ênfase5 3 5 3" xfId="12421"/>
    <cellStyle name="20% - Ênfase5 3 5 3 2" xfId="22988"/>
    <cellStyle name="20% - Ênfase5 3 5 3 3" xfId="34174"/>
    <cellStyle name="20% - Ênfase5 3 5 4" xfId="14146"/>
    <cellStyle name="20% - Ênfase5 3 5 4 2" xfId="24884"/>
    <cellStyle name="20% - Ênfase5 3 5 4 3" xfId="36070"/>
    <cellStyle name="20% - Ênfase5 3 5 5" xfId="15871"/>
    <cellStyle name="20% - Ênfase5 3 5 5 2" xfId="26780"/>
    <cellStyle name="20% - Ênfase5 3 5 5 3" xfId="37966"/>
    <cellStyle name="20% - Ênfase5 3 5 6" xfId="17596"/>
    <cellStyle name="20% - Ênfase5 3 5 6 2" xfId="28676"/>
    <cellStyle name="20% - Ênfase5 3 5 6 3" xfId="39862"/>
    <cellStyle name="20% - Ênfase5 3 5 7" xfId="19321"/>
    <cellStyle name="20% - Ênfase5 3 5 8" xfId="30509"/>
    <cellStyle name="20% - Ênfase5 3 5 9" xfId="41695"/>
    <cellStyle name="20% - Ênfase5 3 6" xfId="1121"/>
    <cellStyle name="20% - Ênfase5 3 6 10" xfId="43708"/>
    <cellStyle name="20% - Ênfase5 3 6 2" xfId="10981"/>
    <cellStyle name="20% - Ênfase5 3 6 2 2" xfId="21411"/>
    <cellStyle name="20% - Ênfase5 3 6 2 3" xfId="32599"/>
    <cellStyle name="20% - Ênfase5 3 6 3" xfId="12709"/>
    <cellStyle name="20% - Ênfase5 3 6 3 2" xfId="23304"/>
    <cellStyle name="20% - Ênfase5 3 6 3 3" xfId="34490"/>
    <cellStyle name="20% - Ênfase5 3 6 4" xfId="14434"/>
    <cellStyle name="20% - Ênfase5 3 6 4 2" xfId="25200"/>
    <cellStyle name="20% - Ênfase5 3 6 4 3" xfId="36386"/>
    <cellStyle name="20% - Ênfase5 3 6 5" xfId="16159"/>
    <cellStyle name="20% - Ênfase5 3 6 5 2" xfId="27096"/>
    <cellStyle name="20% - Ênfase5 3 6 5 3" xfId="38282"/>
    <cellStyle name="20% - Ênfase5 3 6 6" xfId="17884"/>
    <cellStyle name="20% - Ênfase5 3 6 6 2" xfId="28992"/>
    <cellStyle name="20% - Ênfase5 3 6 6 3" xfId="40178"/>
    <cellStyle name="20% - Ênfase5 3 6 7" xfId="19609"/>
    <cellStyle name="20% - Ênfase5 3 6 8" xfId="30797"/>
    <cellStyle name="20% - Ênfase5 3 6 9" xfId="41983"/>
    <cellStyle name="20% - Ênfase5 3 7" xfId="1437"/>
    <cellStyle name="20% - Ênfase5 3 7 10" xfId="43996"/>
    <cellStyle name="20% - Ênfase5 3 7 2" xfId="11269"/>
    <cellStyle name="20% - Ênfase5 3 7 2 2" xfId="21727"/>
    <cellStyle name="20% - Ênfase5 3 7 2 3" xfId="32915"/>
    <cellStyle name="20% - Ênfase5 3 7 3" xfId="12997"/>
    <cellStyle name="20% - Ênfase5 3 7 3 2" xfId="23620"/>
    <cellStyle name="20% - Ênfase5 3 7 3 3" xfId="34806"/>
    <cellStyle name="20% - Ênfase5 3 7 4" xfId="14722"/>
    <cellStyle name="20% - Ênfase5 3 7 4 2" xfId="25516"/>
    <cellStyle name="20% - Ênfase5 3 7 4 3" xfId="36702"/>
    <cellStyle name="20% - Ênfase5 3 7 5" xfId="16447"/>
    <cellStyle name="20% - Ênfase5 3 7 5 2" xfId="27412"/>
    <cellStyle name="20% - Ênfase5 3 7 5 3" xfId="38598"/>
    <cellStyle name="20% - Ênfase5 3 7 6" xfId="18172"/>
    <cellStyle name="20% - Ênfase5 3 7 6 2" xfId="29308"/>
    <cellStyle name="20% - Ênfase5 3 7 6 3" xfId="40494"/>
    <cellStyle name="20% - Ênfase5 3 7 7" xfId="19897"/>
    <cellStyle name="20% - Ênfase5 3 7 8" xfId="31085"/>
    <cellStyle name="20% - Ênfase5 3 7 9" xfId="42271"/>
    <cellStyle name="20% - Ênfase5 3 8" xfId="1753"/>
    <cellStyle name="20% - Ênfase5 3 8 10" xfId="44284"/>
    <cellStyle name="20% - Ênfase5 3 8 2" xfId="11557"/>
    <cellStyle name="20% - Ênfase5 3 8 2 2" xfId="22043"/>
    <cellStyle name="20% - Ênfase5 3 8 2 3" xfId="33231"/>
    <cellStyle name="20% - Ênfase5 3 8 3" xfId="13285"/>
    <cellStyle name="20% - Ênfase5 3 8 3 2" xfId="23936"/>
    <cellStyle name="20% - Ênfase5 3 8 3 3" xfId="35122"/>
    <cellStyle name="20% - Ênfase5 3 8 4" xfId="15010"/>
    <cellStyle name="20% - Ênfase5 3 8 4 2" xfId="25832"/>
    <cellStyle name="20% - Ênfase5 3 8 4 3" xfId="37018"/>
    <cellStyle name="20% - Ênfase5 3 8 5" xfId="16735"/>
    <cellStyle name="20% - Ênfase5 3 8 5 2" xfId="27728"/>
    <cellStyle name="20% - Ênfase5 3 8 5 3" xfId="38914"/>
    <cellStyle name="20% - Ênfase5 3 8 6" xfId="18460"/>
    <cellStyle name="20% - Ênfase5 3 8 6 2" xfId="29624"/>
    <cellStyle name="20% - Ênfase5 3 8 6 3" xfId="40810"/>
    <cellStyle name="20% - Ênfase5 3 8 7" xfId="20185"/>
    <cellStyle name="20% - Ênfase5 3 8 8" xfId="31373"/>
    <cellStyle name="20% - Ênfase5 3 8 9" xfId="42559"/>
    <cellStyle name="20% - Ênfase5 3 9" xfId="2102"/>
    <cellStyle name="20% - Ênfase5 3 9 2" xfId="20473"/>
    <cellStyle name="20% - Ênfase5 3 9 3" xfId="31661"/>
    <cellStyle name="20% - Ênfase5 4" xfId="193"/>
    <cellStyle name="20% - Ênfase5 4 10" xfId="13590"/>
    <cellStyle name="20% - Ênfase5 4 10 2" xfId="24274"/>
    <cellStyle name="20% - Ênfase5 4 10 3" xfId="35460"/>
    <cellStyle name="20% - Ênfase5 4 11" xfId="15315"/>
    <cellStyle name="20% - Ênfase5 4 11 2" xfId="26170"/>
    <cellStyle name="20% - Ênfase5 4 11 3" xfId="37356"/>
    <cellStyle name="20% - Ênfase5 4 12" xfId="17040"/>
    <cellStyle name="20% - Ênfase5 4 12 2" xfId="28066"/>
    <cellStyle name="20% - Ênfase5 4 12 3" xfId="39252"/>
    <cellStyle name="20% - Ênfase5 4 13" xfId="18765"/>
    <cellStyle name="20% - Ênfase5 4 14" xfId="29953"/>
    <cellStyle name="20% - Ênfase5 4 15" xfId="41139"/>
    <cellStyle name="20% - Ênfase5 4 16" xfId="42864"/>
    <cellStyle name="20% - Ênfase5 4 2" xfId="351"/>
    <cellStyle name="20% - Ênfase5 4 2 10" xfId="15459"/>
    <cellStyle name="20% - Ênfase5 4 2 10 2" xfId="26328"/>
    <cellStyle name="20% - Ênfase5 4 2 10 3" xfId="37514"/>
    <cellStyle name="20% - Ênfase5 4 2 11" xfId="17184"/>
    <cellStyle name="20% - Ênfase5 4 2 11 2" xfId="28224"/>
    <cellStyle name="20% - Ênfase5 4 2 11 3" xfId="39410"/>
    <cellStyle name="20% - Ênfase5 4 2 12" xfId="18909"/>
    <cellStyle name="20% - Ênfase5 4 2 13" xfId="30097"/>
    <cellStyle name="20% - Ênfase5 4 2 14" xfId="41283"/>
    <cellStyle name="20% - Ênfase5 4 2 15" xfId="43008"/>
    <cellStyle name="20% - Ênfase5 4 2 2" xfId="669"/>
    <cellStyle name="20% - Ênfase5 4 2 2 10" xfId="43296"/>
    <cellStyle name="20% - Ênfase5 4 2 2 2" xfId="10569"/>
    <cellStyle name="20% - Ênfase5 4 2 2 2 2" xfId="20959"/>
    <cellStyle name="20% - Ênfase5 4 2 2 2 3" xfId="32147"/>
    <cellStyle name="20% - Ênfase5 4 2 2 3" xfId="12297"/>
    <cellStyle name="20% - Ênfase5 4 2 2 3 2" xfId="22852"/>
    <cellStyle name="20% - Ênfase5 4 2 2 3 3" xfId="34038"/>
    <cellStyle name="20% - Ênfase5 4 2 2 4" xfId="14022"/>
    <cellStyle name="20% - Ênfase5 4 2 2 4 2" xfId="24748"/>
    <cellStyle name="20% - Ênfase5 4 2 2 4 3" xfId="35934"/>
    <cellStyle name="20% - Ênfase5 4 2 2 5" xfId="15747"/>
    <cellStyle name="20% - Ênfase5 4 2 2 5 2" xfId="26644"/>
    <cellStyle name="20% - Ênfase5 4 2 2 5 3" xfId="37830"/>
    <cellStyle name="20% - Ênfase5 4 2 2 6" xfId="17472"/>
    <cellStyle name="20% - Ênfase5 4 2 2 6 2" xfId="28540"/>
    <cellStyle name="20% - Ênfase5 4 2 2 6 3" xfId="39726"/>
    <cellStyle name="20% - Ênfase5 4 2 2 7" xfId="19197"/>
    <cellStyle name="20% - Ênfase5 4 2 2 8" xfId="30385"/>
    <cellStyle name="20% - Ênfase5 4 2 2 9" xfId="41571"/>
    <cellStyle name="20% - Ênfase5 4 2 3" xfId="985"/>
    <cellStyle name="20% - Ênfase5 4 2 3 10" xfId="43584"/>
    <cellStyle name="20% - Ênfase5 4 2 3 2" xfId="10857"/>
    <cellStyle name="20% - Ênfase5 4 2 3 2 2" xfId="21275"/>
    <cellStyle name="20% - Ênfase5 4 2 3 2 3" xfId="32463"/>
    <cellStyle name="20% - Ênfase5 4 2 3 3" xfId="12585"/>
    <cellStyle name="20% - Ênfase5 4 2 3 3 2" xfId="23168"/>
    <cellStyle name="20% - Ênfase5 4 2 3 3 3" xfId="34354"/>
    <cellStyle name="20% - Ênfase5 4 2 3 4" xfId="14310"/>
    <cellStyle name="20% - Ênfase5 4 2 3 4 2" xfId="25064"/>
    <cellStyle name="20% - Ênfase5 4 2 3 4 3" xfId="36250"/>
    <cellStyle name="20% - Ênfase5 4 2 3 5" xfId="16035"/>
    <cellStyle name="20% - Ênfase5 4 2 3 5 2" xfId="26960"/>
    <cellStyle name="20% - Ênfase5 4 2 3 5 3" xfId="38146"/>
    <cellStyle name="20% - Ênfase5 4 2 3 6" xfId="17760"/>
    <cellStyle name="20% - Ênfase5 4 2 3 6 2" xfId="28856"/>
    <cellStyle name="20% - Ênfase5 4 2 3 6 3" xfId="40042"/>
    <cellStyle name="20% - Ênfase5 4 2 3 7" xfId="19485"/>
    <cellStyle name="20% - Ênfase5 4 2 3 8" xfId="30673"/>
    <cellStyle name="20% - Ênfase5 4 2 3 9" xfId="41859"/>
    <cellStyle name="20% - Ênfase5 4 2 4" xfId="1301"/>
    <cellStyle name="20% - Ênfase5 4 2 4 10" xfId="43872"/>
    <cellStyle name="20% - Ênfase5 4 2 4 2" xfId="11145"/>
    <cellStyle name="20% - Ênfase5 4 2 4 2 2" xfId="21591"/>
    <cellStyle name="20% - Ênfase5 4 2 4 2 3" xfId="32779"/>
    <cellStyle name="20% - Ênfase5 4 2 4 3" xfId="12873"/>
    <cellStyle name="20% - Ênfase5 4 2 4 3 2" xfId="23484"/>
    <cellStyle name="20% - Ênfase5 4 2 4 3 3" xfId="34670"/>
    <cellStyle name="20% - Ênfase5 4 2 4 4" xfId="14598"/>
    <cellStyle name="20% - Ênfase5 4 2 4 4 2" xfId="25380"/>
    <cellStyle name="20% - Ênfase5 4 2 4 4 3" xfId="36566"/>
    <cellStyle name="20% - Ênfase5 4 2 4 5" xfId="16323"/>
    <cellStyle name="20% - Ênfase5 4 2 4 5 2" xfId="27276"/>
    <cellStyle name="20% - Ênfase5 4 2 4 5 3" xfId="38462"/>
    <cellStyle name="20% - Ênfase5 4 2 4 6" xfId="18048"/>
    <cellStyle name="20% - Ênfase5 4 2 4 6 2" xfId="29172"/>
    <cellStyle name="20% - Ênfase5 4 2 4 6 3" xfId="40358"/>
    <cellStyle name="20% - Ênfase5 4 2 4 7" xfId="19773"/>
    <cellStyle name="20% - Ênfase5 4 2 4 8" xfId="30961"/>
    <cellStyle name="20% - Ênfase5 4 2 4 9" xfId="42147"/>
    <cellStyle name="20% - Ênfase5 4 2 5" xfId="1617"/>
    <cellStyle name="20% - Ênfase5 4 2 5 10" xfId="44160"/>
    <cellStyle name="20% - Ênfase5 4 2 5 2" xfId="11433"/>
    <cellStyle name="20% - Ênfase5 4 2 5 2 2" xfId="21907"/>
    <cellStyle name="20% - Ênfase5 4 2 5 2 3" xfId="33095"/>
    <cellStyle name="20% - Ênfase5 4 2 5 3" xfId="13161"/>
    <cellStyle name="20% - Ênfase5 4 2 5 3 2" xfId="23800"/>
    <cellStyle name="20% - Ênfase5 4 2 5 3 3" xfId="34986"/>
    <cellStyle name="20% - Ênfase5 4 2 5 4" xfId="14886"/>
    <cellStyle name="20% - Ênfase5 4 2 5 4 2" xfId="25696"/>
    <cellStyle name="20% - Ênfase5 4 2 5 4 3" xfId="36882"/>
    <cellStyle name="20% - Ênfase5 4 2 5 5" xfId="16611"/>
    <cellStyle name="20% - Ênfase5 4 2 5 5 2" xfId="27592"/>
    <cellStyle name="20% - Ênfase5 4 2 5 5 3" xfId="38778"/>
    <cellStyle name="20% - Ênfase5 4 2 5 6" xfId="18336"/>
    <cellStyle name="20% - Ênfase5 4 2 5 6 2" xfId="29488"/>
    <cellStyle name="20% - Ênfase5 4 2 5 6 3" xfId="40674"/>
    <cellStyle name="20% - Ênfase5 4 2 5 7" xfId="20061"/>
    <cellStyle name="20% - Ênfase5 4 2 5 8" xfId="31249"/>
    <cellStyle name="20% - Ênfase5 4 2 5 9" xfId="42435"/>
    <cellStyle name="20% - Ênfase5 4 2 6" xfId="1933"/>
    <cellStyle name="20% - Ênfase5 4 2 6 10" xfId="44448"/>
    <cellStyle name="20% - Ênfase5 4 2 6 2" xfId="11721"/>
    <cellStyle name="20% - Ênfase5 4 2 6 2 2" xfId="22223"/>
    <cellStyle name="20% - Ênfase5 4 2 6 2 3" xfId="33411"/>
    <cellStyle name="20% - Ênfase5 4 2 6 3" xfId="13449"/>
    <cellStyle name="20% - Ênfase5 4 2 6 3 2" xfId="24116"/>
    <cellStyle name="20% - Ênfase5 4 2 6 3 3" xfId="35302"/>
    <cellStyle name="20% - Ênfase5 4 2 6 4" xfId="15174"/>
    <cellStyle name="20% - Ênfase5 4 2 6 4 2" xfId="26012"/>
    <cellStyle name="20% - Ênfase5 4 2 6 4 3" xfId="37198"/>
    <cellStyle name="20% - Ênfase5 4 2 6 5" xfId="16899"/>
    <cellStyle name="20% - Ênfase5 4 2 6 5 2" xfId="27908"/>
    <cellStyle name="20% - Ênfase5 4 2 6 5 3" xfId="39094"/>
    <cellStyle name="20% - Ênfase5 4 2 6 6" xfId="18624"/>
    <cellStyle name="20% - Ênfase5 4 2 6 6 2" xfId="29804"/>
    <cellStyle name="20% - Ênfase5 4 2 6 6 3" xfId="40990"/>
    <cellStyle name="20% - Ênfase5 4 2 6 7" xfId="20349"/>
    <cellStyle name="20% - Ênfase5 4 2 6 8" xfId="31537"/>
    <cellStyle name="20% - Ênfase5 4 2 6 9" xfId="42723"/>
    <cellStyle name="20% - Ênfase5 4 2 7" xfId="10280"/>
    <cellStyle name="20% - Ênfase5 4 2 7 2" xfId="20643"/>
    <cellStyle name="20% - Ênfase5 4 2 7 3" xfId="31831"/>
    <cellStyle name="20% - Ênfase5 4 2 8" xfId="12009"/>
    <cellStyle name="20% - Ênfase5 4 2 8 2" xfId="22536"/>
    <cellStyle name="20% - Ênfase5 4 2 8 3" xfId="33722"/>
    <cellStyle name="20% - Ênfase5 4 2 9" xfId="13734"/>
    <cellStyle name="20% - Ênfase5 4 2 9 2" xfId="24432"/>
    <cellStyle name="20% - Ênfase5 4 2 9 3" xfId="35618"/>
    <cellStyle name="20% - Ênfase5 4 3" xfId="511"/>
    <cellStyle name="20% - Ênfase5 4 3 10" xfId="43152"/>
    <cellStyle name="20% - Ênfase5 4 3 2" xfId="10425"/>
    <cellStyle name="20% - Ênfase5 4 3 2 2" xfId="20801"/>
    <cellStyle name="20% - Ênfase5 4 3 2 3" xfId="31989"/>
    <cellStyle name="20% - Ênfase5 4 3 3" xfId="12153"/>
    <cellStyle name="20% - Ênfase5 4 3 3 2" xfId="22694"/>
    <cellStyle name="20% - Ênfase5 4 3 3 3" xfId="33880"/>
    <cellStyle name="20% - Ênfase5 4 3 4" xfId="13878"/>
    <cellStyle name="20% - Ênfase5 4 3 4 2" xfId="24590"/>
    <cellStyle name="20% - Ênfase5 4 3 4 3" xfId="35776"/>
    <cellStyle name="20% - Ênfase5 4 3 5" xfId="15603"/>
    <cellStyle name="20% - Ênfase5 4 3 5 2" xfId="26486"/>
    <cellStyle name="20% - Ênfase5 4 3 5 3" xfId="37672"/>
    <cellStyle name="20% - Ênfase5 4 3 6" xfId="17328"/>
    <cellStyle name="20% - Ênfase5 4 3 6 2" xfId="28382"/>
    <cellStyle name="20% - Ênfase5 4 3 6 3" xfId="39568"/>
    <cellStyle name="20% - Ênfase5 4 3 7" xfId="19053"/>
    <cellStyle name="20% - Ênfase5 4 3 8" xfId="30241"/>
    <cellStyle name="20% - Ênfase5 4 3 9" xfId="41427"/>
    <cellStyle name="20% - Ênfase5 4 4" xfId="827"/>
    <cellStyle name="20% - Ênfase5 4 4 10" xfId="43440"/>
    <cellStyle name="20% - Ênfase5 4 4 2" xfId="10713"/>
    <cellStyle name="20% - Ênfase5 4 4 2 2" xfId="21117"/>
    <cellStyle name="20% - Ênfase5 4 4 2 3" xfId="32305"/>
    <cellStyle name="20% - Ênfase5 4 4 3" xfId="12441"/>
    <cellStyle name="20% - Ênfase5 4 4 3 2" xfId="23010"/>
    <cellStyle name="20% - Ênfase5 4 4 3 3" xfId="34196"/>
    <cellStyle name="20% - Ênfase5 4 4 4" xfId="14166"/>
    <cellStyle name="20% - Ênfase5 4 4 4 2" xfId="24906"/>
    <cellStyle name="20% - Ênfase5 4 4 4 3" xfId="36092"/>
    <cellStyle name="20% - Ênfase5 4 4 5" xfId="15891"/>
    <cellStyle name="20% - Ênfase5 4 4 5 2" xfId="26802"/>
    <cellStyle name="20% - Ênfase5 4 4 5 3" xfId="37988"/>
    <cellStyle name="20% - Ênfase5 4 4 6" xfId="17616"/>
    <cellStyle name="20% - Ênfase5 4 4 6 2" xfId="28698"/>
    <cellStyle name="20% - Ênfase5 4 4 6 3" xfId="39884"/>
    <cellStyle name="20% - Ênfase5 4 4 7" xfId="19341"/>
    <cellStyle name="20% - Ênfase5 4 4 8" xfId="30529"/>
    <cellStyle name="20% - Ênfase5 4 4 9" xfId="41715"/>
    <cellStyle name="20% - Ênfase5 4 5" xfId="1143"/>
    <cellStyle name="20% - Ênfase5 4 5 10" xfId="43728"/>
    <cellStyle name="20% - Ênfase5 4 5 2" xfId="11001"/>
    <cellStyle name="20% - Ênfase5 4 5 2 2" xfId="21433"/>
    <cellStyle name="20% - Ênfase5 4 5 2 3" xfId="32621"/>
    <cellStyle name="20% - Ênfase5 4 5 3" xfId="12729"/>
    <cellStyle name="20% - Ênfase5 4 5 3 2" xfId="23326"/>
    <cellStyle name="20% - Ênfase5 4 5 3 3" xfId="34512"/>
    <cellStyle name="20% - Ênfase5 4 5 4" xfId="14454"/>
    <cellStyle name="20% - Ênfase5 4 5 4 2" xfId="25222"/>
    <cellStyle name="20% - Ênfase5 4 5 4 3" xfId="36408"/>
    <cellStyle name="20% - Ênfase5 4 5 5" xfId="16179"/>
    <cellStyle name="20% - Ênfase5 4 5 5 2" xfId="27118"/>
    <cellStyle name="20% - Ênfase5 4 5 5 3" xfId="38304"/>
    <cellStyle name="20% - Ênfase5 4 5 6" xfId="17904"/>
    <cellStyle name="20% - Ênfase5 4 5 6 2" xfId="29014"/>
    <cellStyle name="20% - Ênfase5 4 5 6 3" xfId="40200"/>
    <cellStyle name="20% - Ênfase5 4 5 7" xfId="19629"/>
    <cellStyle name="20% - Ênfase5 4 5 8" xfId="30817"/>
    <cellStyle name="20% - Ênfase5 4 5 9" xfId="42003"/>
    <cellStyle name="20% - Ênfase5 4 6" xfId="1459"/>
    <cellStyle name="20% - Ênfase5 4 6 10" xfId="44016"/>
    <cellStyle name="20% - Ênfase5 4 6 2" xfId="11289"/>
    <cellStyle name="20% - Ênfase5 4 6 2 2" xfId="21749"/>
    <cellStyle name="20% - Ênfase5 4 6 2 3" xfId="32937"/>
    <cellStyle name="20% - Ênfase5 4 6 3" xfId="13017"/>
    <cellStyle name="20% - Ênfase5 4 6 3 2" xfId="23642"/>
    <cellStyle name="20% - Ênfase5 4 6 3 3" xfId="34828"/>
    <cellStyle name="20% - Ênfase5 4 6 4" xfId="14742"/>
    <cellStyle name="20% - Ênfase5 4 6 4 2" xfId="25538"/>
    <cellStyle name="20% - Ênfase5 4 6 4 3" xfId="36724"/>
    <cellStyle name="20% - Ênfase5 4 6 5" xfId="16467"/>
    <cellStyle name="20% - Ênfase5 4 6 5 2" xfId="27434"/>
    <cellStyle name="20% - Ênfase5 4 6 5 3" xfId="38620"/>
    <cellStyle name="20% - Ênfase5 4 6 6" xfId="18192"/>
    <cellStyle name="20% - Ênfase5 4 6 6 2" xfId="29330"/>
    <cellStyle name="20% - Ênfase5 4 6 6 3" xfId="40516"/>
    <cellStyle name="20% - Ênfase5 4 6 7" xfId="19917"/>
    <cellStyle name="20% - Ênfase5 4 6 8" xfId="31105"/>
    <cellStyle name="20% - Ênfase5 4 6 9" xfId="42291"/>
    <cellStyle name="20% - Ênfase5 4 7" xfId="1775"/>
    <cellStyle name="20% - Ênfase5 4 7 10" xfId="44304"/>
    <cellStyle name="20% - Ênfase5 4 7 2" xfId="11577"/>
    <cellStyle name="20% - Ênfase5 4 7 2 2" xfId="22065"/>
    <cellStyle name="20% - Ênfase5 4 7 2 3" xfId="33253"/>
    <cellStyle name="20% - Ênfase5 4 7 3" xfId="13305"/>
    <cellStyle name="20% - Ênfase5 4 7 3 2" xfId="23958"/>
    <cellStyle name="20% - Ênfase5 4 7 3 3" xfId="35144"/>
    <cellStyle name="20% - Ênfase5 4 7 4" xfId="15030"/>
    <cellStyle name="20% - Ênfase5 4 7 4 2" xfId="25854"/>
    <cellStyle name="20% - Ênfase5 4 7 4 3" xfId="37040"/>
    <cellStyle name="20% - Ênfase5 4 7 5" xfId="16755"/>
    <cellStyle name="20% - Ênfase5 4 7 5 2" xfId="27750"/>
    <cellStyle name="20% - Ênfase5 4 7 5 3" xfId="38936"/>
    <cellStyle name="20% - Ênfase5 4 7 6" xfId="18480"/>
    <cellStyle name="20% - Ênfase5 4 7 6 2" xfId="29646"/>
    <cellStyle name="20% - Ênfase5 4 7 6 3" xfId="40832"/>
    <cellStyle name="20% - Ênfase5 4 7 7" xfId="20205"/>
    <cellStyle name="20% - Ênfase5 4 7 8" xfId="31393"/>
    <cellStyle name="20% - Ênfase5 4 7 9" xfId="42579"/>
    <cellStyle name="20% - Ênfase5 4 8" xfId="2136"/>
    <cellStyle name="20% - Ênfase5 4 8 2" xfId="20493"/>
    <cellStyle name="20% - Ênfase5 4 8 3" xfId="31681"/>
    <cellStyle name="20% - Ênfase5 4 9" xfId="11865"/>
    <cellStyle name="20% - Ênfase5 4 9 2" xfId="22378"/>
    <cellStyle name="20% - Ênfase5 4 9 3" xfId="33564"/>
    <cellStyle name="20% - Ênfase5 5" xfId="215"/>
    <cellStyle name="20% - Ênfase5 5 10" xfId="13610"/>
    <cellStyle name="20% - Ênfase5 5 10 2" xfId="24296"/>
    <cellStyle name="20% - Ênfase5 5 10 3" xfId="35482"/>
    <cellStyle name="20% - Ênfase5 5 11" xfId="15335"/>
    <cellStyle name="20% - Ênfase5 5 11 2" xfId="26192"/>
    <cellStyle name="20% - Ênfase5 5 11 3" xfId="37378"/>
    <cellStyle name="20% - Ênfase5 5 12" xfId="17060"/>
    <cellStyle name="20% - Ênfase5 5 12 2" xfId="28088"/>
    <cellStyle name="20% - Ênfase5 5 12 3" xfId="39274"/>
    <cellStyle name="20% - Ênfase5 5 13" xfId="18785"/>
    <cellStyle name="20% - Ênfase5 5 14" xfId="29973"/>
    <cellStyle name="20% - Ênfase5 5 15" xfId="41159"/>
    <cellStyle name="20% - Ênfase5 5 16" xfId="42884"/>
    <cellStyle name="20% - Ênfase5 5 2" xfId="373"/>
    <cellStyle name="20% - Ênfase5 5 2 10" xfId="15479"/>
    <cellStyle name="20% - Ênfase5 5 2 10 2" xfId="26350"/>
    <cellStyle name="20% - Ênfase5 5 2 10 3" xfId="37536"/>
    <cellStyle name="20% - Ênfase5 5 2 11" xfId="17204"/>
    <cellStyle name="20% - Ênfase5 5 2 11 2" xfId="28246"/>
    <cellStyle name="20% - Ênfase5 5 2 11 3" xfId="39432"/>
    <cellStyle name="20% - Ênfase5 5 2 12" xfId="18929"/>
    <cellStyle name="20% - Ênfase5 5 2 13" xfId="30117"/>
    <cellStyle name="20% - Ênfase5 5 2 14" xfId="41303"/>
    <cellStyle name="20% - Ênfase5 5 2 15" xfId="43028"/>
    <cellStyle name="20% - Ênfase5 5 2 2" xfId="691"/>
    <cellStyle name="20% - Ênfase5 5 2 2 10" xfId="43316"/>
    <cellStyle name="20% - Ênfase5 5 2 2 2" xfId="10589"/>
    <cellStyle name="20% - Ênfase5 5 2 2 2 2" xfId="20981"/>
    <cellStyle name="20% - Ênfase5 5 2 2 2 3" xfId="32169"/>
    <cellStyle name="20% - Ênfase5 5 2 2 3" xfId="12317"/>
    <cellStyle name="20% - Ênfase5 5 2 2 3 2" xfId="22874"/>
    <cellStyle name="20% - Ênfase5 5 2 2 3 3" xfId="34060"/>
    <cellStyle name="20% - Ênfase5 5 2 2 4" xfId="14042"/>
    <cellStyle name="20% - Ênfase5 5 2 2 4 2" xfId="24770"/>
    <cellStyle name="20% - Ênfase5 5 2 2 4 3" xfId="35956"/>
    <cellStyle name="20% - Ênfase5 5 2 2 5" xfId="15767"/>
    <cellStyle name="20% - Ênfase5 5 2 2 5 2" xfId="26666"/>
    <cellStyle name="20% - Ênfase5 5 2 2 5 3" xfId="37852"/>
    <cellStyle name="20% - Ênfase5 5 2 2 6" xfId="17492"/>
    <cellStyle name="20% - Ênfase5 5 2 2 6 2" xfId="28562"/>
    <cellStyle name="20% - Ênfase5 5 2 2 6 3" xfId="39748"/>
    <cellStyle name="20% - Ênfase5 5 2 2 7" xfId="19217"/>
    <cellStyle name="20% - Ênfase5 5 2 2 8" xfId="30405"/>
    <cellStyle name="20% - Ênfase5 5 2 2 9" xfId="41591"/>
    <cellStyle name="20% - Ênfase5 5 2 3" xfId="1007"/>
    <cellStyle name="20% - Ênfase5 5 2 3 10" xfId="43604"/>
    <cellStyle name="20% - Ênfase5 5 2 3 2" xfId="10877"/>
    <cellStyle name="20% - Ênfase5 5 2 3 2 2" xfId="21297"/>
    <cellStyle name="20% - Ênfase5 5 2 3 2 3" xfId="32485"/>
    <cellStyle name="20% - Ênfase5 5 2 3 3" xfId="12605"/>
    <cellStyle name="20% - Ênfase5 5 2 3 3 2" xfId="23190"/>
    <cellStyle name="20% - Ênfase5 5 2 3 3 3" xfId="34376"/>
    <cellStyle name="20% - Ênfase5 5 2 3 4" xfId="14330"/>
    <cellStyle name="20% - Ênfase5 5 2 3 4 2" xfId="25086"/>
    <cellStyle name="20% - Ênfase5 5 2 3 4 3" xfId="36272"/>
    <cellStyle name="20% - Ênfase5 5 2 3 5" xfId="16055"/>
    <cellStyle name="20% - Ênfase5 5 2 3 5 2" xfId="26982"/>
    <cellStyle name="20% - Ênfase5 5 2 3 5 3" xfId="38168"/>
    <cellStyle name="20% - Ênfase5 5 2 3 6" xfId="17780"/>
    <cellStyle name="20% - Ênfase5 5 2 3 6 2" xfId="28878"/>
    <cellStyle name="20% - Ênfase5 5 2 3 6 3" xfId="40064"/>
    <cellStyle name="20% - Ênfase5 5 2 3 7" xfId="19505"/>
    <cellStyle name="20% - Ênfase5 5 2 3 8" xfId="30693"/>
    <cellStyle name="20% - Ênfase5 5 2 3 9" xfId="41879"/>
    <cellStyle name="20% - Ênfase5 5 2 4" xfId="1323"/>
    <cellStyle name="20% - Ênfase5 5 2 4 10" xfId="43892"/>
    <cellStyle name="20% - Ênfase5 5 2 4 2" xfId="11165"/>
    <cellStyle name="20% - Ênfase5 5 2 4 2 2" xfId="21613"/>
    <cellStyle name="20% - Ênfase5 5 2 4 2 3" xfId="32801"/>
    <cellStyle name="20% - Ênfase5 5 2 4 3" xfId="12893"/>
    <cellStyle name="20% - Ênfase5 5 2 4 3 2" xfId="23506"/>
    <cellStyle name="20% - Ênfase5 5 2 4 3 3" xfId="34692"/>
    <cellStyle name="20% - Ênfase5 5 2 4 4" xfId="14618"/>
    <cellStyle name="20% - Ênfase5 5 2 4 4 2" xfId="25402"/>
    <cellStyle name="20% - Ênfase5 5 2 4 4 3" xfId="36588"/>
    <cellStyle name="20% - Ênfase5 5 2 4 5" xfId="16343"/>
    <cellStyle name="20% - Ênfase5 5 2 4 5 2" xfId="27298"/>
    <cellStyle name="20% - Ênfase5 5 2 4 5 3" xfId="38484"/>
    <cellStyle name="20% - Ênfase5 5 2 4 6" xfId="18068"/>
    <cellStyle name="20% - Ênfase5 5 2 4 6 2" xfId="29194"/>
    <cellStyle name="20% - Ênfase5 5 2 4 6 3" xfId="40380"/>
    <cellStyle name="20% - Ênfase5 5 2 4 7" xfId="19793"/>
    <cellStyle name="20% - Ênfase5 5 2 4 8" xfId="30981"/>
    <cellStyle name="20% - Ênfase5 5 2 4 9" xfId="42167"/>
    <cellStyle name="20% - Ênfase5 5 2 5" xfId="1639"/>
    <cellStyle name="20% - Ênfase5 5 2 5 10" xfId="44180"/>
    <cellStyle name="20% - Ênfase5 5 2 5 2" xfId="11453"/>
    <cellStyle name="20% - Ênfase5 5 2 5 2 2" xfId="21929"/>
    <cellStyle name="20% - Ênfase5 5 2 5 2 3" xfId="33117"/>
    <cellStyle name="20% - Ênfase5 5 2 5 3" xfId="13181"/>
    <cellStyle name="20% - Ênfase5 5 2 5 3 2" xfId="23822"/>
    <cellStyle name="20% - Ênfase5 5 2 5 3 3" xfId="35008"/>
    <cellStyle name="20% - Ênfase5 5 2 5 4" xfId="14906"/>
    <cellStyle name="20% - Ênfase5 5 2 5 4 2" xfId="25718"/>
    <cellStyle name="20% - Ênfase5 5 2 5 4 3" xfId="36904"/>
    <cellStyle name="20% - Ênfase5 5 2 5 5" xfId="16631"/>
    <cellStyle name="20% - Ênfase5 5 2 5 5 2" xfId="27614"/>
    <cellStyle name="20% - Ênfase5 5 2 5 5 3" xfId="38800"/>
    <cellStyle name="20% - Ênfase5 5 2 5 6" xfId="18356"/>
    <cellStyle name="20% - Ênfase5 5 2 5 6 2" xfId="29510"/>
    <cellStyle name="20% - Ênfase5 5 2 5 6 3" xfId="40696"/>
    <cellStyle name="20% - Ênfase5 5 2 5 7" xfId="20081"/>
    <cellStyle name="20% - Ênfase5 5 2 5 8" xfId="31269"/>
    <cellStyle name="20% - Ênfase5 5 2 5 9" xfId="42455"/>
    <cellStyle name="20% - Ênfase5 5 2 6" xfId="1955"/>
    <cellStyle name="20% - Ênfase5 5 2 6 10" xfId="44468"/>
    <cellStyle name="20% - Ênfase5 5 2 6 2" xfId="11741"/>
    <cellStyle name="20% - Ênfase5 5 2 6 2 2" xfId="22245"/>
    <cellStyle name="20% - Ênfase5 5 2 6 2 3" xfId="33433"/>
    <cellStyle name="20% - Ênfase5 5 2 6 3" xfId="13469"/>
    <cellStyle name="20% - Ênfase5 5 2 6 3 2" xfId="24138"/>
    <cellStyle name="20% - Ênfase5 5 2 6 3 3" xfId="35324"/>
    <cellStyle name="20% - Ênfase5 5 2 6 4" xfId="15194"/>
    <cellStyle name="20% - Ênfase5 5 2 6 4 2" xfId="26034"/>
    <cellStyle name="20% - Ênfase5 5 2 6 4 3" xfId="37220"/>
    <cellStyle name="20% - Ênfase5 5 2 6 5" xfId="16919"/>
    <cellStyle name="20% - Ênfase5 5 2 6 5 2" xfId="27930"/>
    <cellStyle name="20% - Ênfase5 5 2 6 5 3" xfId="39116"/>
    <cellStyle name="20% - Ênfase5 5 2 6 6" xfId="18644"/>
    <cellStyle name="20% - Ênfase5 5 2 6 6 2" xfId="29826"/>
    <cellStyle name="20% - Ênfase5 5 2 6 6 3" xfId="41012"/>
    <cellStyle name="20% - Ênfase5 5 2 6 7" xfId="20369"/>
    <cellStyle name="20% - Ênfase5 5 2 6 8" xfId="31557"/>
    <cellStyle name="20% - Ênfase5 5 2 6 9" xfId="42743"/>
    <cellStyle name="20% - Ênfase5 5 2 7" xfId="10300"/>
    <cellStyle name="20% - Ênfase5 5 2 7 2" xfId="20665"/>
    <cellStyle name="20% - Ênfase5 5 2 7 3" xfId="31853"/>
    <cellStyle name="20% - Ênfase5 5 2 8" xfId="12029"/>
    <cellStyle name="20% - Ênfase5 5 2 8 2" xfId="22558"/>
    <cellStyle name="20% - Ênfase5 5 2 8 3" xfId="33744"/>
    <cellStyle name="20% - Ênfase5 5 2 9" xfId="13754"/>
    <cellStyle name="20% - Ênfase5 5 2 9 2" xfId="24454"/>
    <cellStyle name="20% - Ênfase5 5 2 9 3" xfId="35640"/>
    <cellStyle name="20% - Ênfase5 5 3" xfId="533"/>
    <cellStyle name="20% - Ênfase5 5 3 10" xfId="43172"/>
    <cellStyle name="20% - Ênfase5 5 3 2" xfId="10445"/>
    <cellStyle name="20% - Ênfase5 5 3 2 2" xfId="20823"/>
    <cellStyle name="20% - Ênfase5 5 3 2 3" xfId="32011"/>
    <cellStyle name="20% - Ênfase5 5 3 3" xfId="12173"/>
    <cellStyle name="20% - Ênfase5 5 3 3 2" xfId="22716"/>
    <cellStyle name="20% - Ênfase5 5 3 3 3" xfId="33902"/>
    <cellStyle name="20% - Ênfase5 5 3 4" xfId="13898"/>
    <cellStyle name="20% - Ênfase5 5 3 4 2" xfId="24612"/>
    <cellStyle name="20% - Ênfase5 5 3 4 3" xfId="35798"/>
    <cellStyle name="20% - Ênfase5 5 3 5" xfId="15623"/>
    <cellStyle name="20% - Ênfase5 5 3 5 2" xfId="26508"/>
    <cellStyle name="20% - Ênfase5 5 3 5 3" xfId="37694"/>
    <cellStyle name="20% - Ênfase5 5 3 6" xfId="17348"/>
    <cellStyle name="20% - Ênfase5 5 3 6 2" xfId="28404"/>
    <cellStyle name="20% - Ênfase5 5 3 6 3" xfId="39590"/>
    <cellStyle name="20% - Ênfase5 5 3 7" xfId="19073"/>
    <cellStyle name="20% - Ênfase5 5 3 8" xfId="30261"/>
    <cellStyle name="20% - Ênfase5 5 3 9" xfId="41447"/>
    <cellStyle name="20% - Ênfase5 5 4" xfId="849"/>
    <cellStyle name="20% - Ênfase5 5 4 10" xfId="43460"/>
    <cellStyle name="20% - Ênfase5 5 4 2" xfId="10733"/>
    <cellStyle name="20% - Ênfase5 5 4 2 2" xfId="21139"/>
    <cellStyle name="20% - Ênfase5 5 4 2 3" xfId="32327"/>
    <cellStyle name="20% - Ênfase5 5 4 3" xfId="12461"/>
    <cellStyle name="20% - Ênfase5 5 4 3 2" xfId="23032"/>
    <cellStyle name="20% - Ênfase5 5 4 3 3" xfId="34218"/>
    <cellStyle name="20% - Ênfase5 5 4 4" xfId="14186"/>
    <cellStyle name="20% - Ênfase5 5 4 4 2" xfId="24928"/>
    <cellStyle name="20% - Ênfase5 5 4 4 3" xfId="36114"/>
    <cellStyle name="20% - Ênfase5 5 4 5" xfId="15911"/>
    <cellStyle name="20% - Ênfase5 5 4 5 2" xfId="26824"/>
    <cellStyle name="20% - Ênfase5 5 4 5 3" xfId="38010"/>
    <cellStyle name="20% - Ênfase5 5 4 6" xfId="17636"/>
    <cellStyle name="20% - Ênfase5 5 4 6 2" xfId="28720"/>
    <cellStyle name="20% - Ênfase5 5 4 6 3" xfId="39906"/>
    <cellStyle name="20% - Ênfase5 5 4 7" xfId="19361"/>
    <cellStyle name="20% - Ênfase5 5 4 8" xfId="30549"/>
    <cellStyle name="20% - Ênfase5 5 4 9" xfId="41735"/>
    <cellStyle name="20% - Ênfase5 5 5" xfId="1165"/>
    <cellStyle name="20% - Ênfase5 5 5 10" xfId="43748"/>
    <cellStyle name="20% - Ênfase5 5 5 2" xfId="11021"/>
    <cellStyle name="20% - Ênfase5 5 5 2 2" xfId="21455"/>
    <cellStyle name="20% - Ênfase5 5 5 2 3" xfId="32643"/>
    <cellStyle name="20% - Ênfase5 5 5 3" xfId="12749"/>
    <cellStyle name="20% - Ênfase5 5 5 3 2" xfId="23348"/>
    <cellStyle name="20% - Ênfase5 5 5 3 3" xfId="34534"/>
    <cellStyle name="20% - Ênfase5 5 5 4" xfId="14474"/>
    <cellStyle name="20% - Ênfase5 5 5 4 2" xfId="25244"/>
    <cellStyle name="20% - Ênfase5 5 5 4 3" xfId="36430"/>
    <cellStyle name="20% - Ênfase5 5 5 5" xfId="16199"/>
    <cellStyle name="20% - Ênfase5 5 5 5 2" xfId="27140"/>
    <cellStyle name="20% - Ênfase5 5 5 5 3" xfId="38326"/>
    <cellStyle name="20% - Ênfase5 5 5 6" xfId="17924"/>
    <cellStyle name="20% - Ênfase5 5 5 6 2" xfId="29036"/>
    <cellStyle name="20% - Ênfase5 5 5 6 3" xfId="40222"/>
    <cellStyle name="20% - Ênfase5 5 5 7" xfId="19649"/>
    <cellStyle name="20% - Ênfase5 5 5 8" xfId="30837"/>
    <cellStyle name="20% - Ênfase5 5 5 9" xfId="42023"/>
    <cellStyle name="20% - Ênfase5 5 6" xfId="1481"/>
    <cellStyle name="20% - Ênfase5 5 6 10" xfId="44036"/>
    <cellStyle name="20% - Ênfase5 5 6 2" xfId="11309"/>
    <cellStyle name="20% - Ênfase5 5 6 2 2" xfId="21771"/>
    <cellStyle name="20% - Ênfase5 5 6 2 3" xfId="32959"/>
    <cellStyle name="20% - Ênfase5 5 6 3" xfId="13037"/>
    <cellStyle name="20% - Ênfase5 5 6 3 2" xfId="23664"/>
    <cellStyle name="20% - Ênfase5 5 6 3 3" xfId="34850"/>
    <cellStyle name="20% - Ênfase5 5 6 4" xfId="14762"/>
    <cellStyle name="20% - Ênfase5 5 6 4 2" xfId="25560"/>
    <cellStyle name="20% - Ênfase5 5 6 4 3" xfId="36746"/>
    <cellStyle name="20% - Ênfase5 5 6 5" xfId="16487"/>
    <cellStyle name="20% - Ênfase5 5 6 5 2" xfId="27456"/>
    <cellStyle name="20% - Ênfase5 5 6 5 3" xfId="38642"/>
    <cellStyle name="20% - Ênfase5 5 6 6" xfId="18212"/>
    <cellStyle name="20% - Ênfase5 5 6 6 2" xfId="29352"/>
    <cellStyle name="20% - Ênfase5 5 6 6 3" xfId="40538"/>
    <cellStyle name="20% - Ênfase5 5 6 7" xfId="19937"/>
    <cellStyle name="20% - Ênfase5 5 6 8" xfId="31125"/>
    <cellStyle name="20% - Ênfase5 5 6 9" xfId="42311"/>
    <cellStyle name="20% - Ênfase5 5 7" xfId="1797"/>
    <cellStyle name="20% - Ênfase5 5 7 10" xfId="44324"/>
    <cellStyle name="20% - Ênfase5 5 7 2" xfId="11597"/>
    <cellStyle name="20% - Ênfase5 5 7 2 2" xfId="22087"/>
    <cellStyle name="20% - Ênfase5 5 7 2 3" xfId="33275"/>
    <cellStyle name="20% - Ênfase5 5 7 3" xfId="13325"/>
    <cellStyle name="20% - Ênfase5 5 7 3 2" xfId="23980"/>
    <cellStyle name="20% - Ênfase5 5 7 3 3" xfId="35166"/>
    <cellStyle name="20% - Ênfase5 5 7 4" xfId="15050"/>
    <cellStyle name="20% - Ênfase5 5 7 4 2" xfId="25876"/>
    <cellStyle name="20% - Ênfase5 5 7 4 3" xfId="37062"/>
    <cellStyle name="20% - Ênfase5 5 7 5" xfId="16775"/>
    <cellStyle name="20% - Ênfase5 5 7 5 2" xfId="27772"/>
    <cellStyle name="20% - Ênfase5 5 7 5 3" xfId="38958"/>
    <cellStyle name="20% - Ênfase5 5 7 6" xfId="18500"/>
    <cellStyle name="20% - Ênfase5 5 7 6 2" xfId="29668"/>
    <cellStyle name="20% - Ênfase5 5 7 6 3" xfId="40854"/>
    <cellStyle name="20% - Ênfase5 5 7 7" xfId="20225"/>
    <cellStyle name="20% - Ênfase5 5 7 8" xfId="31413"/>
    <cellStyle name="20% - Ênfase5 5 7 9" xfId="42599"/>
    <cellStyle name="20% - Ênfase5 5 8" xfId="2138"/>
    <cellStyle name="20% - Ênfase5 5 8 2" xfId="20513"/>
    <cellStyle name="20% - Ênfase5 5 8 3" xfId="31701"/>
    <cellStyle name="20% - Ênfase5 5 9" xfId="11885"/>
    <cellStyle name="20% - Ênfase5 5 9 2" xfId="22400"/>
    <cellStyle name="20% - Ênfase5 5 9 3" xfId="33586"/>
    <cellStyle name="20% - Ênfase5 6" xfId="283"/>
    <cellStyle name="20% - Ênfase5 6 10" xfId="15397"/>
    <cellStyle name="20% - Ênfase5 6 10 2" xfId="26260"/>
    <cellStyle name="20% - Ênfase5 6 10 3" xfId="37446"/>
    <cellStyle name="20% - Ênfase5 6 11" xfId="17122"/>
    <cellStyle name="20% - Ênfase5 6 11 2" xfId="28156"/>
    <cellStyle name="20% - Ênfase5 6 11 3" xfId="39342"/>
    <cellStyle name="20% - Ênfase5 6 12" xfId="18847"/>
    <cellStyle name="20% - Ênfase5 6 13" xfId="30035"/>
    <cellStyle name="20% - Ênfase5 6 14" xfId="41221"/>
    <cellStyle name="20% - Ênfase5 6 15" xfId="42946"/>
    <cellStyle name="20% - Ênfase5 6 2" xfId="601"/>
    <cellStyle name="20% - Ênfase5 6 2 10" xfId="43234"/>
    <cellStyle name="20% - Ênfase5 6 2 2" xfId="10507"/>
    <cellStyle name="20% - Ênfase5 6 2 2 2" xfId="20891"/>
    <cellStyle name="20% - Ênfase5 6 2 2 3" xfId="32079"/>
    <cellStyle name="20% - Ênfase5 6 2 3" xfId="12235"/>
    <cellStyle name="20% - Ênfase5 6 2 3 2" xfId="22784"/>
    <cellStyle name="20% - Ênfase5 6 2 3 3" xfId="33970"/>
    <cellStyle name="20% - Ênfase5 6 2 4" xfId="13960"/>
    <cellStyle name="20% - Ênfase5 6 2 4 2" xfId="24680"/>
    <cellStyle name="20% - Ênfase5 6 2 4 3" xfId="35866"/>
    <cellStyle name="20% - Ênfase5 6 2 5" xfId="15685"/>
    <cellStyle name="20% - Ênfase5 6 2 5 2" xfId="26576"/>
    <cellStyle name="20% - Ênfase5 6 2 5 3" xfId="37762"/>
    <cellStyle name="20% - Ênfase5 6 2 6" xfId="17410"/>
    <cellStyle name="20% - Ênfase5 6 2 6 2" xfId="28472"/>
    <cellStyle name="20% - Ênfase5 6 2 6 3" xfId="39658"/>
    <cellStyle name="20% - Ênfase5 6 2 7" xfId="19135"/>
    <cellStyle name="20% - Ênfase5 6 2 8" xfId="30323"/>
    <cellStyle name="20% - Ênfase5 6 2 9" xfId="41509"/>
    <cellStyle name="20% - Ênfase5 6 3" xfId="917"/>
    <cellStyle name="20% - Ênfase5 6 3 10" xfId="43522"/>
    <cellStyle name="20% - Ênfase5 6 3 2" xfId="10795"/>
    <cellStyle name="20% - Ênfase5 6 3 2 2" xfId="21207"/>
    <cellStyle name="20% - Ênfase5 6 3 2 3" xfId="32395"/>
    <cellStyle name="20% - Ênfase5 6 3 3" xfId="12523"/>
    <cellStyle name="20% - Ênfase5 6 3 3 2" xfId="23100"/>
    <cellStyle name="20% - Ênfase5 6 3 3 3" xfId="34286"/>
    <cellStyle name="20% - Ênfase5 6 3 4" xfId="14248"/>
    <cellStyle name="20% - Ênfase5 6 3 4 2" xfId="24996"/>
    <cellStyle name="20% - Ênfase5 6 3 4 3" xfId="36182"/>
    <cellStyle name="20% - Ênfase5 6 3 5" xfId="15973"/>
    <cellStyle name="20% - Ênfase5 6 3 5 2" xfId="26892"/>
    <cellStyle name="20% - Ênfase5 6 3 5 3" xfId="38078"/>
    <cellStyle name="20% - Ênfase5 6 3 6" xfId="17698"/>
    <cellStyle name="20% - Ênfase5 6 3 6 2" xfId="28788"/>
    <cellStyle name="20% - Ênfase5 6 3 6 3" xfId="39974"/>
    <cellStyle name="20% - Ênfase5 6 3 7" xfId="19423"/>
    <cellStyle name="20% - Ênfase5 6 3 8" xfId="30611"/>
    <cellStyle name="20% - Ênfase5 6 3 9" xfId="41797"/>
    <cellStyle name="20% - Ênfase5 6 4" xfId="1233"/>
    <cellStyle name="20% - Ênfase5 6 4 10" xfId="43810"/>
    <cellStyle name="20% - Ênfase5 6 4 2" xfId="11083"/>
    <cellStyle name="20% - Ênfase5 6 4 2 2" xfId="21523"/>
    <cellStyle name="20% - Ênfase5 6 4 2 3" xfId="32711"/>
    <cellStyle name="20% - Ênfase5 6 4 3" xfId="12811"/>
    <cellStyle name="20% - Ênfase5 6 4 3 2" xfId="23416"/>
    <cellStyle name="20% - Ênfase5 6 4 3 3" xfId="34602"/>
    <cellStyle name="20% - Ênfase5 6 4 4" xfId="14536"/>
    <cellStyle name="20% - Ênfase5 6 4 4 2" xfId="25312"/>
    <cellStyle name="20% - Ênfase5 6 4 4 3" xfId="36498"/>
    <cellStyle name="20% - Ênfase5 6 4 5" xfId="16261"/>
    <cellStyle name="20% - Ênfase5 6 4 5 2" xfId="27208"/>
    <cellStyle name="20% - Ênfase5 6 4 5 3" xfId="38394"/>
    <cellStyle name="20% - Ênfase5 6 4 6" xfId="17986"/>
    <cellStyle name="20% - Ênfase5 6 4 6 2" xfId="29104"/>
    <cellStyle name="20% - Ênfase5 6 4 6 3" xfId="40290"/>
    <cellStyle name="20% - Ênfase5 6 4 7" xfId="19711"/>
    <cellStyle name="20% - Ênfase5 6 4 8" xfId="30899"/>
    <cellStyle name="20% - Ênfase5 6 4 9" xfId="42085"/>
    <cellStyle name="20% - Ênfase5 6 5" xfId="1549"/>
    <cellStyle name="20% - Ênfase5 6 5 10" xfId="44098"/>
    <cellStyle name="20% - Ênfase5 6 5 2" xfId="11371"/>
    <cellStyle name="20% - Ênfase5 6 5 2 2" xfId="21839"/>
    <cellStyle name="20% - Ênfase5 6 5 2 3" xfId="33027"/>
    <cellStyle name="20% - Ênfase5 6 5 3" xfId="13099"/>
    <cellStyle name="20% - Ênfase5 6 5 3 2" xfId="23732"/>
    <cellStyle name="20% - Ênfase5 6 5 3 3" xfId="34918"/>
    <cellStyle name="20% - Ênfase5 6 5 4" xfId="14824"/>
    <cellStyle name="20% - Ênfase5 6 5 4 2" xfId="25628"/>
    <cellStyle name="20% - Ênfase5 6 5 4 3" xfId="36814"/>
    <cellStyle name="20% - Ênfase5 6 5 5" xfId="16549"/>
    <cellStyle name="20% - Ênfase5 6 5 5 2" xfId="27524"/>
    <cellStyle name="20% - Ênfase5 6 5 5 3" xfId="38710"/>
    <cellStyle name="20% - Ênfase5 6 5 6" xfId="18274"/>
    <cellStyle name="20% - Ênfase5 6 5 6 2" xfId="29420"/>
    <cellStyle name="20% - Ênfase5 6 5 6 3" xfId="40606"/>
    <cellStyle name="20% - Ênfase5 6 5 7" xfId="19999"/>
    <cellStyle name="20% - Ênfase5 6 5 8" xfId="31187"/>
    <cellStyle name="20% - Ênfase5 6 5 9" xfId="42373"/>
    <cellStyle name="20% - Ênfase5 6 6" xfId="1865"/>
    <cellStyle name="20% - Ênfase5 6 6 10" xfId="44386"/>
    <cellStyle name="20% - Ênfase5 6 6 2" xfId="11659"/>
    <cellStyle name="20% - Ênfase5 6 6 2 2" xfId="22155"/>
    <cellStyle name="20% - Ênfase5 6 6 2 3" xfId="33343"/>
    <cellStyle name="20% - Ênfase5 6 6 3" xfId="13387"/>
    <cellStyle name="20% - Ênfase5 6 6 3 2" xfId="24048"/>
    <cellStyle name="20% - Ênfase5 6 6 3 3" xfId="35234"/>
    <cellStyle name="20% - Ênfase5 6 6 4" xfId="15112"/>
    <cellStyle name="20% - Ênfase5 6 6 4 2" xfId="25944"/>
    <cellStyle name="20% - Ênfase5 6 6 4 3" xfId="37130"/>
    <cellStyle name="20% - Ênfase5 6 6 5" xfId="16837"/>
    <cellStyle name="20% - Ênfase5 6 6 5 2" xfId="27840"/>
    <cellStyle name="20% - Ênfase5 6 6 5 3" xfId="39026"/>
    <cellStyle name="20% - Ênfase5 6 6 6" xfId="18562"/>
    <cellStyle name="20% - Ênfase5 6 6 6 2" xfId="29736"/>
    <cellStyle name="20% - Ênfase5 6 6 6 3" xfId="40922"/>
    <cellStyle name="20% - Ênfase5 6 6 7" xfId="20287"/>
    <cellStyle name="20% - Ênfase5 6 6 8" xfId="31475"/>
    <cellStyle name="20% - Ênfase5 6 6 9" xfId="42661"/>
    <cellStyle name="20% - Ênfase5 6 7" xfId="10218"/>
    <cellStyle name="20% - Ênfase5 6 7 2" xfId="20575"/>
    <cellStyle name="20% - Ênfase5 6 7 3" xfId="31763"/>
    <cellStyle name="20% - Ênfase5 6 8" xfId="11947"/>
    <cellStyle name="20% - Ênfase5 6 8 2" xfId="22468"/>
    <cellStyle name="20% - Ênfase5 6 8 3" xfId="33654"/>
    <cellStyle name="20% - Ênfase5 6 9" xfId="13672"/>
    <cellStyle name="20% - Ênfase5 6 9 2" xfId="24364"/>
    <cellStyle name="20% - Ênfase5 6 9 3" xfId="35550"/>
    <cellStyle name="20% - Ênfase5 7" xfId="443"/>
    <cellStyle name="20% - Ênfase5 7 10" xfId="43090"/>
    <cellStyle name="20% - Ênfase5 7 2" xfId="10363"/>
    <cellStyle name="20% - Ênfase5 7 2 2" xfId="20733"/>
    <cellStyle name="20% - Ênfase5 7 2 3" xfId="31921"/>
    <cellStyle name="20% - Ênfase5 7 3" xfId="12091"/>
    <cellStyle name="20% - Ênfase5 7 3 2" xfId="22626"/>
    <cellStyle name="20% - Ênfase5 7 3 3" xfId="33812"/>
    <cellStyle name="20% - Ênfase5 7 4" xfId="13816"/>
    <cellStyle name="20% - Ênfase5 7 4 2" xfId="24522"/>
    <cellStyle name="20% - Ênfase5 7 4 3" xfId="35708"/>
    <cellStyle name="20% - Ênfase5 7 5" xfId="15541"/>
    <cellStyle name="20% - Ênfase5 7 5 2" xfId="26418"/>
    <cellStyle name="20% - Ênfase5 7 5 3" xfId="37604"/>
    <cellStyle name="20% - Ênfase5 7 6" xfId="17266"/>
    <cellStyle name="20% - Ênfase5 7 6 2" xfId="28314"/>
    <cellStyle name="20% - Ênfase5 7 6 3" xfId="39500"/>
    <cellStyle name="20% - Ênfase5 7 7" xfId="18991"/>
    <cellStyle name="20% - Ênfase5 7 8" xfId="30179"/>
    <cellStyle name="20% - Ênfase5 7 9" xfId="41365"/>
    <cellStyle name="20% - Ênfase5 8" xfId="759"/>
    <cellStyle name="20% - Ênfase5 8 10" xfId="43378"/>
    <cellStyle name="20% - Ênfase5 8 2" xfId="10651"/>
    <cellStyle name="20% - Ênfase5 8 2 2" xfId="21049"/>
    <cellStyle name="20% - Ênfase5 8 2 3" xfId="32237"/>
    <cellStyle name="20% - Ênfase5 8 3" xfId="12379"/>
    <cellStyle name="20% - Ênfase5 8 3 2" xfId="22942"/>
    <cellStyle name="20% - Ênfase5 8 3 3" xfId="34128"/>
    <cellStyle name="20% - Ênfase5 8 4" xfId="14104"/>
    <cellStyle name="20% - Ênfase5 8 4 2" xfId="24838"/>
    <cellStyle name="20% - Ênfase5 8 4 3" xfId="36024"/>
    <cellStyle name="20% - Ênfase5 8 5" xfId="15829"/>
    <cellStyle name="20% - Ênfase5 8 5 2" xfId="26734"/>
    <cellStyle name="20% - Ênfase5 8 5 3" xfId="37920"/>
    <cellStyle name="20% - Ênfase5 8 6" xfId="17554"/>
    <cellStyle name="20% - Ênfase5 8 6 2" xfId="28630"/>
    <cellStyle name="20% - Ênfase5 8 6 3" xfId="39816"/>
    <cellStyle name="20% - Ênfase5 8 7" xfId="19279"/>
    <cellStyle name="20% - Ênfase5 8 8" xfId="30467"/>
    <cellStyle name="20% - Ênfase5 8 9" xfId="41653"/>
    <cellStyle name="20% - Ênfase5 9" xfId="1075"/>
    <cellStyle name="20% - Ênfase5 9 10" xfId="43666"/>
    <cellStyle name="20% - Ênfase5 9 2" xfId="10939"/>
    <cellStyle name="20% - Ênfase5 9 2 2" xfId="21365"/>
    <cellStyle name="20% - Ênfase5 9 2 3" xfId="32553"/>
    <cellStyle name="20% - Ênfase5 9 3" xfId="12667"/>
    <cellStyle name="20% - Ênfase5 9 3 2" xfId="23258"/>
    <cellStyle name="20% - Ênfase5 9 3 3" xfId="34444"/>
    <cellStyle name="20% - Ênfase5 9 4" xfId="14392"/>
    <cellStyle name="20% - Ênfase5 9 4 2" xfId="25154"/>
    <cellStyle name="20% - Ênfase5 9 4 3" xfId="36340"/>
    <cellStyle name="20% - Ênfase5 9 5" xfId="16117"/>
    <cellStyle name="20% - Ênfase5 9 5 2" xfId="27050"/>
    <cellStyle name="20% - Ênfase5 9 5 3" xfId="38236"/>
    <cellStyle name="20% - Ênfase5 9 6" xfId="17842"/>
    <cellStyle name="20% - Ênfase5 9 6 2" xfId="28946"/>
    <cellStyle name="20% - Ênfase5 9 6 3" xfId="40132"/>
    <cellStyle name="20% - Ênfase5 9 7" xfId="19567"/>
    <cellStyle name="20% - Ênfase5 9 8" xfId="30755"/>
    <cellStyle name="20% - Ênfase5 9 9" xfId="41941"/>
    <cellStyle name="20% - Ênfase6" xfId="41" builtinId="50" customBuiltin="1"/>
    <cellStyle name="20% - Ênfase6 10" xfId="1392"/>
    <cellStyle name="20% - Ênfase6 10 10" xfId="43955"/>
    <cellStyle name="20% - Ênfase6 10 2" xfId="11228"/>
    <cellStyle name="20% - Ênfase6 10 2 2" xfId="21682"/>
    <cellStyle name="20% - Ênfase6 10 2 3" xfId="32870"/>
    <cellStyle name="20% - Ênfase6 10 3" xfId="12956"/>
    <cellStyle name="20% - Ênfase6 10 3 2" xfId="23575"/>
    <cellStyle name="20% - Ênfase6 10 3 3" xfId="34761"/>
    <cellStyle name="20% - Ênfase6 10 4" xfId="14681"/>
    <cellStyle name="20% - Ênfase6 10 4 2" xfId="25471"/>
    <cellStyle name="20% - Ênfase6 10 4 3" xfId="36657"/>
    <cellStyle name="20% - Ênfase6 10 5" xfId="16406"/>
    <cellStyle name="20% - Ênfase6 10 5 2" xfId="27367"/>
    <cellStyle name="20% - Ênfase6 10 5 3" xfId="38553"/>
    <cellStyle name="20% - Ênfase6 10 6" xfId="18131"/>
    <cellStyle name="20% - Ênfase6 10 6 2" xfId="29263"/>
    <cellStyle name="20% - Ênfase6 10 6 3" xfId="40449"/>
    <cellStyle name="20% - Ênfase6 10 7" xfId="19856"/>
    <cellStyle name="20% - Ênfase6 10 8" xfId="31044"/>
    <cellStyle name="20% - Ênfase6 10 9" xfId="42230"/>
    <cellStyle name="20% - Ênfase6 11" xfId="1708"/>
    <cellStyle name="20% - Ênfase6 11 10" xfId="44243"/>
    <cellStyle name="20% - Ênfase6 11 2" xfId="11516"/>
    <cellStyle name="20% - Ênfase6 11 2 2" xfId="21998"/>
    <cellStyle name="20% - Ênfase6 11 2 3" xfId="33186"/>
    <cellStyle name="20% - Ênfase6 11 3" xfId="13244"/>
    <cellStyle name="20% - Ênfase6 11 3 2" xfId="23891"/>
    <cellStyle name="20% - Ênfase6 11 3 3" xfId="35077"/>
    <cellStyle name="20% - Ênfase6 11 4" xfId="14969"/>
    <cellStyle name="20% - Ênfase6 11 4 2" xfId="25787"/>
    <cellStyle name="20% - Ênfase6 11 4 3" xfId="36973"/>
    <cellStyle name="20% - Ênfase6 11 5" xfId="16694"/>
    <cellStyle name="20% - Ênfase6 11 5 2" xfId="27683"/>
    <cellStyle name="20% - Ênfase6 11 5 3" xfId="38869"/>
    <cellStyle name="20% - Ênfase6 11 6" xfId="18419"/>
    <cellStyle name="20% - Ênfase6 11 6 2" xfId="29579"/>
    <cellStyle name="20% - Ênfase6 11 6 3" xfId="40765"/>
    <cellStyle name="20% - Ênfase6 11 7" xfId="20144"/>
    <cellStyle name="20% - Ênfase6 11 8" xfId="31332"/>
    <cellStyle name="20% - Ênfase6 11 9" xfId="42518"/>
    <cellStyle name="20% - Ênfase6 12" xfId="2051"/>
    <cellStyle name="20% - Ênfase6 12 2" xfId="20432"/>
    <cellStyle name="20% - Ênfase6 12 3" xfId="31620"/>
    <cellStyle name="20% - Ênfase6 13" xfId="11804"/>
    <cellStyle name="20% - Ênfase6 13 2" xfId="22314"/>
    <cellStyle name="20% - Ênfase6 13 3" xfId="33502"/>
    <cellStyle name="20% - Ênfase6 14" xfId="13532"/>
    <cellStyle name="20% - Ênfase6 14 2" xfId="24207"/>
    <cellStyle name="20% - Ênfase6 14 3" xfId="35393"/>
    <cellStyle name="20% - Ênfase6 15" xfId="15257"/>
    <cellStyle name="20% - Ênfase6 15 2" xfId="26103"/>
    <cellStyle name="20% - Ênfase6 15 3" xfId="37289"/>
    <cellStyle name="20% - Ênfase6 16" xfId="16982"/>
    <cellStyle name="20% - Ênfase6 16 2" xfId="27999"/>
    <cellStyle name="20% - Ênfase6 16 3" xfId="39185"/>
    <cellStyle name="20% - Ênfase6 17" xfId="18707"/>
    <cellStyle name="20% - Ênfase6 18" xfId="29895"/>
    <cellStyle name="20% - Ênfase6 19" xfId="41081"/>
    <cellStyle name="20% - Ênfase6 2" xfId="148"/>
    <cellStyle name="20% - Ênfase6 2 10" xfId="11824"/>
    <cellStyle name="20% - Ênfase6 2 10 2" xfId="22333"/>
    <cellStyle name="20% - Ênfase6 2 10 3" xfId="33519"/>
    <cellStyle name="20% - Ênfase6 2 11" xfId="13549"/>
    <cellStyle name="20% - Ênfase6 2 11 2" xfId="24229"/>
    <cellStyle name="20% - Ênfase6 2 11 3" xfId="35415"/>
    <cellStyle name="20% - Ênfase6 2 12" xfId="15274"/>
    <cellStyle name="20% - Ênfase6 2 12 2" xfId="26125"/>
    <cellStyle name="20% - Ênfase6 2 12 3" xfId="37311"/>
    <cellStyle name="20% - Ênfase6 2 13" xfId="16999"/>
    <cellStyle name="20% - Ênfase6 2 13 2" xfId="28021"/>
    <cellStyle name="20% - Ênfase6 2 13 3" xfId="39207"/>
    <cellStyle name="20% - Ênfase6 2 14" xfId="18724"/>
    <cellStyle name="20% - Ênfase6 2 15" xfId="29912"/>
    <cellStyle name="20% - Ênfase6 2 16" xfId="41098"/>
    <cellStyle name="20% - Ênfase6 2 17" xfId="42823"/>
    <cellStyle name="20% - Ênfase6 2 2" xfId="238"/>
    <cellStyle name="20% - Ênfase6 2 2 10" xfId="13631"/>
    <cellStyle name="20% - Ênfase6 2 2 10 2" xfId="24319"/>
    <cellStyle name="20% - Ênfase6 2 2 10 3" xfId="35505"/>
    <cellStyle name="20% - Ênfase6 2 2 11" xfId="15356"/>
    <cellStyle name="20% - Ênfase6 2 2 11 2" xfId="26215"/>
    <cellStyle name="20% - Ênfase6 2 2 11 3" xfId="37401"/>
    <cellStyle name="20% - Ênfase6 2 2 12" xfId="17081"/>
    <cellStyle name="20% - Ênfase6 2 2 12 2" xfId="28111"/>
    <cellStyle name="20% - Ênfase6 2 2 12 3" xfId="39297"/>
    <cellStyle name="20% - Ênfase6 2 2 13" xfId="18806"/>
    <cellStyle name="20% - Ênfase6 2 2 14" xfId="29994"/>
    <cellStyle name="20% - Ênfase6 2 2 15" xfId="41180"/>
    <cellStyle name="20% - Ênfase6 2 2 16" xfId="42905"/>
    <cellStyle name="20% - Ênfase6 2 2 2" xfId="396"/>
    <cellStyle name="20% - Ênfase6 2 2 2 10" xfId="15500"/>
    <cellStyle name="20% - Ênfase6 2 2 2 10 2" xfId="26373"/>
    <cellStyle name="20% - Ênfase6 2 2 2 10 3" xfId="37559"/>
    <cellStyle name="20% - Ênfase6 2 2 2 11" xfId="17225"/>
    <cellStyle name="20% - Ênfase6 2 2 2 11 2" xfId="28269"/>
    <cellStyle name="20% - Ênfase6 2 2 2 11 3" xfId="39455"/>
    <cellStyle name="20% - Ênfase6 2 2 2 12" xfId="18950"/>
    <cellStyle name="20% - Ênfase6 2 2 2 13" xfId="30138"/>
    <cellStyle name="20% - Ênfase6 2 2 2 14" xfId="41324"/>
    <cellStyle name="20% - Ênfase6 2 2 2 15" xfId="43049"/>
    <cellStyle name="20% - Ênfase6 2 2 2 2" xfId="714"/>
    <cellStyle name="20% - Ênfase6 2 2 2 2 10" xfId="43337"/>
    <cellStyle name="20% - Ênfase6 2 2 2 2 2" xfId="10610"/>
    <cellStyle name="20% - Ênfase6 2 2 2 2 2 2" xfId="21004"/>
    <cellStyle name="20% - Ênfase6 2 2 2 2 2 3" xfId="32192"/>
    <cellStyle name="20% - Ênfase6 2 2 2 2 3" xfId="12338"/>
    <cellStyle name="20% - Ênfase6 2 2 2 2 3 2" xfId="22897"/>
    <cellStyle name="20% - Ênfase6 2 2 2 2 3 3" xfId="34083"/>
    <cellStyle name="20% - Ênfase6 2 2 2 2 4" xfId="14063"/>
    <cellStyle name="20% - Ênfase6 2 2 2 2 4 2" xfId="24793"/>
    <cellStyle name="20% - Ênfase6 2 2 2 2 4 3" xfId="35979"/>
    <cellStyle name="20% - Ênfase6 2 2 2 2 5" xfId="15788"/>
    <cellStyle name="20% - Ênfase6 2 2 2 2 5 2" xfId="26689"/>
    <cellStyle name="20% - Ênfase6 2 2 2 2 5 3" xfId="37875"/>
    <cellStyle name="20% - Ênfase6 2 2 2 2 6" xfId="17513"/>
    <cellStyle name="20% - Ênfase6 2 2 2 2 6 2" xfId="28585"/>
    <cellStyle name="20% - Ênfase6 2 2 2 2 6 3" xfId="39771"/>
    <cellStyle name="20% - Ênfase6 2 2 2 2 7" xfId="19238"/>
    <cellStyle name="20% - Ênfase6 2 2 2 2 8" xfId="30426"/>
    <cellStyle name="20% - Ênfase6 2 2 2 2 9" xfId="41612"/>
    <cellStyle name="20% - Ênfase6 2 2 2 3" xfId="1030"/>
    <cellStyle name="20% - Ênfase6 2 2 2 3 10" xfId="43625"/>
    <cellStyle name="20% - Ênfase6 2 2 2 3 2" xfId="10898"/>
    <cellStyle name="20% - Ênfase6 2 2 2 3 2 2" xfId="21320"/>
    <cellStyle name="20% - Ênfase6 2 2 2 3 2 3" xfId="32508"/>
    <cellStyle name="20% - Ênfase6 2 2 2 3 3" xfId="12626"/>
    <cellStyle name="20% - Ênfase6 2 2 2 3 3 2" xfId="23213"/>
    <cellStyle name="20% - Ênfase6 2 2 2 3 3 3" xfId="34399"/>
    <cellStyle name="20% - Ênfase6 2 2 2 3 4" xfId="14351"/>
    <cellStyle name="20% - Ênfase6 2 2 2 3 4 2" xfId="25109"/>
    <cellStyle name="20% - Ênfase6 2 2 2 3 4 3" xfId="36295"/>
    <cellStyle name="20% - Ênfase6 2 2 2 3 5" xfId="16076"/>
    <cellStyle name="20% - Ênfase6 2 2 2 3 5 2" xfId="27005"/>
    <cellStyle name="20% - Ênfase6 2 2 2 3 5 3" xfId="38191"/>
    <cellStyle name="20% - Ênfase6 2 2 2 3 6" xfId="17801"/>
    <cellStyle name="20% - Ênfase6 2 2 2 3 6 2" xfId="28901"/>
    <cellStyle name="20% - Ênfase6 2 2 2 3 6 3" xfId="40087"/>
    <cellStyle name="20% - Ênfase6 2 2 2 3 7" xfId="19526"/>
    <cellStyle name="20% - Ênfase6 2 2 2 3 8" xfId="30714"/>
    <cellStyle name="20% - Ênfase6 2 2 2 3 9" xfId="41900"/>
    <cellStyle name="20% - Ênfase6 2 2 2 4" xfId="1346"/>
    <cellStyle name="20% - Ênfase6 2 2 2 4 10" xfId="43913"/>
    <cellStyle name="20% - Ênfase6 2 2 2 4 2" xfId="11186"/>
    <cellStyle name="20% - Ênfase6 2 2 2 4 2 2" xfId="21636"/>
    <cellStyle name="20% - Ênfase6 2 2 2 4 2 3" xfId="32824"/>
    <cellStyle name="20% - Ênfase6 2 2 2 4 3" xfId="12914"/>
    <cellStyle name="20% - Ênfase6 2 2 2 4 3 2" xfId="23529"/>
    <cellStyle name="20% - Ênfase6 2 2 2 4 3 3" xfId="34715"/>
    <cellStyle name="20% - Ênfase6 2 2 2 4 4" xfId="14639"/>
    <cellStyle name="20% - Ênfase6 2 2 2 4 4 2" xfId="25425"/>
    <cellStyle name="20% - Ênfase6 2 2 2 4 4 3" xfId="36611"/>
    <cellStyle name="20% - Ênfase6 2 2 2 4 5" xfId="16364"/>
    <cellStyle name="20% - Ênfase6 2 2 2 4 5 2" xfId="27321"/>
    <cellStyle name="20% - Ênfase6 2 2 2 4 5 3" xfId="38507"/>
    <cellStyle name="20% - Ênfase6 2 2 2 4 6" xfId="18089"/>
    <cellStyle name="20% - Ênfase6 2 2 2 4 6 2" xfId="29217"/>
    <cellStyle name="20% - Ênfase6 2 2 2 4 6 3" xfId="40403"/>
    <cellStyle name="20% - Ênfase6 2 2 2 4 7" xfId="19814"/>
    <cellStyle name="20% - Ênfase6 2 2 2 4 8" xfId="31002"/>
    <cellStyle name="20% - Ênfase6 2 2 2 4 9" xfId="42188"/>
    <cellStyle name="20% - Ênfase6 2 2 2 5" xfId="1662"/>
    <cellStyle name="20% - Ênfase6 2 2 2 5 10" xfId="44201"/>
    <cellStyle name="20% - Ênfase6 2 2 2 5 2" xfId="11474"/>
    <cellStyle name="20% - Ênfase6 2 2 2 5 2 2" xfId="21952"/>
    <cellStyle name="20% - Ênfase6 2 2 2 5 2 3" xfId="33140"/>
    <cellStyle name="20% - Ênfase6 2 2 2 5 3" xfId="13202"/>
    <cellStyle name="20% - Ênfase6 2 2 2 5 3 2" xfId="23845"/>
    <cellStyle name="20% - Ênfase6 2 2 2 5 3 3" xfId="35031"/>
    <cellStyle name="20% - Ênfase6 2 2 2 5 4" xfId="14927"/>
    <cellStyle name="20% - Ênfase6 2 2 2 5 4 2" xfId="25741"/>
    <cellStyle name="20% - Ênfase6 2 2 2 5 4 3" xfId="36927"/>
    <cellStyle name="20% - Ênfase6 2 2 2 5 5" xfId="16652"/>
    <cellStyle name="20% - Ênfase6 2 2 2 5 5 2" xfId="27637"/>
    <cellStyle name="20% - Ênfase6 2 2 2 5 5 3" xfId="38823"/>
    <cellStyle name="20% - Ênfase6 2 2 2 5 6" xfId="18377"/>
    <cellStyle name="20% - Ênfase6 2 2 2 5 6 2" xfId="29533"/>
    <cellStyle name="20% - Ênfase6 2 2 2 5 6 3" xfId="40719"/>
    <cellStyle name="20% - Ênfase6 2 2 2 5 7" xfId="20102"/>
    <cellStyle name="20% - Ênfase6 2 2 2 5 8" xfId="31290"/>
    <cellStyle name="20% - Ênfase6 2 2 2 5 9" xfId="42476"/>
    <cellStyle name="20% - Ênfase6 2 2 2 6" xfId="1978"/>
    <cellStyle name="20% - Ênfase6 2 2 2 6 10" xfId="44489"/>
    <cellStyle name="20% - Ênfase6 2 2 2 6 2" xfId="11762"/>
    <cellStyle name="20% - Ênfase6 2 2 2 6 2 2" xfId="22268"/>
    <cellStyle name="20% - Ênfase6 2 2 2 6 2 3" xfId="33456"/>
    <cellStyle name="20% - Ênfase6 2 2 2 6 3" xfId="13490"/>
    <cellStyle name="20% - Ênfase6 2 2 2 6 3 2" xfId="24161"/>
    <cellStyle name="20% - Ênfase6 2 2 2 6 3 3" xfId="35347"/>
    <cellStyle name="20% - Ênfase6 2 2 2 6 4" xfId="15215"/>
    <cellStyle name="20% - Ênfase6 2 2 2 6 4 2" xfId="26057"/>
    <cellStyle name="20% - Ênfase6 2 2 2 6 4 3" xfId="37243"/>
    <cellStyle name="20% - Ênfase6 2 2 2 6 5" xfId="16940"/>
    <cellStyle name="20% - Ênfase6 2 2 2 6 5 2" xfId="27953"/>
    <cellStyle name="20% - Ênfase6 2 2 2 6 5 3" xfId="39139"/>
    <cellStyle name="20% - Ênfase6 2 2 2 6 6" xfId="18665"/>
    <cellStyle name="20% - Ênfase6 2 2 2 6 6 2" xfId="29849"/>
    <cellStyle name="20% - Ênfase6 2 2 2 6 6 3" xfId="41035"/>
    <cellStyle name="20% - Ênfase6 2 2 2 6 7" xfId="20390"/>
    <cellStyle name="20% - Ênfase6 2 2 2 6 8" xfId="31578"/>
    <cellStyle name="20% - Ênfase6 2 2 2 6 9" xfId="42764"/>
    <cellStyle name="20% - Ênfase6 2 2 2 7" xfId="10321"/>
    <cellStyle name="20% - Ênfase6 2 2 2 7 2" xfId="20688"/>
    <cellStyle name="20% - Ênfase6 2 2 2 7 3" xfId="31876"/>
    <cellStyle name="20% - Ênfase6 2 2 2 8" xfId="12050"/>
    <cellStyle name="20% - Ênfase6 2 2 2 8 2" xfId="22581"/>
    <cellStyle name="20% - Ênfase6 2 2 2 8 3" xfId="33767"/>
    <cellStyle name="20% - Ênfase6 2 2 2 9" xfId="13775"/>
    <cellStyle name="20% - Ênfase6 2 2 2 9 2" xfId="24477"/>
    <cellStyle name="20% - Ênfase6 2 2 2 9 3" xfId="35663"/>
    <cellStyle name="20% - Ênfase6 2 2 3" xfId="556"/>
    <cellStyle name="20% - Ênfase6 2 2 3 10" xfId="43193"/>
    <cellStyle name="20% - Ênfase6 2 2 3 2" xfId="10466"/>
    <cellStyle name="20% - Ênfase6 2 2 3 2 2" xfId="20846"/>
    <cellStyle name="20% - Ênfase6 2 2 3 2 3" xfId="32034"/>
    <cellStyle name="20% - Ênfase6 2 2 3 3" xfId="12194"/>
    <cellStyle name="20% - Ênfase6 2 2 3 3 2" xfId="22739"/>
    <cellStyle name="20% - Ênfase6 2 2 3 3 3" xfId="33925"/>
    <cellStyle name="20% - Ênfase6 2 2 3 4" xfId="13919"/>
    <cellStyle name="20% - Ênfase6 2 2 3 4 2" xfId="24635"/>
    <cellStyle name="20% - Ênfase6 2 2 3 4 3" xfId="35821"/>
    <cellStyle name="20% - Ênfase6 2 2 3 5" xfId="15644"/>
    <cellStyle name="20% - Ênfase6 2 2 3 5 2" xfId="26531"/>
    <cellStyle name="20% - Ênfase6 2 2 3 5 3" xfId="37717"/>
    <cellStyle name="20% - Ênfase6 2 2 3 6" xfId="17369"/>
    <cellStyle name="20% - Ênfase6 2 2 3 6 2" xfId="28427"/>
    <cellStyle name="20% - Ênfase6 2 2 3 6 3" xfId="39613"/>
    <cellStyle name="20% - Ênfase6 2 2 3 7" xfId="19094"/>
    <cellStyle name="20% - Ênfase6 2 2 3 8" xfId="30282"/>
    <cellStyle name="20% - Ênfase6 2 2 3 9" xfId="41468"/>
    <cellStyle name="20% - Ênfase6 2 2 4" xfId="872"/>
    <cellStyle name="20% - Ênfase6 2 2 4 10" xfId="43481"/>
    <cellStyle name="20% - Ênfase6 2 2 4 2" xfId="10754"/>
    <cellStyle name="20% - Ênfase6 2 2 4 2 2" xfId="21162"/>
    <cellStyle name="20% - Ênfase6 2 2 4 2 3" xfId="32350"/>
    <cellStyle name="20% - Ênfase6 2 2 4 3" xfId="12482"/>
    <cellStyle name="20% - Ênfase6 2 2 4 3 2" xfId="23055"/>
    <cellStyle name="20% - Ênfase6 2 2 4 3 3" xfId="34241"/>
    <cellStyle name="20% - Ênfase6 2 2 4 4" xfId="14207"/>
    <cellStyle name="20% - Ênfase6 2 2 4 4 2" xfId="24951"/>
    <cellStyle name="20% - Ênfase6 2 2 4 4 3" xfId="36137"/>
    <cellStyle name="20% - Ênfase6 2 2 4 5" xfId="15932"/>
    <cellStyle name="20% - Ênfase6 2 2 4 5 2" xfId="26847"/>
    <cellStyle name="20% - Ênfase6 2 2 4 5 3" xfId="38033"/>
    <cellStyle name="20% - Ênfase6 2 2 4 6" xfId="17657"/>
    <cellStyle name="20% - Ênfase6 2 2 4 6 2" xfId="28743"/>
    <cellStyle name="20% - Ênfase6 2 2 4 6 3" xfId="39929"/>
    <cellStyle name="20% - Ênfase6 2 2 4 7" xfId="19382"/>
    <cellStyle name="20% - Ênfase6 2 2 4 8" xfId="30570"/>
    <cellStyle name="20% - Ênfase6 2 2 4 9" xfId="41756"/>
    <cellStyle name="20% - Ênfase6 2 2 5" xfId="1188"/>
    <cellStyle name="20% - Ênfase6 2 2 5 10" xfId="43769"/>
    <cellStyle name="20% - Ênfase6 2 2 5 2" xfId="11042"/>
    <cellStyle name="20% - Ênfase6 2 2 5 2 2" xfId="21478"/>
    <cellStyle name="20% - Ênfase6 2 2 5 2 3" xfId="32666"/>
    <cellStyle name="20% - Ênfase6 2 2 5 3" xfId="12770"/>
    <cellStyle name="20% - Ênfase6 2 2 5 3 2" xfId="23371"/>
    <cellStyle name="20% - Ênfase6 2 2 5 3 3" xfId="34557"/>
    <cellStyle name="20% - Ênfase6 2 2 5 4" xfId="14495"/>
    <cellStyle name="20% - Ênfase6 2 2 5 4 2" xfId="25267"/>
    <cellStyle name="20% - Ênfase6 2 2 5 4 3" xfId="36453"/>
    <cellStyle name="20% - Ênfase6 2 2 5 5" xfId="16220"/>
    <cellStyle name="20% - Ênfase6 2 2 5 5 2" xfId="27163"/>
    <cellStyle name="20% - Ênfase6 2 2 5 5 3" xfId="38349"/>
    <cellStyle name="20% - Ênfase6 2 2 5 6" xfId="17945"/>
    <cellStyle name="20% - Ênfase6 2 2 5 6 2" xfId="29059"/>
    <cellStyle name="20% - Ênfase6 2 2 5 6 3" xfId="40245"/>
    <cellStyle name="20% - Ênfase6 2 2 5 7" xfId="19670"/>
    <cellStyle name="20% - Ênfase6 2 2 5 8" xfId="30858"/>
    <cellStyle name="20% - Ênfase6 2 2 5 9" xfId="42044"/>
    <cellStyle name="20% - Ênfase6 2 2 6" xfId="1504"/>
    <cellStyle name="20% - Ênfase6 2 2 6 10" xfId="44057"/>
    <cellStyle name="20% - Ênfase6 2 2 6 2" xfId="11330"/>
    <cellStyle name="20% - Ênfase6 2 2 6 2 2" xfId="21794"/>
    <cellStyle name="20% - Ênfase6 2 2 6 2 3" xfId="32982"/>
    <cellStyle name="20% - Ênfase6 2 2 6 3" xfId="13058"/>
    <cellStyle name="20% - Ênfase6 2 2 6 3 2" xfId="23687"/>
    <cellStyle name="20% - Ênfase6 2 2 6 3 3" xfId="34873"/>
    <cellStyle name="20% - Ênfase6 2 2 6 4" xfId="14783"/>
    <cellStyle name="20% - Ênfase6 2 2 6 4 2" xfId="25583"/>
    <cellStyle name="20% - Ênfase6 2 2 6 4 3" xfId="36769"/>
    <cellStyle name="20% - Ênfase6 2 2 6 5" xfId="16508"/>
    <cellStyle name="20% - Ênfase6 2 2 6 5 2" xfId="27479"/>
    <cellStyle name="20% - Ênfase6 2 2 6 5 3" xfId="38665"/>
    <cellStyle name="20% - Ênfase6 2 2 6 6" xfId="18233"/>
    <cellStyle name="20% - Ênfase6 2 2 6 6 2" xfId="29375"/>
    <cellStyle name="20% - Ênfase6 2 2 6 6 3" xfId="40561"/>
    <cellStyle name="20% - Ênfase6 2 2 6 7" xfId="19958"/>
    <cellStyle name="20% - Ênfase6 2 2 6 8" xfId="31146"/>
    <cellStyle name="20% - Ênfase6 2 2 6 9" xfId="42332"/>
    <cellStyle name="20% - Ênfase6 2 2 7" xfId="1820"/>
    <cellStyle name="20% - Ênfase6 2 2 7 10" xfId="44345"/>
    <cellStyle name="20% - Ênfase6 2 2 7 2" xfId="11618"/>
    <cellStyle name="20% - Ênfase6 2 2 7 2 2" xfId="22110"/>
    <cellStyle name="20% - Ênfase6 2 2 7 2 3" xfId="33298"/>
    <cellStyle name="20% - Ênfase6 2 2 7 3" xfId="13346"/>
    <cellStyle name="20% - Ênfase6 2 2 7 3 2" xfId="24003"/>
    <cellStyle name="20% - Ênfase6 2 2 7 3 3" xfId="35189"/>
    <cellStyle name="20% - Ênfase6 2 2 7 4" xfId="15071"/>
    <cellStyle name="20% - Ênfase6 2 2 7 4 2" xfId="25899"/>
    <cellStyle name="20% - Ênfase6 2 2 7 4 3" xfId="37085"/>
    <cellStyle name="20% - Ênfase6 2 2 7 5" xfId="16796"/>
    <cellStyle name="20% - Ênfase6 2 2 7 5 2" xfId="27795"/>
    <cellStyle name="20% - Ênfase6 2 2 7 5 3" xfId="38981"/>
    <cellStyle name="20% - Ênfase6 2 2 7 6" xfId="18521"/>
    <cellStyle name="20% - Ênfase6 2 2 7 6 2" xfId="29691"/>
    <cellStyle name="20% - Ênfase6 2 2 7 6 3" xfId="40877"/>
    <cellStyle name="20% - Ênfase6 2 2 7 7" xfId="20246"/>
    <cellStyle name="20% - Ênfase6 2 2 7 8" xfId="31434"/>
    <cellStyle name="20% - Ênfase6 2 2 7 9" xfId="42620"/>
    <cellStyle name="20% - Ênfase6 2 2 8" xfId="2026"/>
    <cellStyle name="20% - Ênfase6 2 2 8 2" xfId="20534"/>
    <cellStyle name="20% - Ênfase6 2 2 8 3" xfId="31722"/>
    <cellStyle name="20% - Ênfase6 2 2 9" xfId="11906"/>
    <cellStyle name="20% - Ênfase6 2 2 9 2" xfId="22423"/>
    <cellStyle name="20% - Ênfase6 2 2 9 3" xfId="33609"/>
    <cellStyle name="20% - Ênfase6 2 3" xfId="306"/>
    <cellStyle name="20% - Ênfase6 2 3 10" xfId="15418"/>
    <cellStyle name="20% - Ênfase6 2 3 10 2" xfId="26283"/>
    <cellStyle name="20% - Ênfase6 2 3 10 3" xfId="37469"/>
    <cellStyle name="20% - Ênfase6 2 3 11" xfId="17143"/>
    <cellStyle name="20% - Ênfase6 2 3 11 2" xfId="28179"/>
    <cellStyle name="20% - Ênfase6 2 3 11 3" xfId="39365"/>
    <cellStyle name="20% - Ênfase6 2 3 12" xfId="18868"/>
    <cellStyle name="20% - Ênfase6 2 3 13" xfId="30056"/>
    <cellStyle name="20% - Ênfase6 2 3 14" xfId="41242"/>
    <cellStyle name="20% - Ênfase6 2 3 15" xfId="42967"/>
    <cellStyle name="20% - Ênfase6 2 3 2" xfId="624"/>
    <cellStyle name="20% - Ênfase6 2 3 2 10" xfId="43255"/>
    <cellStyle name="20% - Ênfase6 2 3 2 2" xfId="10528"/>
    <cellStyle name="20% - Ênfase6 2 3 2 2 2" xfId="20914"/>
    <cellStyle name="20% - Ênfase6 2 3 2 2 3" xfId="32102"/>
    <cellStyle name="20% - Ênfase6 2 3 2 3" xfId="12256"/>
    <cellStyle name="20% - Ênfase6 2 3 2 3 2" xfId="22807"/>
    <cellStyle name="20% - Ênfase6 2 3 2 3 3" xfId="33993"/>
    <cellStyle name="20% - Ênfase6 2 3 2 4" xfId="13981"/>
    <cellStyle name="20% - Ênfase6 2 3 2 4 2" xfId="24703"/>
    <cellStyle name="20% - Ênfase6 2 3 2 4 3" xfId="35889"/>
    <cellStyle name="20% - Ênfase6 2 3 2 5" xfId="15706"/>
    <cellStyle name="20% - Ênfase6 2 3 2 5 2" xfId="26599"/>
    <cellStyle name="20% - Ênfase6 2 3 2 5 3" xfId="37785"/>
    <cellStyle name="20% - Ênfase6 2 3 2 6" xfId="17431"/>
    <cellStyle name="20% - Ênfase6 2 3 2 6 2" xfId="28495"/>
    <cellStyle name="20% - Ênfase6 2 3 2 6 3" xfId="39681"/>
    <cellStyle name="20% - Ênfase6 2 3 2 7" xfId="19156"/>
    <cellStyle name="20% - Ênfase6 2 3 2 8" xfId="30344"/>
    <cellStyle name="20% - Ênfase6 2 3 2 9" xfId="41530"/>
    <cellStyle name="20% - Ênfase6 2 3 3" xfId="940"/>
    <cellStyle name="20% - Ênfase6 2 3 3 10" xfId="43543"/>
    <cellStyle name="20% - Ênfase6 2 3 3 2" xfId="10816"/>
    <cellStyle name="20% - Ênfase6 2 3 3 2 2" xfId="21230"/>
    <cellStyle name="20% - Ênfase6 2 3 3 2 3" xfId="32418"/>
    <cellStyle name="20% - Ênfase6 2 3 3 3" xfId="12544"/>
    <cellStyle name="20% - Ênfase6 2 3 3 3 2" xfId="23123"/>
    <cellStyle name="20% - Ênfase6 2 3 3 3 3" xfId="34309"/>
    <cellStyle name="20% - Ênfase6 2 3 3 4" xfId="14269"/>
    <cellStyle name="20% - Ênfase6 2 3 3 4 2" xfId="25019"/>
    <cellStyle name="20% - Ênfase6 2 3 3 4 3" xfId="36205"/>
    <cellStyle name="20% - Ênfase6 2 3 3 5" xfId="15994"/>
    <cellStyle name="20% - Ênfase6 2 3 3 5 2" xfId="26915"/>
    <cellStyle name="20% - Ênfase6 2 3 3 5 3" xfId="38101"/>
    <cellStyle name="20% - Ênfase6 2 3 3 6" xfId="17719"/>
    <cellStyle name="20% - Ênfase6 2 3 3 6 2" xfId="28811"/>
    <cellStyle name="20% - Ênfase6 2 3 3 6 3" xfId="39997"/>
    <cellStyle name="20% - Ênfase6 2 3 3 7" xfId="19444"/>
    <cellStyle name="20% - Ênfase6 2 3 3 8" xfId="30632"/>
    <cellStyle name="20% - Ênfase6 2 3 3 9" xfId="41818"/>
    <cellStyle name="20% - Ênfase6 2 3 4" xfId="1256"/>
    <cellStyle name="20% - Ênfase6 2 3 4 10" xfId="43831"/>
    <cellStyle name="20% - Ênfase6 2 3 4 2" xfId="11104"/>
    <cellStyle name="20% - Ênfase6 2 3 4 2 2" xfId="21546"/>
    <cellStyle name="20% - Ênfase6 2 3 4 2 3" xfId="32734"/>
    <cellStyle name="20% - Ênfase6 2 3 4 3" xfId="12832"/>
    <cellStyle name="20% - Ênfase6 2 3 4 3 2" xfId="23439"/>
    <cellStyle name="20% - Ênfase6 2 3 4 3 3" xfId="34625"/>
    <cellStyle name="20% - Ênfase6 2 3 4 4" xfId="14557"/>
    <cellStyle name="20% - Ênfase6 2 3 4 4 2" xfId="25335"/>
    <cellStyle name="20% - Ênfase6 2 3 4 4 3" xfId="36521"/>
    <cellStyle name="20% - Ênfase6 2 3 4 5" xfId="16282"/>
    <cellStyle name="20% - Ênfase6 2 3 4 5 2" xfId="27231"/>
    <cellStyle name="20% - Ênfase6 2 3 4 5 3" xfId="38417"/>
    <cellStyle name="20% - Ênfase6 2 3 4 6" xfId="18007"/>
    <cellStyle name="20% - Ênfase6 2 3 4 6 2" xfId="29127"/>
    <cellStyle name="20% - Ênfase6 2 3 4 6 3" xfId="40313"/>
    <cellStyle name="20% - Ênfase6 2 3 4 7" xfId="19732"/>
    <cellStyle name="20% - Ênfase6 2 3 4 8" xfId="30920"/>
    <cellStyle name="20% - Ênfase6 2 3 4 9" xfId="42106"/>
    <cellStyle name="20% - Ênfase6 2 3 5" xfId="1572"/>
    <cellStyle name="20% - Ênfase6 2 3 5 10" xfId="44119"/>
    <cellStyle name="20% - Ênfase6 2 3 5 2" xfId="11392"/>
    <cellStyle name="20% - Ênfase6 2 3 5 2 2" xfId="21862"/>
    <cellStyle name="20% - Ênfase6 2 3 5 2 3" xfId="33050"/>
    <cellStyle name="20% - Ênfase6 2 3 5 3" xfId="13120"/>
    <cellStyle name="20% - Ênfase6 2 3 5 3 2" xfId="23755"/>
    <cellStyle name="20% - Ênfase6 2 3 5 3 3" xfId="34941"/>
    <cellStyle name="20% - Ênfase6 2 3 5 4" xfId="14845"/>
    <cellStyle name="20% - Ênfase6 2 3 5 4 2" xfId="25651"/>
    <cellStyle name="20% - Ênfase6 2 3 5 4 3" xfId="36837"/>
    <cellStyle name="20% - Ênfase6 2 3 5 5" xfId="16570"/>
    <cellStyle name="20% - Ênfase6 2 3 5 5 2" xfId="27547"/>
    <cellStyle name="20% - Ênfase6 2 3 5 5 3" xfId="38733"/>
    <cellStyle name="20% - Ênfase6 2 3 5 6" xfId="18295"/>
    <cellStyle name="20% - Ênfase6 2 3 5 6 2" xfId="29443"/>
    <cellStyle name="20% - Ênfase6 2 3 5 6 3" xfId="40629"/>
    <cellStyle name="20% - Ênfase6 2 3 5 7" xfId="20020"/>
    <cellStyle name="20% - Ênfase6 2 3 5 8" xfId="31208"/>
    <cellStyle name="20% - Ênfase6 2 3 5 9" xfId="42394"/>
    <cellStyle name="20% - Ênfase6 2 3 6" xfId="1888"/>
    <cellStyle name="20% - Ênfase6 2 3 6 10" xfId="44407"/>
    <cellStyle name="20% - Ênfase6 2 3 6 2" xfId="11680"/>
    <cellStyle name="20% - Ênfase6 2 3 6 2 2" xfId="22178"/>
    <cellStyle name="20% - Ênfase6 2 3 6 2 3" xfId="33366"/>
    <cellStyle name="20% - Ênfase6 2 3 6 3" xfId="13408"/>
    <cellStyle name="20% - Ênfase6 2 3 6 3 2" xfId="24071"/>
    <cellStyle name="20% - Ênfase6 2 3 6 3 3" xfId="35257"/>
    <cellStyle name="20% - Ênfase6 2 3 6 4" xfId="15133"/>
    <cellStyle name="20% - Ênfase6 2 3 6 4 2" xfId="25967"/>
    <cellStyle name="20% - Ênfase6 2 3 6 4 3" xfId="37153"/>
    <cellStyle name="20% - Ênfase6 2 3 6 5" xfId="16858"/>
    <cellStyle name="20% - Ênfase6 2 3 6 5 2" xfId="27863"/>
    <cellStyle name="20% - Ênfase6 2 3 6 5 3" xfId="39049"/>
    <cellStyle name="20% - Ênfase6 2 3 6 6" xfId="18583"/>
    <cellStyle name="20% - Ênfase6 2 3 6 6 2" xfId="29759"/>
    <cellStyle name="20% - Ênfase6 2 3 6 6 3" xfId="40945"/>
    <cellStyle name="20% - Ênfase6 2 3 6 7" xfId="20308"/>
    <cellStyle name="20% - Ênfase6 2 3 6 8" xfId="31496"/>
    <cellStyle name="20% - Ênfase6 2 3 6 9" xfId="42682"/>
    <cellStyle name="20% - Ênfase6 2 3 7" xfId="10239"/>
    <cellStyle name="20% - Ênfase6 2 3 7 2" xfId="20598"/>
    <cellStyle name="20% - Ênfase6 2 3 7 3" xfId="31786"/>
    <cellStyle name="20% - Ênfase6 2 3 8" xfId="11968"/>
    <cellStyle name="20% - Ênfase6 2 3 8 2" xfId="22491"/>
    <cellStyle name="20% - Ênfase6 2 3 8 3" xfId="33677"/>
    <cellStyle name="20% - Ênfase6 2 3 9" xfId="13693"/>
    <cellStyle name="20% - Ênfase6 2 3 9 2" xfId="24387"/>
    <cellStyle name="20% - Ênfase6 2 3 9 3" xfId="35573"/>
    <cellStyle name="20% - Ênfase6 2 4" xfId="466"/>
    <cellStyle name="20% - Ênfase6 2 4 10" xfId="43111"/>
    <cellStyle name="20% - Ênfase6 2 4 2" xfId="10384"/>
    <cellStyle name="20% - Ênfase6 2 4 2 2" xfId="20756"/>
    <cellStyle name="20% - Ênfase6 2 4 2 3" xfId="31944"/>
    <cellStyle name="20% - Ênfase6 2 4 3" xfId="12112"/>
    <cellStyle name="20% - Ênfase6 2 4 3 2" xfId="22649"/>
    <cellStyle name="20% - Ênfase6 2 4 3 3" xfId="33835"/>
    <cellStyle name="20% - Ênfase6 2 4 4" xfId="13837"/>
    <cellStyle name="20% - Ênfase6 2 4 4 2" xfId="24545"/>
    <cellStyle name="20% - Ênfase6 2 4 4 3" xfId="35731"/>
    <cellStyle name="20% - Ênfase6 2 4 5" xfId="15562"/>
    <cellStyle name="20% - Ênfase6 2 4 5 2" xfId="26441"/>
    <cellStyle name="20% - Ênfase6 2 4 5 3" xfId="37627"/>
    <cellStyle name="20% - Ênfase6 2 4 6" xfId="17287"/>
    <cellStyle name="20% - Ênfase6 2 4 6 2" xfId="28337"/>
    <cellStyle name="20% - Ênfase6 2 4 6 3" xfId="39523"/>
    <cellStyle name="20% - Ênfase6 2 4 7" xfId="19012"/>
    <cellStyle name="20% - Ênfase6 2 4 8" xfId="30200"/>
    <cellStyle name="20% - Ênfase6 2 4 9" xfId="41386"/>
    <cellStyle name="20% - Ênfase6 2 5" xfId="782"/>
    <cellStyle name="20% - Ênfase6 2 5 10" xfId="43399"/>
    <cellStyle name="20% - Ênfase6 2 5 2" xfId="10672"/>
    <cellStyle name="20% - Ênfase6 2 5 2 2" xfId="21072"/>
    <cellStyle name="20% - Ênfase6 2 5 2 3" xfId="32260"/>
    <cellStyle name="20% - Ênfase6 2 5 3" xfId="12400"/>
    <cellStyle name="20% - Ênfase6 2 5 3 2" xfId="22965"/>
    <cellStyle name="20% - Ênfase6 2 5 3 3" xfId="34151"/>
    <cellStyle name="20% - Ênfase6 2 5 4" xfId="14125"/>
    <cellStyle name="20% - Ênfase6 2 5 4 2" xfId="24861"/>
    <cellStyle name="20% - Ênfase6 2 5 4 3" xfId="36047"/>
    <cellStyle name="20% - Ênfase6 2 5 5" xfId="15850"/>
    <cellStyle name="20% - Ênfase6 2 5 5 2" xfId="26757"/>
    <cellStyle name="20% - Ênfase6 2 5 5 3" xfId="37943"/>
    <cellStyle name="20% - Ênfase6 2 5 6" xfId="17575"/>
    <cellStyle name="20% - Ênfase6 2 5 6 2" xfId="28653"/>
    <cellStyle name="20% - Ênfase6 2 5 6 3" xfId="39839"/>
    <cellStyle name="20% - Ênfase6 2 5 7" xfId="19300"/>
    <cellStyle name="20% - Ênfase6 2 5 8" xfId="30488"/>
    <cellStyle name="20% - Ênfase6 2 5 9" xfId="41674"/>
    <cellStyle name="20% - Ênfase6 2 6" xfId="1098"/>
    <cellStyle name="20% - Ênfase6 2 6 10" xfId="43687"/>
    <cellStyle name="20% - Ênfase6 2 6 2" xfId="10960"/>
    <cellStyle name="20% - Ênfase6 2 6 2 2" xfId="21388"/>
    <cellStyle name="20% - Ênfase6 2 6 2 3" xfId="32576"/>
    <cellStyle name="20% - Ênfase6 2 6 3" xfId="12688"/>
    <cellStyle name="20% - Ênfase6 2 6 3 2" xfId="23281"/>
    <cellStyle name="20% - Ênfase6 2 6 3 3" xfId="34467"/>
    <cellStyle name="20% - Ênfase6 2 6 4" xfId="14413"/>
    <cellStyle name="20% - Ênfase6 2 6 4 2" xfId="25177"/>
    <cellStyle name="20% - Ênfase6 2 6 4 3" xfId="36363"/>
    <cellStyle name="20% - Ênfase6 2 6 5" xfId="16138"/>
    <cellStyle name="20% - Ênfase6 2 6 5 2" xfId="27073"/>
    <cellStyle name="20% - Ênfase6 2 6 5 3" xfId="38259"/>
    <cellStyle name="20% - Ênfase6 2 6 6" xfId="17863"/>
    <cellStyle name="20% - Ênfase6 2 6 6 2" xfId="28969"/>
    <cellStyle name="20% - Ênfase6 2 6 6 3" xfId="40155"/>
    <cellStyle name="20% - Ênfase6 2 6 7" xfId="19588"/>
    <cellStyle name="20% - Ênfase6 2 6 8" xfId="30776"/>
    <cellStyle name="20% - Ênfase6 2 6 9" xfId="41962"/>
    <cellStyle name="20% - Ênfase6 2 7" xfId="1414"/>
    <cellStyle name="20% - Ênfase6 2 7 10" xfId="43975"/>
    <cellStyle name="20% - Ênfase6 2 7 2" xfId="11248"/>
    <cellStyle name="20% - Ênfase6 2 7 2 2" xfId="21704"/>
    <cellStyle name="20% - Ênfase6 2 7 2 3" xfId="32892"/>
    <cellStyle name="20% - Ênfase6 2 7 3" xfId="12976"/>
    <cellStyle name="20% - Ênfase6 2 7 3 2" xfId="23597"/>
    <cellStyle name="20% - Ênfase6 2 7 3 3" xfId="34783"/>
    <cellStyle name="20% - Ênfase6 2 7 4" xfId="14701"/>
    <cellStyle name="20% - Ênfase6 2 7 4 2" xfId="25493"/>
    <cellStyle name="20% - Ênfase6 2 7 4 3" xfId="36679"/>
    <cellStyle name="20% - Ênfase6 2 7 5" xfId="16426"/>
    <cellStyle name="20% - Ênfase6 2 7 5 2" xfId="27389"/>
    <cellStyle name="20% - Ênfase6 2 7 5 3" xfId="38575"/>
    <cellStyle name="20% - Ênfase6 2 7 6" xfId="18151"/>
    <cellStyle name="20% - Ênfase6 2 7 6 2" xfId="29285"/>
    <cellStyle name="20% - Ênfase6 2 7 6 3" xfId="40471"/>
    <cellStyle name="20% - Ênfase6 2 7 7" xfId="19876"/>
    <cellStyle name="20% - Ênfase6 2 7 8" xfId="31064"/>
    <cellStyle name="20% - Ênfase6 2 7 9" xfId="42250"/>
    <cellStyle name="20% - Ênfase6 2 8" xfId="1730"/>
    <cellStyle name="20% - Ênfase6 2 8 10" xfId="44263"/>
    <cellStyle name="20% - Ênfase6 2 8 2" xfId="11536"/>
    <cellStyle name="20% - Ênfase6 2 8 2 2" xfId="22020"/>
    <cellStyle name="20% - Ênfase6 2 8 2 3" xfId="33208"/>
    <cellStyle name="20% - Ênfase6 2 8 3" xfId="13264"/>
    <cellStyle name="20% - Ênfase6 2 8 3 2" xfId="23913"/>
    <cellStyle name="20% - Ênfase6 2 8 3 3" xfId="35099"/>
    <cellStyle name="20% - Ênfase6 2 8 4" xfId="14989"/>
    <cellStyle name="20% - Ênfase6 2 8 4 2" xfId="25809"/>
    <cellStyle name="20% - Ênfase6 2 8 4 3" xfId="36995"/>
    <cellStyle name="20% - Ênfase6 2 8 5" xfId="16714"/>
    <cellStyle name="20% - Ênfase6 2 8 5 2" xfId="27705"/>
    <cellStyle name="20% - Ênfase6 2 8 5 3" xfId="38891"/>
    <cellStyle name="20% - Ênfase6 2 8 6" xfId="18439"/>
    <cellStyle name="20% - Ênfase6 2 8 6 2" xfId="29601"/>
    <cellStyle name="20% - Ênfase6 2 8 6 3" xfId="40787"/>
    <cellStyle name="20% - Ênfase6 2 8 7" xfId="20164"/>
    <cellStyle name="20% - Ênfase6 2 8 8" xfId="31352"/>
    <cellStyle name="20% - Ênfase6 2 8 9" xfId="42538"/>
    <cellStyle name="20% - Ênfase6 2 9" xfId="45"/>
    <cellStyle name="20% - Ênfase6 2 9 2" xfId="20452"/>
    <cellStyle name="20% - Ênfase6 2 9 3" xfId="31640"/>
    <cellStyle name="20% - Ênfase6 20" xfId="42806"/>
    <cellStyle name="20% - Ênfase6 3" xfId="172"/>
    <cellStyle name="20% - Ênfase6 3 10" xfId="11846"/>
    <cellStyle name="20% - Ênfase6 3 10 2" xfId="22357"/>
    <cellStyle name="20% - Ênfase6 3 10 3" xfId="33543"/>
    <cellStyle name="20% - Ênfase6 3 11" xfId="13571"/>
    <cellStyle name="20% - Ênfase6 3 11 2" xfId="24253"/>
    <cellStyle name="20% - Ênfase6 3 11 3" xfId="35439"/>
    <cellStyle name="20% - Ênfase6 3 12" xfId="15296"/>
    <cellStyle name="20% - Ênfase6 3 12 2" xfId="26149"/>
    <cellStyle name="20% - Ênfase6 3 12 3" xfId="37335"/>
    <cellStyle name="20% - Ênfase6 3 13" xfId="17021"/>
    <cellStyle name="20% - Ênfase6 3 13 2" xfId="28045"/>
    <cellStyle name="20% - Ênfase6 3 13 3" xfId="39231"/>
    <cellStyle name="20% - Ênfase6 3 14" xfId="18746"/>
    <cellStyle name="20% - Ênfase6 3 15" xfId="29934"/>
    <cellStyle name="20% - Ênfase6 3 16" xfId="41120"/>
    <cellStyle name="20% - Ênfase6 3 17" xfId="42845"/>
    <cellStyle name="20% - Ênfase6 3 2" xfId="262"/>
    <cellStyle name="20% - Ênfase6 3 2 10" xfId="13653"/>
    <cellStyle name="20% - Ênfase6 3 2 10 2" xfId="24343"/>
    <cellStyle name="20% - Ênfase6 3 2 10 3" xfId="35529"/>
    <cellStyle name="20% - Ênfase6 3 2 11" xfId="15378"/>
    <cellStyle name="20% - Ênfase6 3 2 11 2" xfId="26239"/>
    <cellStyle name="20% - Ênfase6 3 2 11 3" xfId="37425"/>
    <cellStyle name="20% - Ênfase6 3 2 12" xfId="17103"/>
    <cellStyle name="20% - Ênfase6 3 2 12 2" xfId="28135"/>
    <cellStyle name="20% - Ênfase6 3 2 12 3" xfId="39321"/>
    <cellStyle name="20% - Ênfase6 3 2 13" xfId="18828"/>
    <cellStyle name="20% - Ênfase6 3 2 14" xfId="30016"/>
    <cellStyle name="20% - Ênfase6 3 2 15" xfId="41202"/>
    <cellStyle name="20% - Ênfase6 3 2 16" xfId="42927"/>
    <cellStyle name="20% - Ênfase6 3 2 2" xfId="420"/>
    <cellStyle name="20% - Ênfase6 3 2 2 10" xfId="15522"/>
    <cellStyle name="20% - Ênfase6 3 2 2 10 2" xfId="26397"/>
    <cellStyle name="20% - Ênfase6 3 2 2 10 3" xfId="37583"/>
    <cellStyle name="20% - Ênfase6 3 2 2 11" xfId="17247"/>
    <cellStyle name="20% - Ênfase6 3 2 2 11 2" xfId="28293"/>
    <cellStyle name="20% - Ênfase6 3 2 2 11 3" xfId="39479"/>
    <cellStyle name="20% - Ênfase6 3 2 2 12" xfId="18972"/>
    <cellStyle name="20% - Ênfase6 3 2 2 13" xfId="30160"/>
    <cellStyle name="20% - Ênfase6 3 2 2 14" xfId="41346"/>
    <cellStyle name="20% - Ênfase6 3 2 2 15" xfId="43071"/>
    <cellStyle name="20% - Ênfase6 3 2 2 2" xfId="738"/>
    <cellStyle name="20% - Ênfase6 3 2 2 2 10" xfId="43359"/>
    <cellStyle name="20% - Ênfase6 3 2 2 2 2" xfId="10632"/>
    <cellStyle name="20% - Ênfase6 3 2 2 2 2 2" xfId="21028"/>
    <cellStyle name="20% - Ênfase6 3 2 2 2 2 3" xfId="32216"/>
    <cellStyle name="20% - Ênfase6 3 2 2 2 3" xfId="12360"/>
    <cellStyle name="20% - Ênfase6 3 2 2 2 3 2" xfId="22921"/>
    <cellStyle name="20% - Ênfase6 3 2 2 2 3 3" xfId="34107"/>
    <cellStyle name="20% - Ênfase6 3 2 2 2 4" xfId="14085"/>
    <cellStyle name="20% - Ênfase6 3 2 2 2 4 2" xfId="24817"/>
    <cellStyle name="20% - Ênfase6 3 2 2 2 4 3" xfId="36003"/>
    <cellStyle name="20% - Ênfase6 3 2 2 2 5" xfId="15810"/>
    <cellStyle name="20% - Ênfase6 3 2 2 2 5 2" xfId="26713"/>
    <cellStyle name="20% - Ênfase6 3 2 2 2 5 3" xfId="37899"/>
    <cellStyle name="20% - Ênfase6 3 2 2 2 6" xfId="17535"/>
    <cellStyle name="20% - Ênfase6 3 2 2 2 6 2" xfId="28609"/>
    <cellStyle name="20% - Ênfase6 3 2 2 2 6 3" xfId="39795"/>
    <cellStyle name="20% - Ênfase6 3 2 2 2 7" xfId="19260"/>
    <cellStyle name="20% - Ênfase6 3 2 2 2 8" xfId="30448"/>
    <cellStyle name="20% - Ênfase6 3 2 2 2 9" xfId="41634"/>
    <cellStyle name="20% - Ênfase6 3 2 2 3" xfId="1054"/>
    <cellStyle name="20% - Ênfase6 3 2 2 3 10" xfId="43647"/>
    <cellStyle name="20% - Ênfase6 3 2 2 3 2" xfId="10920"/>
    <cellStyle name="20% - Ênfase6 3 2 2 3 2 2" xfId="21344"/>
    <cellStyle name="20% - Ênfase6 3 2 2 3 2 3" xfId="32532"/>
    <cellStyle name="20% - Ênfase6 3 2 2 3 3" xfId="12648"/>
    <cellStyle name="20% - Ênfase6 3 2 2 3 3 2" xfId="23237"/>
    <cellStyle name="20% - Ênfase6 3 2 2 3 3 3" xfId="34423"/>
    <cellStyle name="20% - Ênfase6 3 2 2 3 4" xfId="14373"/>
    <cellStyle name="20% - Ênfase6 3 2 2 3 4 2" xfId="25133"/>
    <cellStyle name="20% - Ênfase6 3 2 2 3 4 3" xfId="36319"/>
    <cellStyle name="20% - Ênfase6 3 2 2 3 5" xfId="16098"/>
    <cellStyle name="20% - Ênfase6 3 2 2 3 5 2" xfId="27029"/>
    <cellStyle name="20% - Ênfase6 3 2 2 3 5 3" xfId="38215"/>
    <cellStyle name="20% - Ênfase6 3 2 2 3 6" xfId="17823"/>
    <cellStyle name="20% - Ênfase6 3 2 2 3 6 2" xfId="28925"/>
    <cellStyle name="20% - Ênfase6 3 2 2 3 6 3" xfId="40111"/>
    <cellStyle name="20% - Ênfase6 3 2 2 3 7" xfId="19548"/>
    <cellStyle name="20% - Ênfase6 3 2 2 3 8" xfId="30736"/>
    <cellStyle name="20% - Ênfase6 3 2 2 3 9" xfId="41922"/>
    <cellStyle name="20% - Ênfase6 3 2 2 4" xfId="1370"/>
    <cellStyle name="20% - Ênfase6 3 2 2 4 10" xfId="43935"/>
    <cellStyle name="20% - Ênfase6 3 2 2 4 2" xfId="11208"/>
    <cellStyle name="20% - Ênfase6 3 2 2 4 2 2" xfId="21660"/>
    <cellStyle name="20% - Ênfase6 3 2 2 4 2 3" xfId="32848"/>
    <cellStyle name="20% - Ênfase6 3 2 2 4 3" xfId="12936"/>
    <cellStyle name="20% - Ênfase6 3 2 2 4 3 2" xfId="23553"/>
    <cellStyle name="20% - Ênfase6 3 2 2 4 3 3" xfId="34739"/>
    <cellStyle name="20% - Ênfase6 3 2 2 4 4" xfId="14661"/>
    <cellStyle name="20% - Ênfase6 3 2 2 4 4 2" xfId="25449"/>
    <cellStyle name="20% - Ênfase6 3 2 2 4 4 3" xfId="36635"/>
    <cellStyle name="20% - Ênfase6 3 2 2 4 5" xfId="16386"/>
    <cellStyle name="20% - Ênfase6 3 2 2 4 5 2" xfId="27345"/>
    <cellStyle name="20% - Ênfase6 3 2 2 4 5 3" xfId="38531"/>
    <cellStyle name="20% - Ênfase6 3 2 2 4 6" xfId="18111"/>
    <cellStyle name="20% - Ênfase6 3 2 2 4 6 2" xfId="29241"/>
    <cellStyle name="20% - Ênfase6 3 2 2 4 6 3" xfId="40427"/>
    <cellStyle name="20% - Ênfase6 3 2 2 4 7" xfId="19836"/>
    <cellStyle name="20% - Ênfase6 3 2 2 4 8" xfId="31024"/>
    <cellStyle name="20% - Ênfase6 3 2 2 4 9" xfId="42210"/>
    <cellStyle name="20% - Ênfase6 3 2 2 5" xfId="1686"/>
    <cellStyle name="20% - Ênfase6 3 2 2 5 10" xfId="44223"/>
    <cellStyle name="20% - Ênfase6 3 2 2 5 2" xfId="11496"/>
    <cellStyle name="20% - Ênfase6 3 2 2 5 2 2" xfId="21976"/>
    <cellStyle name="20% - Ênfase6 3 2 2 5 2 3" xfId="33164"/>
    <cellStyle name="20% - Ênfase6 3 2 2 5 3" xfId="13224"/>
    <cellStyle name="20% - Ênfase6 3 2 2 5 3 2" xfId="23869"/>
    <cellStyle name="20% - Ênfase6 3 2 2 5 3 3" xfId="35055"/>
    <cellStyle name="20% - Ênfase6 3 2 2 5 4" xfId="14949"/>
    <cellStyle name="20% - Ênfase6 3 2 2 5 4 2" xfId="25765"/>
    <cellStyle name="20% - Ênfase6 3 2 2 5 4 3" xfId="36951"/>
    <cellStyle name="20% - Ênfase6 3 2 2 5 5" xfId="16674"/>
    <cellStyle name="20% - Ênfase6 3 2 2 5 5 2" xfId="27661"/>
    <cellStyle name="20% - Ênfase6 3 2 2 5 5 3" xfId="38847"/>
    <cellStyle name="20% - Ênfase6 3 2 2 5 6" xfId="18399"/>
    <cellStyle name="20% - Ênfase6 3 2 2 5 6 2" xfId="29557"/>
    <cellStyle name="20% - Ênfase6 3 2 2 5 6 3" xfId="40743"/>
    <cellStyle name="20% - Ênfase6 3 2 2 5 7" xfId="20124"/>
    <cellStyle name="20% - Ênfase6 3 2 2 5 8" xfId="31312"/>
    <cellStyle name="20% - Ênfase6 3 2 2 5 9" xfId="42498"/>
    <cellStyle name="20% - Ênfase6 3 2 2 6" xfId="2002"/>
    <cellStyle name="20% - Ênfase6 3 2 2 6 10" xfId="44511"/>
    <cellStyle name="20% - Ênfase6 3 2 2 6 2" xfId="11784"/>
    <cellStyle name="20% - Ênfase6 3 2 2 6 2 2" xfId="22292"/>
    <cellStyle name="20% - Ênfase6 3 2 2 6 2 3" xfId="33480"/>
    <cellStyle name="20% - Ênfase6 3 2 2 6 3" xfId="13512"/>
    <cellStyle name="20% - Ênfase6 3 2 2 6 3 2" xfId="24185"/>
    <cellStyle name="20% - Ênfase6 3 2 2 6 3 3" xfId="35371"/>
    <cellStyle name="20% - Ênfase6 3 2 2 6 4" xfId="15237"/>
    <cellStyle name="20% - Ênfase6 3 2 2 6 4 2" xfId="26081"/>
    <cellStyle name="20% - Ênfase6 3 2 2 6 4 3" xfId="37267"/>
    <cellStyle name="20% - Ênfase6 3 2 2 6 5" xfId="16962"/>
    <cellStyle name="20% - Ênfase6 3 2 2 6 5 2" xfId="27977"/>
    <cellStyle name="20% - Ênfase6 3 2 2 6 5 3" xfId="39163"/>
    <cellStyle name="20% - Ênfase6 3 2 2 6 6" xfId="18687"/>
    <cellStyle name="20% - Ênfase6 3 2 2 6 6 2" xfId="29873"/>
    <cellStyle name="20% - Ênfase6 3 2 2 6 6 3" xfId="41059"/>
    <cellStyle name="20% - Ênfase6 3 2 2 6 7" xfId="20412"/>
    <cellStyle name="20% - Ênfase6 3 2 2 6 8" xfId="31600"/>
    <cellStyle name="20% - Ênfase6 3 2 2 6 9" xfId="42786"/>
    <cellStyle name="20% - Ênfase6 3 2 2 7" xfId="10343"/>
    <cellStyle name="20% - Ênfase6 3 2 2 7 2" xfId="20712"/>
    <cellStyle name="20% - Ênfase6 3 2 2 7 3" xfId="31900"/>
    <cellStyle name="20% - Ênfase6 3 2 2 8" xfId="12072"/>
    <cellStyle name="20% - Ênfase6 3 2 2 8 2" xfId="22605"/>
    <cellStyle name="20% - Ênfase6 3 2 2 8 3" xfId="33791"/>
    <cellStyle name="20% - Ênfase6 3 2 2 9" xfId="13797"/>
    <cellStyle name="20% - Ênfase6 3 2 2 9 2" xfId="24501"/>
    <cellStyle name="20% - Ênfase6 3 2 2 9 3" xfId="35687"/>
    <cellStyle name="20% - Ênfase6 3 2 3" xfId="580"/>
    <cellStyle name="20% - Ênfase6 3 2 3 10" xfId="43215"/>
    <cellStyle name="20% - Ênfase6 3 2 3 2" xfId="10488"/>
    <cellStyle name="20% - Ênfase6 3 2 3 2 2" xfId="20870"/>
    <cellStyle name="20% - Ênfase6 3 2 3 2 3" xfId="32058"/>
    <cellStyle name="20% - Ênfase6 3 2 3 3" xfId="12216"/>
    <cellStyle name="20% - Ênfase6 3 2 3 3 2" xfId="22763"/>
    <cellStyle name="20% - Ênfase6 3 2 3 3 3" xfId="33949"/>
    <cellStyle name="20% - Ênfase6 3 2 3 4" xfId="13941"/>
    <cellStyle name="20% - Ênfase6 3 2 3 4 2" xfId="24659"/>
    <cellStyle name="20% - Ênfase6 3 2 3 4 3" xfId="35845"/>
    <cellStyle name="20% - Ênfase6 3 2 3 5" xfId="15666"/>
    <cellStyle name="20% - Ênfase6 3 2 3 5 2" xfId="26555"/>
    <cellStyle name="20% - Ênfase6 3 2 3 5 3" xfId="37741"/>
    <cellStyle name="20% - Ênfase6 3 2 3 6" xfId="17391"/>
    <cellStyle name="20% - Ênfase6 3 2 3 6 2" xfId="28451"/>
    <cellStyle name="20% - Ênfase6 3 2 3 6 3" xfId="39637"/>
    <cellStyle name="20% - Ênfase6 3 2 3 7" xfId="19116"/>
    <cellStyle name="20% - Ênfase6 3 2 3 8" xfId="30304"/>
    <cellStyle name="20% - Ênfase6 3 2 3 9" xfId="41490"/>
    <cellStyle name="20% - Ênfase6 3 2 4" xfId="896"/>
    <cellStyle name="20% - Ênfase6 3 2 4 10" xfId="43503"/>
    <cellStyle name="20% - Ênfase6 3 2 4 2" xfId="10776"/>
    <cellStyle name="20% - Ênfase6 3 2 4 2 2" xfId="21186"/>
    <cellStyle name="20% - Ênfase6 3 2 4 2 3" xfId="32374"/>
    <cellStyle name="20% - Ênfase6 3 2 4 3" xfId="12504"/>
    <cellStyle name="20% - Ênfase6 3 2 4 3 2" xfId="23079"/>
    <cellStyle name="20% - Ênfase6 3 2 4 3 3" xfId="34265"/>
    <cellStyle name="20% - Ênfase6 3 2 4 4" xfId="14229"/>
    <cellStyle name="20% - Ênfase6 3 2 4 4 2" xfId="24975"/>
    <cellStyle name="20% - Ênfase6 3 2 4 4 3" xfId="36161"/>
    <cellStyle name="20% - Ênfase6 3 2 4 5" xfId="15954"/>
    <cellStyle name="20% - Ênfase6 3 2 4 5 2" xfId="26871"/>
    <cellStyle name="20% - Ênfase6 3 2 4 5 3" xfId="38057"/>
    <cellStyle name="20% - Ênfase6 3 2 4 6" xfId="17679"/>
    <cellStyle name="20% - Ênfase6 3 2 4 6 2" xfId="28767"/>
    <cellStyle name="20% - Ênfase6 3 2 4 6 3" xfId="39953"/>
    <cellStyle name="20% - Ênfase6 3 2 4 7" xfId="19404"/>
    <cellStyle name="20% - Ênfase6 3 2 4 8" xfId="30592"/>
    <cellStyle name="20% - Ênfase6 3 2 4 9" xfId="41778"/>
    <cellStyle name="20% - Ênfase6 3 2 5" xfId="1212"/>
    <cellStyle name="20% - Ênfase6 3 2 5 10" xfId="43791"/>
    <cellStyle name="20% - Ênfase6 3 2 5 2" xfId="11064"/>
    <cellStyle name="20% - Ênfase6 3 2 5 2 2" xfId="21502"/>
    <cellStyle name="20% - Ênfase6 3 2 5 2 3" xfId="32690"/>
    <cellStyle name="20% - Ênfase6 3 2 5 3" xfId="12792"/>
    <cellStyle name="20% - Ênfase6 3 2 5 3 2" xfId="23395"/>
    <cellStyle name="20% - Ênfase6 3 2 5 3 3" xfId="34581"/>
    <cellStyle name="20% - Ênfase6 3 2 5 4" xfId="14517"/>
    <cellStyle name="20% - Ênfase6 3 2 5 4 2" xfId="25291"/>
    <cellStyle name="20% - Ênfase6 3 2 5 4 3" xfId="36477"/>
    <cellStyle name="20% - Ênfase6 3 2 5 5" xfId="16242"/>
    <cellStyle name="20% - Ênfase6 3 2 5 5 2" xfId="27187"/>
    <cellStyle name="20% - Ênfase6 3 2 5 5 3" xfId="38373"/>
    <cellStyle name="20% - Ênfase6 3 2 5 6" xfId="17967"/>
    <cellStyle name="20% - Ênfase6 3 2 5 6 2" xfId="29083"/>
    <cellStyle name="20% - Ênfase6 3 2 5 6 3" xfId="40269"/>
    <cellStyle name="20% - Ênfase6 3 2 5 7" xfId="19692"/>
    <cellStyle name="20% - Ênfase6 3 2 5 8" xfId="30880"/>
    <cellStyle name="20% - Ênfase6 3 2 5 9" xfId="42066"/>
    <cellStyle name="20% - Ênfase6 3 2 6" xfId="1528"/>
    <cellStyle name="20% - Ênfase6 3 2 6 10" xfId="44079"/>
    <cellStyle name="20% - Ênfase6 3 2 6 2" xfId="11352"/>
    <cellStyle name="20% - Ênfase6 3 2 6 2 2" xfId="21818"/>
    <cellStyle name="20% - Ênfase6 3 2 6 2 3" xfId="33006"/>
    <cellStyle name="20% - Ênfase6 3 2 6 3" xfId="13080"/>
    <cellStyle name="20% - Ênfase6 3 2 6 3 2" xfId="23711"/>
    <cellStyle name="20% - Ênfase6 3 2 6 3 3" xfId="34897"/>
    <cellStyle name="20% - Ênfase6 3 2 6 4" xfId="14805"/>
    <cellStyle name="20% - Ênfase6 3 2 6 4 2" xfId="25607"/>
    <cellStyle name="20% - Ênfase6 3 2 6 4 3" xfId="36793"/>
    <cellStyle name="20% - Ênfase6 3 2 6 5" xfId="16530"/>
    <cellStyle name="20% - Ênfase6 3 2 6 5 2" xfId="27503"/>
    <cellStyle name="20% - Ênfase6 3 2 6 5 3" xfId="38689"/>
    <cellStyle name="20% - Ênfase6 3 2 6 6" xfId="18255"/>
    <cellStyle name="20% - Ênfase6 3 2 6 6 2" xfId="29399"/>
    <cellStyle name="20% - Ênfase6 3 2 6 6 3" xfId="40585"/>
    <cellStyle name="20% - Ênfase6 3 2 6 7" xfId="19980"/>
    <cellStyle name="20% - Ênfase6 3 2 6 8" xfId="31168"/>
    <cellStyle name="20% - Ênfase6 3 2 6 9" xfId="42354"/>
    <cellStyle name="20% - Ênfase6 3 2 7" xfId="1844"/>
    <cellStyle name="20% - Ênfase6 3 2 7 10" xfId="44367"/>
    <cellStyle name="20% - Ênfase6 3 2 7 2" xfId="11640"/>
    <cellStyle name="20% - Ênfase6 3 2 7 2 2" xfId="22134"/>
    <cellStyle name="20% - Ênfase6 3 2 7 2 3" xfId="33322"/>
    <cellStyle name="20% - Ênfase6 3 2 7 3" xfId="13368"/>
    <cellStyle name="20% - Ênfase6 3 2 7 3 2" xfId="24027"/>
    <cellStyle name="20% - Ênfase6 3 2 7 3 3" xfId="35213"/>
    <cellStyle name="20% - Ênfase6 3 2 7 4" xfId="15093"/>
    <cellStyle name="20% - Ênfase6 3 2 7 4 2" xfId="25923"/>
    <cellStyle name="20% - Ênfase6 3 2 7 4 3" xfId="37109"/>
    <cellStyle name="20% - Ênfase6 3 2 7 5" xfId="16818"/>
    <cellStyle name="20% - Ênfase6 3 2 7 5 2" xfId="27819"/>
    <cellStyle name="20% - Ênfase6 3 2 7 5 3" xfId="39005"/>
    <cellStyle name="20% - Ênfase6 3 2 7 6" xfId="18543"/>
    <cellStyle name="20% - Ênfase6 3 2 7 6 2" xfId="29715"/>
    <cellStyle name="20% - Ênfase6 3 2 7 6 3" xfId="40901"/>
    <cellStyle name="20% - Ênfase6 3 2 7 7" xfId="20268"/>
    <cellStyle name="20% - Ênfase6 3 2 7 8" xfId="31456"/>
    <cellStyle name="20% - Ênfase6 3 2 7 9" xfId="42642"/>
    <cellStyle name="20% - Ênfase6 3 2 8" xfId="2033"/>
    <cellStyle name="20% - Ênfase6 3 2 8 2" xfId="20556"/>
    <cellStyle name="20% - Ênfase6 3 2 8 3" xfId="31744"/>
    <cellStyle name="20% - Ênfase6 3 2 9" xfId="11928"/>
    <cellStyle name="20% - Ênfase6 3 2 9 2" xfId="22447"/>
    <cellStyle name="20% - Ênfase6 3 2 9 3" xfId="33633"/>
    <cellStyle name="20% - Ênfase6 3 3" xfId="330"/>
    <cellStyle name="20% - Ênfase6 3 3 10" xfId="15440"/>
    <cellStyle name="20% - Ênfase6 3 3 10 2" xfId="26307"/>
    <cellStyle name="20% - Ênfase6 3 3 10 3" xfId="37493"/>
    <cellStyle name="20% - Ênfase6 3 3 11" xfId="17165"/>
    <cellStyle name="20% - Ênfase6 3 3 11 2" xfId="28203"/>
    <cellStyle name="20% - Ênfase6 3 3 11 3" xfId="39389"/>
    <cellStyle name="20% - Ênfase6 3 3 12" xfId="18890"/>
    <cellStyle name="20% - Ênfase6 3 3 13" xfId="30078"/>
    <cellStyle name="20% - Ênfase6 3 3 14" xfId="41264"/>
    <cellStyle name="20% - Ênfase6 3 3 15" xfId="42989"/>
    <cellStyle name="20% - Ênfase6 3 3 2" xfId="648"/>
    <cellStyle name="20% - Ênfase6 3 3 2 10" xfId="43277"/>
    <cellStyle name="20% - Ênfase6 3 3 2 2" xfId="10550"/>
    <cellStyle name="20% - Ênfase6 3 3 2 2 2" xfId="20938"/>
    <cellStyle name="20% - Ênfase6 3 3 2 2 3" xfId="32126"/>
    <cellStyle name="20% - Ênfase6 3 3 2 3" xfId="12278"/>
    <cellStyle name="20% - Ênfase6 3 3 2 3 2" xfId="22831"/>
    <cellStyle name="20% - Ênfase6 3 3 2 3 3" xfId="34017"/>
    <cellStyle name="20% - Ênfase6 3 3 2 4" xfId="14003"/>
    <cellStyle name="20% - Ênfase6 3 3 2 4 2" xfId="24727"/>
    <cellStyle name="20% - Ênfase6 3 3 2 4 3" xfId="35913"/>
    <cellStyle name="20% - Ênfase6 3 3 2 5" xfId="15728"/>
    <cellStyle name="20% - Ênfase6 3 3 2 5 2" xfId="26623"/>
    <cellStyle name="20% - Ênfase6 3 3 2 5 3" xfId="37809"/>
    <cellStyle name="20% - Ênfase6 3 3 2 6" xfId="17453"/>
    <cellStyle name="20% - Ênfase6 3 3 2 6 2" xfId="28519"/>
    <cellStyle name="20% - Ênfase6 3 3 2 6 3" xfId="39705"/>
    <cellStyle name="20% - Ênfase6 3 3 2 7" xfId="19178"/>
    <cellStyle name="20% - Ênfase6 3 3 2 8" xfId="30366"/>
    <cellStyle name="20% - Ênfase6 3 3 2 9" xfId="41552"/>
    <cellStyle name="20% - Ênfase6 3 3 3" xfId="964"/>
    <cellStyle name="20% - Ênfase6 3 3 3 10" xfId="43565"/>
    <cellStyle name="20% - Ênfase6 3 3 3 2" xfId="10838"/>
    <cellStyle name="20% - Ênfase6 3 3 3 2 2" xfId="21254"/>
    <cellStyle name="20% - Ênfase6 3 3 3 2 3" xfId="32442"/>
    <cellStyle name="20% - Ênfase6 3 3 3 3" xfId="12566"/>
    <cellStyle name="20% - Ênfase6 3 3 3 3 2" xfId="23147"/>
    <cellStyle name="20% - Ênfase6 3 3 3 3 3" xfId="34333"/>
    <cellStyle name="20% - Ênfase6 3 3 3 4" xfId="14291"/>
    <cellStyle name="20% - Ênfase6 3 3 3 4 2" xfId="25043"/>
    <cellStyle name="20% - Ênfase6 3 3 3 4 3" xfId="36229"/>
    <cellStyle name="20% - Ênfase6 3 3 3 5" xfId="16016"/>
    <cellStyle name="20% - Ênfase6 3 3 3 5 2" xfId="26939"/>
    <cellStyle name="20% - Ênfase6 3 3 3 5 3" xfId="38125"/>
    <cellStyle name="20% - Ênfase6 3 3 3 6" xfId="17741"/>
    <cellStyle name="20% - Ênfase6 3 3 3 6 2" xfId="28835"/>
    <cellStyle name="20% - Ênfase6 3 3 3 6 3" xfId="40021"/>
    <cellStyle name="20% - Ênfase6 3 3 3 7" xfId="19466"/>
    <cellStyle name="20% - Ênfase6 3 3 3 8" xfId="30654"/>
    <cellStyle name="20% - Ênfase6 3 3 3 9" xfId="41840"/>
    <cellStyle name="20% - Ênfase6 3 3 4" xfId="1280"/>
    <cellStyle name="20% - Ênfase6 3 3 4 10" xfId="43853"/>
    <cellStyle name="20% - Ênfase6 3 3 4 2" xfId="11126"/>
    <cellStyle name="20% - Ênfase6 3 3 4 2 2" xfId="21570"/>
    <cellStyle name="20% - Ênfase6 3 3 4 2 3" xfId="32758"/>
    <cellStyle name="20% - Ênfase6 3 3 4 3" xfId="12854"/>
    <cellStyle name="20% - Ênfase6 3 3 4 3 2" xfId="23463"/>
    <cellStyle name="20% - Ênfase6 3 3 4 3 3" xfId="34649"/>
    <cellStyle name="20% - Ênfase6 3 3 4 4" xfId="14579"/>
    <cellStyle name="20% - Ênfase6 3 3 4 4 2" xfId="25359"/>
    <cellStyle name="20% - Ênfase6 3 3 4 4 3" xfId="36545"/>
    <cellStyle name="20% - Ênfase6 3 3 4 5" xfId="16304"/>
    <cellStyle name="20% - Ênfase6 3 3 4 5 2" xfId="27255"/>
    <cellStyle name="20% - Ênfase6 3 3 4 5 3" xfId="38441"/>
    <cellStyle name="20% - Ênfase6 3 3 4 6" xfId="18029"/>
    <cellStyle name="20% - Ênfase6 3 3 4 6 2" xfId="29151"/>
    <cellStyle name="20% - Ênfase6 3 3 4 6 3" xfId="40337"/>
    <cellStyle name="20% - Ênfase6 3 3 4 7" xfId="19754"/>
    <cellStyle name="20% - Ênfase6 3 3 4 8" xfId="30942"/>
    <cellStyle name="20% - Ênfase6 3 3 4 9" xfId="42128"/>
    <cellStyle name="20% - Ênfase6 3 3 5" xfId="1596"/>
    <cellStyle name="20% - Ênfase6 3 3 5 10" xfId="44141"/>
    <cellStyle name="20% - Ênfase6 3 3 5 2" xfId="11414"/>
    <cellStyle name="20% - Ênfase6 3 3 5 2 2" xfId="21886"/>
    <cellStyle name="20% - Ênfase6 3 3 5 2 3" xfId="33074"/>
    <cellStyle name="20% - Ênfase6 3 3 5 3" xfId="13142"/>
    <cellStyle name="20% - Ênfase6 3 3 5 3 2" xfId="23779"/>
    <cellStyle name="20% - Ênfase6 3 3 5 3 3" xfId="34965"/>
    <cellStyle name="20% - Ênfase6 3 3 5 4" xfId="14867"/>
    <cellStyle name="20% - Ênfase6 3 3 5 4 2" xfId="25675"/>
    <cellStyle name="20% - Ênfase6 3 3 5 4 3" xfId="36861"/>
    <cellStyle name="20% - Ênfase6 3 3 5 5" xfId="16592"/>
    <cellStyle name="20% - Ênfase6 3 3 5 5 2" xfId="27571"/>
    <cellStyle name="20% - Ênfase6 3 3 5 5 3" xfId="38757"/>
    <cellStyle name="20% - Ênfase6 3 3 5 6" xfId="18317"/>
    <cellStyle name="20% - Ênfase6 3 3 5 6 2" xfId="29467"/>
    <cellStyle name="20% - Ênfase6 3 3 5 6 3" xfId="40653"/>
    <cellStyle name="20% - Ênfase6 3 3 5 7" xfId="20042"/>
    <cellStyle name="20% - Ênfase6 3 3 5 8" xfId="31230"/>
    <cellStyle name="20% - Ênfase6 3 3 5 9" xfId="42416"/>
    <cellStyle name="20% - Ênfase6 3 3 6" xfId="1912"/>
    <cellStyle name="20% - Ênfase6 3 3 6 10" xfId="44429"/>
    <cellStyle name="20% - Ênfase6 3 3 6 2" xfId="11702"/>
    <cellStyle name="20% - Ênfase6 3 3 6 2 2" xfId="22202"/>
    <cellStyle name="20% - Ênfase6 3 3 6 2 3" xfId="33390"/>
    <cellStyle name="20% - Ênfase6 3 3 6 3" xfId="13430"/>
    <cellStyle name="20% - Ênfase6 3 3 6 3 2" xfId="24095"/>
    <cellStyle name="20% - Ênfase6 3 3 6 3 3" xfId="35281"/>
    <cellStyle name="20% - Ênfase6 3 3 6 4" xfId="15155"/>
    <cellStyle name="20% - Ênfase6 3 3 6 4 2" xfId="25991"/>
    <cellStyle name="20% - Ênfase6 3 3 6 4 3" xfId="37177"/>
    <cellStyle name="20% - Ênfase6 3 3 6 5" xfId="16880"/>
    <cellStyle name="20% - Ênfase6 3 3 6 5 2" xfId="27887"/>
    <cellStyle name="20% - Ênfase6 3 3 6 5 3" xfId="39073"/>
    <cellStyle name="20% - Ênfase6 3 3 6 6" xfId="18605"/>
    <cellStyle name="20% - Ênfase6 3 3 6 6 2" xfId="29783"/>
    <cellStyle name="20% - Ênfase6 3 3 6 6 3" xfId="40969"/>
    <cellStyle name="20% - Ênfase6 3 3 6 7" xfId="20330"/>
    <cellStyle name="20% - Ênfase6 3 3 6 8" xfId="31518"/>
    <cellStyle name="20% - Ênfase6 3 3 6 9" xfId="42704"/>
    <cellStyle name="20% - Ênfase6 3 3 7" xfId="10261"/>
    <cellStyle name="20% - Ênfase6 3 3 7 2" xfId="20622"/>
    <cellStyle name="20% - Ênfase6 3 3 7 3" xfId="31810"/>
    <cellStyle name="20% - Ênfase6 3 3 8" xfId="11990"/>
    <cellStyle name="20% - Ênfase6 3 3 8 2" xfId="22515"/>
    <cellStyle name="20% - Ênfase6 3 3 8 3" xfId="33701"/>
    <cellStyle name="20% - Ênfase6 3 3 9" xfId="13715"/>
    <cellStyle name="20% - Ênfase6 3 3 9 2" xfId="24411"/>
    <cellStyle name="20% - Ênfase6 3 3 9 3" xfId="35597"/>
    <cellStyle name="20% - Ênfase6 3 4" xfId="490"/>
    <cellStyle name="20% - Ênfase6 3 4 10" xfId="43133"/>
    <cellStyle name="20% - Ênfase6 3 4 2" xfId="10406"/>
    <cellStyle name="20% - Ênfase6 3 4 2 2" xfId="20780"/>
    <cellStyle name="20% - Ênfase6 3 4 2 3" xfId="31968"/>
    <cellStyle name="20% - Ênfase6 3 4 3" xfId="12134"/>
    <cellStyle name="20% - Ênfase6 3 4 3 2" xfId="22673"/>
    <cellStyle name="20% - Ênfase6 3 4 3 3" xfId="33859"/>
    <cellStyle name="20% - Ênfase6 3 4 4" xfId="13859"/>
    <cellStyle name="20% - Ênfase6 3 4 4 2" xfId="24569"/>
    <cellStyle name="20% - Ênfase6 3 4 4 3" xfId="35755"/>
    <cellStyle name="20% - Ênfase6 3 4 5" xfId="15584"/>
    <cellStyle name="20% - Ênfase6 3 4 5 2" xfId="26465"/>
    <cellStyle name="20% - Ênfase6 3 4 5 3" xfId="37651"/>
    <cellStyle name="20% - Ênfase6 3 4 6" xfId="17309"/>
    <cellStyle name="20% - Ênfase6 3 4 6 2" xfId="28361"/>
    <cellStyle name="20% - Ênfase6 3 4 6 3" xfId="39547"/>
    <cellStyle name="20% - Ênfase6 3 4 7" xfId="19034"/>
    <cellStyle name="20% - Ênfase6 3 4 8" xfId="30222"/>
    <cellStyle name="20% - Ênfase6 3 4 9" xfId="41408"/>
    <cellStyle name="20% - Ênfase6 3 5" xfId="806"/>
    <cellStyle name="20% - Ênfase6 3 5 10" xfId="43421"/>
    <cellStyle name="20% - Ênfase6 3 5 2" xfId="10694"/>
    <cellStyle name="20% - Ênfase6 3 5 2 2" xfId="21096"/>
    <cellStyle name="20% - Ênfase6 3 5 2 3" xfId="32284"/>
    <cellStyle name="20% - Ênfase6 3 5 3" xfId="12422"/>
    <cellStyle name="20% - Ênfase6 3 5 3 2" xfId="22989"/>
    <cellStyle name="20% - Ênfase6 3 5 3 3" xfId="34175"/>
    <cellStyle name="20% - Ênfase6 3 5 4" xfId="14147"/>
    <cellStyle name="20% - Ênfase6 3 5 4 2" xfId="24885"/>
    <cellStyle name="20% - Ênfase6 3 5 4 3" xfId="36071"/>
    <cellStyle name="20% - Ênfase6 3 5 5" xfId="15872"/>
    <cellStyle name="20% - Ênfase6 3 5 5 2" xfId="26781"/>
    <cellStyle name="20% - Ênfase6 3 5 5 3" xfId="37967"/>
    <cellStyle name="20% - Ênfase6 3 5 6" xfId="17597"/>
    <cellStyle name="20% - Ênfase6 3 5 6 2" xfId="28677"/>
    <cellStyle name="20% - Ênfase6 3 5 6 3" xfId="39863"/>
    <cellStyle name="20% - Ênfase6 3 5 7" xfId="19322"/>
    <cellStyle name="20% - Ênfase6 3 5 8" xfId="30510"/>
    <cellStyle name="20% - Ênfase6 3 5 9" xfId="41696"/>
    <cellStyle name="20% - Ênfase6 3 6" xfId="1122"/>
    <cellStyle name="20% - Ênfase6 3 6 10" xfId="43709"/>
    <cellStyle name="20% - Ênfase6 3 6 2" xfId="10982"/>
    <cellStyle name="20% - Ênfase6 3 6 2 2" xfId="21412"/>
    <cellStyle name="20% - Ênfase6 3 6 2 3" xfId="32600"/>
    <cellStyle name="20% - Ênfase6 3 6 3" xfId="12710"/>
    <cellStyle name="20% - Ênfase6 3 6 3 2" xfId="23305"/>
    <cellStyle name="20% - Ênfase6 3 6 3 3" xfId="34491"/>
    <cellStyle name="20% - Ênfase6 3 6 4" xfId="14435"/>
    <cellStyle name="20% - Ênfase6 3 6 4 2" xfId="25201"/>
    <cellStyle name="20% - Ênfase6 3 6 4 3" xfId="36387"/>
    <cellStyle name="20% - Ênfase6 3 6 5" xfId="16160"/>
    <cellStyle name="20% - Ênfase6 3 6 5 2" xfId="27097"/>
    <cellStyle name="20% - Ênfase6 3 6 5 3" xfId="38283"/>
    <cellStyle name="20% - Ênfase6 3 6 6" xfId="17885"/>
    <cellStyle name="20% - Ênfase6 3 6 6 2" xfId="28993"/>
    <cellStyle name="20% - Ênfase6 3 6 6 3" xfId="40179"/>
    <cellStyle name="20% - Ênfase6 3 6 7" xfId="19610"/>
    <cellStyle name="20% - Ênfase6 3 6 8" xfId="30798"/>
    <cellStyle name="20% - Ênfase6 3 6 9" xfId="41984"/>
    <cellStyle name="20% - Ênfase6 3 7" xfId="1438"/>
    <cellStyle name="20% - Ênfase6 3 7 10" xfId="43997"/>
    <cellStyle name="20% - Ênfase6 3 7 2" xfId="11270"/>
    <cellStyle name="20% - Ênfase6 3 7 2 2" xfId="21728"/>
    <cellStyle name="20% - Ênfase6 3 7 2 3" xfId="32916"/>
    <cellStyle name="20% - Ênfase6 3 7 3" xfId="12998"/>
    <cellStyle name="20% - Ênfase6 3 7 3 2" xfId="23621"/>
    <cellStyle name="20% - Ênfase6 3 7 3 3" xfId="34807"/>
    <cellStyle name="20% - Ênfase6 3 7 4" xfId="14723"/>
    <cellStyle name="20% - Ênfase6 3 7 4 2" xfId="25517"/>
    <cellStyle name="20% - Ênfase6 3 7 4 3" xfId="36703"/>
    <cellStyle name="20% - Ênfase6 3 7 5" xfId="16448"/>
    <cellStyle name="20% - Ênfase6 3 7 5 2" xfId="27413"/>
    <cellStyle name="20% - Ênfase6 3 7 5 3" xfId="38599"/>
    <cellStyle name="20% - Ênfase6 3 7 6" xfId="18173"/>
    <cellStyle name="20% - Ênfase6 3 7 6 2" xfId="29309"/>
    <cellStyle name="20% - Ênfase6 3 7 6 3" xfId="40495"/>
    <cellStyle name="20% - Ênfase6 3 7 7" xfId="19898"/>
    <cellStyle name="20% - Ênfase6 3 7 8" xfId="31086"/>
    <cellStyle name="20% - Ênfase6 3 7 9" xfId="42272"/>
    <cellStyle name="20% - Ênfase6 3 8" xfId="1754"/>
    <cellStyle name="20% - Ênfase6 3 8 10" xfId="44285"/>
    <cellStyle name="20% - Ênfase6 3 8 2" xfId="11558"/>
    <cellStyle name="20% - Ênfase6 3 8 2 2" xfId="22044"/>
    <cellStyle name="20% - Ênfase6 3 8 2 3" xfId="33232"/>
    <cellStyle name="20% - Ênfase6 3 8 3" xfId="13286"/>
    <cellStyle name="20% - Ênfase6 3 8 3 2" xfId="23937"/>
    <cellStyle name="20% - Ênfase6 3 8 3 3" xfId="35123"/>
    <cellStyle name="20% - Ênfase6 3 8 4" xfId="15011"/>
    <cellStyle name="20% - Ênfase6 3 8 4 2" xfId="25833"/>
    <cellStyle name="20% - Ênfase6 3 8 4 3" xfId="37019"/>
    <cellStyle name="20% - Ênfase6 3 8 5" xfId="16736"/>
    <cellStyle name="20% - Ênfase6 3 8 5 2" xfId="27729"/>
    <cellStyle name="20% - Ênfase6 3 8 5 3" xfId="38915"/>
    <cellStyle name="20% - Ênfase6 3 8 6" xfId="18461"/>
    <cellStyle name="20% - Ênfase6 3 8 6 2" xfId="29625"/>
    <cellStyle name="20% - Ênfase6 3 8 6 3" xfId="40811"/>
    <cellStyle name="20% - Ênfase6 3 8 7" xfId="20186"/>
    <cellStyle name="20% - Ênfase6 3 8 8" xfId="31374"/>
    <cellStyle name="20% - Ênfase6 3 8 9" xfId="42560"/>
    <cellStyle name="20% - Ênfase6 3 9" xfId="2171"/>
    <cellStyle name="20% - Ênfase6 3 9 2" xfId="20474"/>
    <cellStyle name="20% - Ênfase6 3 9 3" xfId="31662"/>
    <cellStyle name="20% - Ênfase6 4" xfId="194"/>
    <cellStyle name="20% - Ênfase6 4 10" xfId="13591"/>
    <cellStyle name="20% - Ênfase6 4 10 2" xfId="24275"/>
    <cellStyle name="20% - Ênfase6 4 10 3" xfId="35461"/>
    <cellStyle name="20% - Ênfase6 4 11" xfId="15316"/>
    <cellStyle name="20% - Ênfase6 4 11 2" xfId="26171"/>
    <cellStyle name="20% - Ênfase6 4 11 3" xfId="37357"/>
    <cellStyle name="20% - Ênfase6 4 12" xfId="17041"/>
    <cellStyle name="20% - Ênfase6 4 12 2" xfId="28067"/>
    <cellStyle name="20% - Ênfase6 4 12 3" xfId="39253"/>
    <cellStyle name="20% - Ênfase6 4 13" xfId="18766"/>
    <cellStyle name="20% - Ênfase6 4 14" xfId="29954"/>
    <cellStyle name="20% - Ênfase6 4 15" xfId="41140"/>
    <cellStyle name="20% - Ênfase6 4 16" xfId="42865"/>
    <cellStyle name="20% - Ênfase6 4 2" xfId="352"/>
    <cellStyle name="20% - Ênfase6 4 2 10" xfId="15460"/>
    <cellStyle name="20% - Ênfase6 4 2 10 2" xfId="26329"/>
    <cellStyle name="20% - Ênfase6 4 2 10 3" xfId="37515"/>
    <cellStyle name="20% - Ênfase6 4 2 11" xfId="17185"/>
    <cellStyle name="20% - Ênfase6 4 2 11 2" xfId="28225"/>
    <cellStyle name="20% - Ênfase6 4 2 11 3" xfId="39411"/>
    <cellStyle name="20% - Ênfase6 4 2 12" xfId="18910"/>
    <cellStyle name="20% - Ênfase6 4 2 13" xfId="30098"/>
    <cellStyle name="20% - Ênfase6 4 2 14" xfId="41284"/>
    <cellStyle name="20% - Ênfase6 4 2 15" xfId="43009"/>
    <cellStyle name="20% - Ênfase6 4 2 2" xfId="670"/>
    <cellStyle name="20% - Ênfase6 4 2 2 10" xfId="43297"/>
    <cellStyle name="20% - Ênfase6 4 2 2 2" xfId="10570"/>
    <cellStyle name="20% - Ênfase6 4 2 2 2 2" xfId="20960"/>
    <cellStyle name="20% - Ênfase6 4 2 2 2 3" xfId="32148"/>
    <cellStyle name="20% - Ênfase6 4 2 2 3" xfId="12298"/>
    <cellStyle name="20% - Ênfase6 4 2 2 3 2" xfId="22853"/>
    <cellStyle name="20% - Ênfase6 4 2 2 3 3" xfId="34039"/>
    <cellStyle name="20% - Ênfase6 4 2 2 4" xfId="14023"/>
    <cellStyle name="20% - Ênfase6 4 2 2 4 2" xfId="24749"/>
    <cellStyle name="20% - Ênfase6 4 2 2 4 3" xfId="35935"/>
    <cellStyle name="20% - Ênfase6 4 2 2 5" xfId="15748"/>
    <cellStyle name="20% - Ênfase6 4 2 2 5 2" xfId="26645"/>
    <cellStyle name="20% - Ênfase6 4 2 2 5 3" xfId="37831"/>
    <cellStyle name="20% - Ênfase6 4 2 2 6" xfId="17473"/>
    <cellStyle name="20% - Ênfase6 4 2 2 6 2" xfId="28541"/>
    <cellStyle name="20% - Ênfase6 4 2 2 6 3" xfId="39727"/>
    <cellStyle name="20% - Ênfase6 4 2 2 7" xfId="19198"/>
    <cellStyle name="20% - Ênfase6 4 2 2 8" xfId="30386"/>
    <cellStyle name="20% - Ênfase6 4 2 2 9" xfId="41572"/>
    <cellStyle name="20% - Ênfase6 4 2 3" xfId="986"/>
    <cellStyle name="20% - Ênfase6 4 2 3 10" xfId="43585"/>
    <cellStyle name="20% - Ênfase6 4 2 3 2" xfId="10858"/>
    <cellStyle name="20% - Ênfase6 4 2 3 2 2" xfId="21276"/>
    <cellStyle name="20% - Ênfase6 4 2 3 2 3" xfId="32464"/>
    <cellStyle name="20% - Ênfase6 4 2 3 3" xfId="12586"/>
    <cellStyle name="20% - Ênfase6 4 2 3 3 2" xfId="23169"/>
    <cellStyle name="20% - Ênfase6 4 2 3 3 3" xfId="34355"/>
    <cellStyle name="20% - Ênfase6 4 2 3 4" xfId="14311"/>
    <cellStyle name="20% - Ênfase6 4 2 3 4 2" xfId="25065"/>
    <cellStyle name="20% - Ênfase6 4 2 3 4 3" xfId="36251"/>
    <cellStyle name="20% - Ênfase6 4 2 3 5" xfId="16036"/>
    <cellStyle name="20% - Ênfase6 4 2 3 5 2" xfId="26961"/>
    <cellStyle name="20% - Ênfase6 4 2 3 5 3" xfId="38147"/>
    <cellStyle name="20% - Ênfase6 4 2 3 6" xfId="17761"/>
    <cellStyle name="20% - Ênfase6 4 2 3 6 2" xfId="28857"/>
    <cellStyle name="20% - Ênfase6 4 2 3 6 3" xfId="40043"/>
    <cellStyle name="20% - Ênfase6 4 2 3 7" xfId="19486"/>
    <cellStyle name="20% - Ênfase6 4 2 3 8" xfId="30674"/>
    <cellStyle name="20% - Ênfase6 4 2 3 9" xfId="41860"/>
    <cellStyle name="20% - Ênfase6 4 2 4" xfId="1302"/>
    <cellStyle name="20% - Ênfase6 4 2 4 10" xfId="43873"/>
    <cellStyle name="20% - Ênfase6 4 2 4 2" xfId="11146"/>
    <cellStyle name="20% - Ênfase6 4 2 4 2 2" xfId="21592"/>
    <cellStyle name="20% - Ênfase6 4 2 4 2 3" xfId="32780"/>
    <cellStyle name="20% - Ênfase6 4 2 4 3" xfId="12874"/>
    <cellStyle name="20% - Ênfase6 4 2 4 3 2" xfId="23485"/>
    <cellStyle name="20% - Ênfase6 4 2 4 3 3" xfId="34671"/>
    <cellStyle name="20% - Ênfase6 4 2 4 4" xfId="14599"/>
    <cellStyle name="20% - Ênfase6 4 2 4 4 2" xfId="25381"/>
    <cellStyle name="20% - Ênfase6 4 2 4 4 3" xfId="36567"/>
    <cellStyle name="20% - Ênfase6 4 2 4 5" xfId="16324"/>
    <cellStyle name="20% - Ênfase6 4 2 4 5 2" xfId="27277"/>
    <cellStyle name="20% - Ênfase6 4 2 4 5 3" xfId="38463"/>
    <cellStyle name="20% - Ênfase6 4 2 4 6" xfId="18049"/>
    <cellStyle name="20% - Ênfase6 4 2 4 6 2" xfId="29173"/>
    <cellStyle name="20% - Ênfase6 4 2 4 6 3" xfId="40359"/>
    <cellStyle name="20% - Ênfase6 4 2 4 7" xfId="19774"/>
    <cellStyle name="20% - Ênfase6 4 2 4 8" xfId="30962"/>
    <cellStyle name="20% - Ênfase6 4 2 4 9" xfId="42148"/>
    <cellStyle name="20% - Ênfase6 4 2 5" xfId="1618"/>
    <cellStyle name="20% - Ênfase6 4 2 5 10" xfId="44161"/>
    <cellStyle name="20% - Ênfase6 4 2 5 2" xfId="11434"/>
    <cellStyle name="20% - Ênfase6 4 2 5 2 2" xfId="21908"/>
    <cellStyle name="20% - Ênfase6 4 2 5 2 3" xfId="33096"/>
    <cellStyle name="20% - Ênfase6 4 2 5 3" xfId="13162"/>
    <cellStyle name="20% - Ênfase6 4 2 5 3 2" xfId="23801"/>
    <cellStyle name="20% - Ênfase6 4 2 5 3 3" xfId="34987"/>
    <cellStyle name="20% - Ênfase6 4 2 5 4" xfId="14887"/>
    <cellStyle name="20% - Ênfase6 4 2 5 4 2" xfId="25697"/>
    <cellStyle name="20% - Ênfase6 4 2 5 4 3" xfId="36883"/>
    <cellStyle name="20% - Ênfase6 4 2 5 5" xfId="16612"/>
    <cellStyle name="20% - Ênfase6 4 2 5 5 2" xfId="27593"/>
    <cellStyle name="20% - Ênfase6 4 2 5 5 3" xfId="38779"/>
    <cellStyle name="20% - Ênfase6 4 2 5 6" xfId="18337"/>
    <cellStyle name="20% - Ênfase6 4 2 5 6 2" xfId="29489"/>
    <cellStyle name="20% - Ênfase6 4 2 5 6 3" xfId="40675"/>
    <cellStyle name="20% - Ênfase6 4 2 5 7" xfId="20062"/>
    <cellStyle name="20% - Ênfase6 4 2 5 8" xfId="31250"/>
    <cellStyle name="20% - Ênfase6 4 2 5 9" xfId="42436"/>
    <cellStyle name="20% - Ênfase6 4 2 6" xfId="1934"/>
    <cellStyle name="20% - Ênfase6 4 2 6 10" xfId="44449"/>
    <cellStyle name="20% - Ênfase6 4 2 6 2" xfId="11722"/>
    <cellStyle name="20% - Ênfase6 4 2 6 2 2" xfId="22224"/>
    <cellStyle name="20% - Ênfase6 4 2 6 2 3" xfId="33412"/>
    <cellStyle name="20% - Ênfase6 4 2 6 3" xfId="13450"/>
    <cellStyle name="20% - Ênfase6 4 2 6 3 2" xfId="24117"/>
    <cellStyle name="20% - Ênfase6 4 2 6 3 3" xfId="35303"/>
    <cellStyle name="20% - Ênfase6 4 2 6 4" xfId="15175"/>
    <cellStyle name="20% - Ênfase6 4 2 6 4 2" xfId="26013"/>
    <cellStyle name="20% - Ênfase6 4 2 6 4 3" xfId="37199"/>
    <cellStyle name="20% - Ênfase6 4 2 6 5" xfId="16900"/>
    <cellStyle name="20% - Ênfase6 4 2 6 5 2" xfId="27909"/>
    <cellStyle name="20% - Ênfase6 4 2 6 5 3" xfId="39095"/>
    <cellStyle name="20% - Ênfase6 4 2 6 6" xfId="18625"/>
    <cellStyle name="20% - Ênfase6 4 2 6 6 2" xfId="29805"/>
    <cellStyle name="20% - Ênfase6 4 2 6 6 3" xfId="40991"/>
    <cellStyle name="20% - Ênfase6 4 2 6 7" xfId="20350"/>
    <cellStyle name="20% - Ênfase6 4 2 6 8" xfId="31538"/>
    <cellStyle name="20% - Ênfase6 4 2 6 9" xfId="42724"/>
    <cellStyle name="20% - Ênfase6 4 2 7" xfId="10281"/>
    <cellStyle name="20% - Ênfase6 4 2 7 2" xfId="20644"/>
    <cellStyle name="20% - Ênfase6 4 2 7 3" xfId="31832"/>
    <cellStyle name="20% - Ênfase6 4 2 8" xfId="12010"/>
    <cellStyle name="20% - Ênfase6 4 2 8 2" xfId="22537"/>
    <cellStyle name="20% - Ênfase6 4 2 8 3" xfId="33723"/>
    <cellStyle name="20% - Ênfase6 4 2 9" xfId="13735"/>
    <cellStyle name="20% - Ênfase6 4 2 9 2" xfId="24433"/>
    <cellStyle name="20% - Ênfase6 4 2 9 3" xfId="35619"/>
    <cellStyle name="20% - Ênfase6 4 3" xfId="512"/>
    <cellStyle name="20% - Ênfase6 4 3 10" xfId="43153"/>
    <cellStyle name="20% - Ênfase6 4 3 2" xfId="10426"/>
    <cellStyle name="20% - Ênfase6 4 3 2 2" xfId="20802"/>
    <cellStyle name="20% - Ênfase6 4 3 2 3" xfId="31990"/>
    <cellStyle name="20% - Ênfase6 4 3 3" xfId="12154"/>
    <cellStyle name="20% - Ênfase6 4 3 3 2" xfId="22695"/>
    <cellStyle name="20% - Ênfase6 4 3 3 3" xfId="33881"/>
    <cellStyle name="20% - Ênfase6 4 3 4" xfId="13879"/>
    <cellStyle name="20% - Ênfase6 4 3 4 2" xfId="24591"/>
    <cellStyle name="20% - Ênfase6 4 3 4 3" xfId="35777"/>
    <cellStyle name="20% - Ênfase6 4 3 5" xfId="15604"/>
    <cellStyle name="20% - Ênfase6 4 3 5 2" xfId="26487"/>
    <cellStyle name="20% - Ênfase6 4 3 5 3" xfId="37673"/>
    <cellStyle name="20% - Ênfase6 4 3 6" xfId="17329"/>
    <cellStyle name="20% - Ênfase6 4 3 6 2" xfId="28383"/>
    <cellStyle name="20% - Ênfase6 4 3 6 3" xfId="39569"/>
    <cellStyle name="20% - Ênfase6 4 3 7" xfId="19054"/>
    <cellStyle name="20% - Ênfase6 4 3 8" xfId="30242"/>
    <cellStyle name="20% - Ênfase6 4 3 9" xfId="41428"/>
    <cellStyle name="20% - Ênfase6 4 4" xfId="828"/>
    <cellStyle name="20% - Ênfase6 4 4 10" xfId="43441"/>
    <cellStyle name="20% - Ênfase6 4 4 2" xfId="10714"/>
    <cellStyle name="20% - Ênfase6 4 4 2 2" xfId="21118"/>
    <cellStyle name="20% - Ênfase6 4 4 2 3" xfId="32306"/>
    <cellStyle name="20% - Ênfase6 4 4 3" xfId="12442"/>
    <cellStyle name="20% - Ênfase6 4 4 3 2" xfId="23011"/>
    <cellStyle name="20% - Ênfase6 4 4 3 3" xfId="34197"/>
    <cellStyle name="20% - Ênfase6 4 4 4" xfId="14167"/>
    <cellStyle name="20% - Ênfase6 4 4 4 2" xfId="24907"/>
    <cellStyle name="20% - Ênfase6 4 4 4 3" xfId="36093"/>
    <cellStyle name="20% - Ênfase6 4 4 5" xfId="15892"/>
    <cellStyle name="20% - Ênfase6 4 4 5 2" xfId="26803"/>
    <cellStyle name="20% - Ênfase6 4 4 5 3" xfId="37989"/>
    <cellStyle name="20% - Ênfase6 4 4 6" xfId="17617"/>
    <cellStyle name="20% - Ênfase6 4 4 6 2" xfId="28699"/>
    <cellStyle name="20% - Ênfase6 4 4 6 3" xfId="39885"/>
    <cellStyle name="20% - Ênfase6 4 4 7" xfId="19342"/>
    <cellStyle name="20% - Ênfase6 4 4 8" xfId="30530"/>
    <cellStyle name="20% - Ênfase6 4 4 9" xfId="41716"/>
    <cellStyle name="20% - Ênfase6 4 5" xfId="1144"/>
    <cellStyle name="20% - Ênfase6 4 5 10" xfId="43729"/>
    <cellStyle name="20% - Ênfase6 4 5 2" xfId="11002"/>
    <cellStyle name="20% - Ênfase6 4 5 2 2" xfId="21434"/>
    <cellStyle name="20% - Ênfase6 4 5 2 3" xfId="32622"/>
    <cellStyle name="20% - Ênfase6 4 5 3" xfId="12730"/>
    <cellStyle name="20% - Ênfase6 4 5 3 2" xfId="23327"/>
    <cellStyle name="20% - Ênfase6 4 5 3 3" xfId="34513"/>
    <cellStyle name="20% - Ênfase6 4 5 4" xfId="14455"/>
    <cellStyle name="20% - Ênfase6 4 5 4 2" xfId="25223"/>
    <cellStyle name="20% - Ênfase6 4 5 4 3" xfId="36409"/>
    <cellStyle name="20% - Ênfase6 4 5 5" xfId="16180"/>
    <cellStyle name="20% - Ênfase6 4 5 5 2" xfId="27119"/>
    <cellStyle name="20% - Ênfase6 4 5 5 3" xfId="38305"/>
    <cellStyle name="20% - Ênfase6 4 5 6" xfId="17905"/>
    <cellStyle name="20% - Ênfase6 4 5 6 2" xfId="29015"/>
    <cellStyle name="20% - Ênfase6 4 5 6 3" xfId="40201"/>
    <cellStyle name="20% - Ênfase6 4 5 7" xfId="19630"/>
    <cellStyle name="20% - Ênfase6 4 5 8" xfId="30818"/>
    <cellStyle name="20% - Ênfase6 4 5 9" xfId="42004"/>
    <cellStyle name="20% - Ênfase6 4 6" xfId="1460"/>
    <cellStyle name="20% - Ênfase6 4 6 10" xfId="44017"/>
    <cellStyle name="20% - Ênfase6 4 6 2" xfId="11290"/>
    <cellStyle name="20% - Ênfase6 4 6 2 2" xfId="21750"/>
    <cellStyle name="20% - Ênfase6 4 6 2 3" xfId="32938"/>
    <cellStyle name="20% - Ênfase6 4 6 3" xfId="13018"/>
    <cellStyle name="20% - Ênfase6 4 6 3 2" xfId="23643"/>
    <cellStyle name="20% - Ênfase6 4 6 3 3" xfId="34829"/>
    <cellStyle name="20% - Ênfase6 4 6 4" xfId="14743"/>
    <cellStyle name="20% - Ênfase6 4 6 4 2" xfId="25539"/>
    <cellStyle name="20% - Ênfase6 4 6 4 3" xfId="36725"/>
    <cellStyle name="20% - Ênfase6 4 6 5" xfId="16468"/>
    <cellStyle name="20% - Ênfase6 4 6 5 2" xfId="27435"/>
    <cellStyle name="20% - Ênfase6 4 6 5 3" xfId="38621"/>
    <cellStyle name="20% - Ênfase6 4 6 6" xfId="18193"/>
    <cellStyle name="20% - Ênfase6 4 6 6 2" xfId="29331"/>
    <cellStyle name="20% - Ênfase6 4 6 6 3" xfId="40517"/>
    <cellStyle name="20% - Ênfase6 4 6 7" xfId="19918"/>
    <cellStyle name="20% - Ênfase6 4 6 8" xfId="31106"/>
    <cellStyle name="20% - Ênfase6 4 6 9" xfId="42292"/>
    <cellStyle name="20% - Ênfase6 4 7" xfId="1776"/>
    <cellStyle name="20% - Ênfase6 4 7 10" xfId="44305"/>
    <cellStyle name="20% - Ênfase6 4 7 2" xfId="11578"/>
    <cellStyle name="20% - Ênfase6 4 7 2 2" xfId="22066"/>
    <cellStyle name="20% - Ênfase6 4 7 2 3" xfId="33254"/>
    <cellStyle name="20% - Ênfase6 4 7 3" xfId="13306"/>
    <cellStyle name="20% - Ênfase6 4 7 3 2" xfId="23959"/>
    <cellStyle name="20% - Ênfase6 4 7 3 3" xfId="35145"/>
    <cellStyle name="20% - Ênfase6 4 7 4" xfId="15031"/>
    <cellStyle name="20% - Ênfase6 4 7 4 2" xfId="25855"/>
    <cellStyle name="20% - Ênfase6 4 7 4 3" xfId="37041"/>
    <cellStyle name="20% - Ênfase6 4 7 5" xfId="16756"/>
    <cellStyle name="20% - Ênfase6 4 7 5 2" xfId="27751"/>
    <cellStyle name="20% - Ênfase6 4 7 5 3" xfId="38937"/>
    <cellStyle name="20% - Ênfase6 4 7 6" xfId="18481"/>
    <cellStyle name="20% - Ênfase6 4 7 6 2" xfId="29647"/>
    <cellStyle name="20% - Ênfase6 4 7 6 3" xfId="40833"/>
    <cellStyle name="20% - Ênfase6 4 7 7" xfId="20206"/>
    <cellStyle name="20% - Ênfase6 4 7 8" xfId="31394"/>
    <cellStyle name="20% - Ênfase6 4 7 9" xfId="42580"/>
    <cellStyle name="20% - Ênfase6 4 8" xfId="2100"/>
    <cellStyle name="20% - Ênfase6 4 8 2" xfId="20494"/>
    <cellStyle name="20% - Ênfase6 4 8 3" xfId="31682"/>
    <cellStyle name="20% - Ênfase6 4 9" xfId="11866"/>
    <cellStyle name="20% - Ênfase6 4 9 2" xfId="22379"/>
    <cellStyle name="20% - Ênfase6 4 9 3" xfId="33565"/>
    <cellStyle name="20% - Ênfase6 5" xfId="216"/>
    <cellStyle name="20% - Ênfase6 5 10" xfId="13611"/>
    <cellStyle name="20% - Ênfase6 5 10 2" xfId="24297"/>
    <cellStyle name="20% - Ênfase6 5 10 3" xfId="35483"/>
    <cellStyle name="20% - Ênfase6 5 11" xfId="15336"/>
    <cellStyle name="20% - Ênfase6 5 11 2" xfId="26193"/>
    <cellStyle name="20% - Ênfase6 5 11 3" xfId="37379"/>
    <cellStyle name="20% - Ênfase6 5 12" xfId="17061"/>
    <cellStyle name="20% - Ênfase6 5 12 2" xfId="28089"/>
    <cellStyle name="20% - Ênfase6 5 12 3" xfId="39275"/>
    <cellStyle name="20% - Ênfase6 5 13" xfId="18786"/>
    <cellStyle name="20% - Ênfase6 5 14" xfId="29974"/>
    <cellStyle name="20% - Ênfase6 5 15" xfId="41160"/>
    <cellStyle name="20% - Ênfase6 5 16" xfId="42885"/>
    <cellStyle name="20% - Ênfase6 5 2" xfId="374"/>
    <cellStyle name="20% - Ênfase6 5 2 10" xfId="15480"/>
    <cellStyle name="20% - Ênfase6 5 2 10 2" xfId="26351"/>
    <cellStyle name="20% - Ênfase6 5 2 10 3" xfId="37537"/>
    <cellStyle name="20% - Ênfase6 5 2 11" xfId="17205"/>
    <cellStyle name="20% - Ênfase6 5 2 11 2" xfId="28247"/>
    <cellStyle name="20% - Ênfase6 5 2 11 3" xfId="39433"/>
    <cellStyle name="20% - Ênfase6 5 2 12" xfId="18930"/>
    <cellStyle name="20% - Ênfase6 5 2 13" xfId="30118"/>
    <cellStyle name="20% - Ênfase6 5 2 14" xfId="41304"/>
    <cellStyle name="20% - Ênfase6 5 2 15" xfId="43029"/>
    <cellStyle name="20% - Ênfase6 5 2 2" xfId="692"/>
    <cellStyle name="20% - Ênfase6 5 2 2 10" xfId="43317"/>
    <cellStyle name="20% - Ênfase6 5 2 2 2" xfId="10590"/>
    <cellStyle name="20% - Ênfase6 5 2 2 2 2" xfId="20982"/>
    <cellStyle name="20% - Ênfase6 5 2 2 2 3" xfId="32170"/>
    <cellStyle name="20% - Ênfase6 5 2 2 3" xfId="12318"/>
    <cellStyle name="20% - Ênfase6 5 2 2 3 2" xfId="22875"/>
    <cellStyle name="20% - Ênfase6 5 2 2 3 3" xfId="34061"/>
    <cellStyle name="20% - Ênfase6 5 2 2 4" xfId="14043"/>
    <cellStyle name="20% - Ênfase6 5 2 2 4 2" xfId="24771"/>
    <cellStyle name="20% - Ênfase6 5 2 2 4 3" xfId="35957"/>
    <cellStyle name="20% - Ênfase6 5 2 2 5" xfId="15768"/>
    <cellStyle name="20% - Ênfase6 5 2 2 5 2" xfId="26667"/>
    <cellStyle name="20% - Ênfase6 5 2 2 5 3" xfId="37853"/>
    <cellStyle name="20% - Ênfase6 5 2 2 6" xfId="17493"/>
    <cellStyle name="20% - Ênfase6 5 2 2 6 2" xfId="28563"/>
    <cellStyle name="20% - Ênfase6 5 2 2 6 3" xfId="39749"/>
    <cellStyle name="20% - Ênfase6 5 2 2 7" xfId="19218"/>
    <cellStyle name="20% - Ênfase6 5 2 2 8" xfId="30406"/>
    <cellStyle name="20% - Ênfase6 5 2 2 9" xfId="41592"/>
    <cellStyle name="20% - Ênfase6 5 2 3" xfId="1008"/>
    <cellStyle name="20% - Ênfase6 5 2 3 10" xfId="43605"/>
    <cellStyle name="20% - Ênfase6 5 2 3 2" xfId="10878"/>
    <cellStyle name="20% - Ênfase6 5 2 3 2 2" xfId="21298"/>
    <cellStyle name="20% - Ênfase6 5 2 3 2 3" xfId="32486"/>
    <cellStyle name="20% - Ênfase6 5 2 3 3" xfId="12606"/>
    <cellStyle name="20% - Ênfase6 5 2 3 3 2" xfId="23191"/>
    <cellStyle name="20% - Ênfase6 5 2 3 3 3" xfId="34377"/>
    <cellStyle name="20% - Ênfase6 5 2 3 4" xfId="14331"/>
    <cellStyle name="20% - Ênfase6 5 2 3 4 2" xfId="25087"/>
    <cellStyle name="20% - Ênfase6 5 2 3 4 3" xfId="36273"/>
    <cellStyle name="20% - Ênfase6 5 2 3 5" xfId="16056"/>
    <cellStyle name="20% - Ênfase6 5 2 3 5 2" xfId="26983"/>
    <cellStyle name="20% - Ênfase6 5 2 3 5 3" xfId="38169"/>
    <cellStyle name="20% - Ênfase6 5 2 3 6" xfId="17781"/>
    <cellStyle name="20% - Ênfase6 5 2 3 6 2" xfId="28879"/>
    <cellStyle name="20% - Ênfase6 5 2 3 6 3" xfId="40065"/>
    <cellStyle name="20% - Ênfase6 5 2 3 7" xfId="19506"/>
    <cellStyle name="20% - Ênfase6 5 2 3 8" xfId="30694"/>
    <cellStyle name="20% - Ênfase6 5 2 3 9" xfId="41880"/>
    <cellStyle name="20% - Ênfase6 5 2 4" xfId="1324"/>
    <cellStyle name="20% - Ênfase6 5 2 4 10" xfId="43893"/>
    <cellStyle name="20% - Ênfase6 5 2 4 2" xfId="11166"/>
    <cellStyle name="20% - Ênfase6 5 2 4 2 2" xfId="21614"/>
    <cellStyle name="20% - Ênfase6 5 2 4 2 3" xfId="32802"/>
    <cellStyle name="20% - Ênfase6 5 2 4 3" xfId="12894"/>
    <cellStyle name="20% - Ênfase6 5 2 4 3 2" xfId="23507"/>
    <cellStyle name="20% - Ênfase6 5 2 4 3 3" xfId="34693"/>
    <cellStyle name="20% - Ênfase6 5 2 4 4" xfId="14619"/>
    <cellStyle name="20% - Ênfase6 5 2 4 4 2" xfId="25403"/>
    <cellStyle name="20% - Ênfase6 5 2 4 4 3" xfId="36589"/>
    <cellStyle name="20% - Ênfase6 5 2 4 5" xfId="16344"/>
    <cellStyle name="20% - Ênfase6 5 2 4 5 2" xfId="27299"/>
    <cellStyle name="20% - Ênfase6 5 2 4 5 3" xfId="38485"/>
    <cellStyle name="20% - Ênfase6 5 2 4 6" xfId="18069"/>
    <cellStyle name="20% - Ênfase6 5 2 4 6 2" xfId="29195"/>
    <cellStyle name="20% - Ênfase6 5 2 4 6 3" xfId="40381"/>
    <cellStyle name="20% - Ênfase6 5 2 4 7" xfId="19794"/>
    <cellStyle name="20% - Ênfase6 5 2 4 8" xfId="30982"/>
    <cellStyle name="20% - Ênfase6 5 2 4 9" xfId="42168"/>
    <cellStyle name="20% - Ênfase6 5 2 5" xfId="1640"/>
    <cellStyle name="20% - Ênfase6 5 2 5 10" xfId="44181"/>
    <cellStyle name="20% - Ênfase6 5 2 5 2" xfId="11454"/>
    <cellStyle name="20% - Ênfase6 5 2 5 2 2" xfId="21930"/>
    <cellStyle name="20% - Ênfase6 5 2 5 2 3" xfId="33118"/>
    <cellStyle name="20% - Ênfase6 5 2 5 3" xfId="13182"/>
    <cellStyle name="20% - Ênfase6 5 2 5 3 2" xfId="23823"/>
    <cellStyle name="20% - Ênfase6 5 2 5 3 3" xfId="35009"/>
    <cellStyle name="20% - Ênfase6 5 2 5 4" xfId="14907"/>
    <cellStyle name="20% - Ênfase6 5 2 5 4 2" xfId="25719"/>
    <cellStyle name="20% - Ênfase6 5 2 5 4 3" xfId="36905"/>
    <cellStyle name="20% - Ênfase6 5 2 5 5" xfId="16632"/>
    <cellStyle name="20% - Ênfase6 5 2 5 5 2" xfId="27615"/>
    <cellStyle name="20% - Ênfase6 5 2 5 5 3" xfId="38801"/>
    <cellStyle name="20% - Ênfase6 5 2 5 6" xfId="18357"/>
    <cellStyle name="20% - Ênfase6 5 2 5 6 2" xfId="29511"/>
    <cellStyle name="20% - Ênfase6 5 2 5 6 3" xfId="40697"/>
    <cellStyle name="20% - Ênfase6 5 2 5 7" xfId="20082"/>
    <cellStyle name="20% - Ênfase6 5 2 5 8" xfId="31270"/>
    <cellStyle name="20% - Ênfase6 5 2 5 9" xfId="42456"/>
    <cellStyle name="20% - Ênfase6 5 2 6" xfId="1956"/>
    <cellStyle name="20% - Ênfase6 5 2 6 10" xfId="44469"/>
    <cellStyle name="20% - Ênfase6 5 2 6 2" xfId="11742"/>
    <cellStyle name="20% - Ênfase6 5 2 6 2 2" xfId="22246"/>
    <cellStyle name="20% - Ênfase6 5 2 6 2 3" xfId="33434"/>
    <cellStyle name="20% - Ênfase6 5 2 6 3" xfId="13470"/>
    <cellStyle name="20% - Ênfase6 5 2 6 3 2" xfId="24139"/>
    <cellStyle name="20% - Ênfase6 5 2 6 3 3" xfId="35325"/>
    <cellStyle name="20% - Ênfase6 5 2 6 4" xfId="15195"/>
    <cellStyle name="20% - Ênfase6 5 2 6 4 2" xfId="26035"/>
    <cellStyle name="20% - Ênfase6 5 2 6 4 3" xfId="37221"/>
    <cellStyle name="20% - Ênfase6 5 2 6 5" xfId="16920"/>
    <cellStyle name="20% - Ênfase6 5 2 6 5 2" xfId="27931"/>
    <cellStyle name="20% - Ênfase6 5 2 6 5 3" xfId="39117"/>
    <cellStyle name="20% - Ênfase6 5 2 6 6" xfId="18645"/>
    <cellStyle name="20% - Ênfase6 5 2 6 6 2" xfId="29827"/>
    <cellStyle name="20% - Ênfase6 5 2 6 6 3" xfId="41013"/>
    <cellStyle name="20% - Ênfase6 5 2 6 7" xfId="20370"/>
    <cellStyle name="20% - Ênfase6 5 2 6 8" xfId="31558"/>
    <cellStyle name="20% - Ênfase6 5 2 6 9" xfId="42744"/>
    <cellStyle name="20% - Ênfase6 5 2 7" xfId="10301"/>
    <cellStyle name="20% - Ênfase6 5 2 7 2" xfId="20666"/>
    <cellStyle name="20% - Ênfase6 5 2 7 3" xfId="31854"/>
    <cellStyle name="20% - Ênfase6 5 2 8" xfId="12030"/>
    <cellStyle name="20% - Ênfase6 5 2 8 2" xfId="22559"/>
    <cellStyle name="20% - Ênfase6 5 2 8 3" xfId="33745"/>
    <cellStyle name="20% - Ênfase6 5 2 9" xfId="13755"/>
    <cellStyle name="20% - Ênfase6 5 2 9 2" xfId="24455"/>
    <cellStyle name="20% - Ênfase6 5 2 9 3" xfId="35641"/>
    <cellStyle name="20% - Ênfase6 5 3" xfId="534"/>
    <cellStyle name="20% - Ênfase6 5 3 10" xfId="43173"/>
    <cellStyle name="20% - Ênfase6 5 3 2" xfId="10446"/>
    <cellStyle name="20% - Ênfase6 5 3 2 2" xfId="20824"/>
    <cellStyle name="20% - Ênfase6 5 3 2 3" xfId="32012"/>
    <cellStyle name="20% - Ênfase6 5 3 3" xfId="12174"/>
    <cellStyle name="20% - Ênfase6 5 3 3 2" xfId="22717"/>
    <cellStyle name="20% - Ênfase6 5 3 3 3" xfId="33903"/>
    <cellStyle name="20% - Ênfase6 5 3 4" xfId="13899"/>
    <cellStyle name="20% - Ênfase6 5 3 4 2" xfId="24613"/>
    <cellStyle name="20% - Ênfase6 5 3 4 3" xfId="35799"/>
    <cellStyle name="20% - Ênfase6 5 3 5" xfId="15624"/>
    <cellStyle name="20% - Ênfase6 5 3 5 2" xfId="26509"/>
    <cellStyle name="20% - Ênfase6 5 3 5 3" xfId="37695"/>
    <cellStyle name="20% - Ênfase6 5 3 6" xfId="17349"/>
    <cellStyle name="20% - Ênfase6 5 3 6 2" xfId="28405"/>
    <cellStyle name="20% - Ênfase6 5 3 6 3" xfId="39591"/>
    <cellStyle name="20% - Ênfase6 5 3 7" xfId="19074"/>
    <cellStyle name="20% - Ênfase6 5 3 8" xfId="30262"/>
    <cellStyle name="20% - Ênfase6 5 3 9" xfId="41448"/>
    <cellStyle name="20% - Ênfase6 5 4" xfId="850"/>
    <cellStyle name="20% - Ênfase6 5 4 10" xfId="43461"/>
    <cellStyle name="20% - Ênfase6 5 4 2" xfId="10734"/>
    <cellStyle name="20% - Ênfase6 5 4 2 2" xfId="21140"/>
    <cellStyle name="20% - Ênfase6 5 4 2 3" xfId="32328"/>
    <cellStyle name="20% - Ênfase6 5 4 3" xfId="12462"/>
    <cellStyle name="20% - Ênfase6 5 4 3 2" xfId="23033"/>
    <cellStyle name="20% - Ênfase6 5 4 3 3" xfId="34219"/>
    <cellStyle name="20% - Ênfase6 5 4 4" xfId="14187"/>
    <cellStyle name="20% - Ênfase6 5 4 4 2" xfId="24929"/>
    <cellStyle name="20% - Ênfase6 5 4 4 3" xfId="36115"/>
    <cellStyle name="20% - Ênfase6 5 4 5" xfId="15912"/>
    <cellStyle name="20% - Ênfase6 5 4 5 2" xfId="26825"/>
    <cellStyle name="20% - Ênfase6 5 4 5 3" xfId="38011"/>
    <cellStyle name="20% - Ênfase6 5 4 6" xfId="17637"/>
    <cellStyle name="20% - Ênfase6 5 4 6 2" xfId="28721"/>
    <cellStyle name="20% - Ênfase6 5 4 6 3" xfId="39907"/>
    <cellStyle name="20% - Ênfase6 5 4 7" xfId="19362"/>
    <cellStyle name="20% - Ênfase6 5 4 8" xfId="30550"/>
    <cellStyle name="20% - Ênfase6 5 4 9" xfId="41736"/>
    <cellStyle name="20% - Ênfase6 5 5" xfId="1166"/>
    <cellStyle name="20% - Ênfase6 5 5 10" xfId="43749"/>
    <cellStyle name="20% - Ênfase6 5 5 2" xfId="11022"/>
    <cellStyle name="20% - Ênfase6 5 5 2 2" xfId="21456"/>
    <cellStyle name="20% - Ênfase6 5 5 2 3" xfId="32644"/>
    <cellStyle name="20% - Ênfase6 5 5 3" xfId="12750"/>
    <cellStyle name="20% - Ênfase6 5 5 3 2" xfId="23349"/>
    <cellStyle name="20% - Ênfase6 5 5 3 3" xfId="34535"/>
    <cellStyle name="20% - Ênfase6 5 5 4" xfId="14475"/>
    <cellStyle name="20% - Ênfase6 5 5 4 2" xfId="25245"/>
    <cellStyle name="20% - Ênfase6 5 5 4 3" xfId="36431"/>
    <cellStyle name="20% - Ênfase6 5 5 5" xfId="16200"/>
    <cellStyle name="20% - Ênfase6 5 5 5 2" xfId="27141"/>
    <cellStyle name="20% - Ênfase6 5 5 5 3" xfId="38327"/>
    <cellStyle name="20% - Ênfase6 5 5 6" xfId="17925"/>
    <cellStyle name="20% - Ênfase6 5 5 6 2" xfId="29037"/>
    <cellStyle name="20% - Ênfase6 5 5 6 3" xfId="40223"/>
    <cellStyle name="20% - Ênfase6 5 5 7" xfId="19650"/>
    <cellStyle name="20% - Ênfase6 5 5 8" xfId="30838"/>
    <cellStyle name="20% - Ênfase6 5 5 9" xfId="42024"/>
    <cellStyle name="20% - Ênfase6 5 6" xfId="1482"/>
    <cellStyle name="20% - Ênfase6 5 6 10" xfId="44037"/>
    <cellStyle name="20% - Ênfase6 5 6 2" xfId="11310"/>
    <cellStyle name="20% - Ênfase6 5 6 2 2" xfId="21772"/>
    <cellStyle name="20% - Ênfase6 5 6 2 3" xfId="32960"/>
    <cellStyle name="20% - Ênfase6 5 6 3" xfId="13038"/>
    <cellStyle name="20% - Ênfase6 5 6 3 2" xfId="23665"/>
    <cellStyle name="20% - Ênfase6 5 6 3 3" xfId="34851"/>
    <cellStyle name="20% - Ênfase6 5 6 4" xfId="14763"/>
    <cellStyle name="20% - Ênfase6 5 6 4 2" xfId="25561"/>
    <cellStyle name="20% - Ênfase6 5 6 4 3" xfId="36747"/>
    <cellStyle name="20% - Ênfase6 5 6 5" xfId="16488"/>
    <cellStyle name="20% - Ênfase6 5 6 5 2" xfId="27457"/>
    <cellStyle name="20% - Ênfase6 5 6 5 3" xfId="38643"/>
    <cellStyle name="20% - Ênfase6 5 6 6" xfId="18213"/>
    <cellStyle name="20% - Ênfase6 5 6 6 2" xfId="29353"/>
    <cellStyle name="20% - Ênfase6 5 6 6 3" xfId="40539"/>
    <cellStyle name="20% - Ênfase6 5 6 7" xfId="19938"/>
    <cellStyle name="20% - Ênfase6 5 6 8" xfId="31126"/>
    <cellStyle name="20% - Ênfase6 5 6 9" xfId="42312"/>
    <cellStyle name="20% - Ênfase6 5 7" xfId="1798"/>
    <cellStyle name="20% - Ênfase6 5 7 10" xfId="44325"/>
    <cellStyle name="20% - Ênfase6 5 7 2" xfId="11598"/>
    <cellStyle name="20% - Ênfase6 5 7 2 2" xfId="22088"/>
    <cellStyle name="20% - Ênfase6 5 7 2 3" xfId="33276"/>
    <cellStyle name="20% - Ênfase6 5 7 3" xfId="13326"/>
    <cellStyle name="20% - Ênfase6 5 7 3 2" xfId="23981"/>
    <cellStyle name="20% - Ênfase6 5 7 3 3" xfId="35167"/>
    <cellStyle name="20% - Ênfase6 5 7 4" xfId="15051"/>
    <cellStyle name="20% - Ênfase6 5 7 4 2" xfId="25877"/>
    <cellStyle name="20% - Ênfase6 5 7 4 3" xfId="37063"/>
    <cellStyle name="20% - Ênfase6 5 7 5" xfId="16776"/>
    <cellStyle name="20% - Ênfase6 5 7 5 2" xfId="27773"/>
    <cellStyle name="20% - Ênfase6 5 7 5 3" xfId="38959"/>
    <cellStyle name="20% - Ênfase6 5 7 6" xfId="18501"/>
    <cellStyle name="20% - Ênfase6 5 7 6 2" xfId="29669"/>
    <cellStyle name="20% - Ênfase6 5 7 6 3" xfId="40855"/>
    <cellStyle name="20% - Ênfase6 5 7 7" xfId="20226"/>
    <cellStyle name="20% - Ênfase6 5 7 8" xfId="31414"/>
    <cellStyle name="20% - Ênfase6 5 7 9" xfId="42600"/>
    <cellStyle name="20% - Ênfase6 5 8" xfId="2155"/>
    <cellStyle name="20% - Ênfase6 5 8 2" xfId="20514"/>
    <cellStyle name="20% - Ênfase6 5 8 3" xfId="31702"/>
    <cellStyle name="20% - Ênfase6 5 9" xfId="11886"/>
    <cellStyle name="20% - Ênfase6 5 9 2" xfId="22401"/>
    <cellStyle name="20% - Ênfase6 5 9 3" xfId="33587"/>
    <cellStyle name="20% - Ênfase6 6" xfId="284"/>
    <cellStyle name="20% - Ênfase6 6 10" xfId="15398"/>
    <cellStyle name="20% - Ênfase6 6 10 2" xfId="26261"/>
    <cellStyle name="20% - Ênfase6 6 10 3" xfId="37447"/>
    <cellStyle name="20% - Ênfase6 6 11" xfId="17123"/>
    <cellStyle name="20% - Ênfase6 6 11 2" xfId="28157"/>
    <cellStyle name="20% - Ênfase6 6 11 3" xfId="39343"/>
    <cellStyle name="20% - Ênfase6 6 12" xfId="18848"/>
    <cellStyle name="20% - Ênfase6 6 13" xfId="30036"/>
    <cellStyle name="20% - Ênfase6 6 14" xfId="41222"/>
    <cellStyle name="20% - Ênfase6 6 15" xfId="42947"/>
    <cellStyle name="20% - Ênfase6 6 2" xfId="602"/>
    <cellStyle name="20% - Ênfase6 6 2 10" xfId="43235"/>
    <cellStyle name="20% - Ênfase6 6 2 2" xfId="10508"/>
    <cellStyle name="20% - Ênfase6 6 2 2 2" xfId="20892"/>
    <cellStyle name="20% - Ênfase6 6 2 2 3" xfId="32080"/>
    <cellStyle name="20% - Ênfase6 6 2 3" xfId="12236"/>
    <cellStyle name="20% - Ênfase6 6 2 3 2" xfId="22785"/>
    <cellStyle name="20% - Ênfase6 6 2 3 3" xfId="33971"/>
    <cellStyle name="20% - Ênfase6 6 2 4" xfId="13961"/>
    <cellStyle name="20% - Ênfase6 6 2 4 2" xfId="24681"/>
    <cellStyle name="20% - Ênfase6 6 2 4 3" xfId="35867"/>
    <cellStyle name="20% - Ênfase6 6 2 5" xfId="15686"/>
    <cellStyle name="20% - Ênfase6 6 2 5 2" xfId="26577"/>
    <cellStyle name="20% - Ênfase6 6 2 5 3" xfId="37763"/>
    <cellStyle name="20% - Ênfase6 6 2 6" xfId="17411"/>
    <cellStyle name="20% - Ênfase6 6 2 6 2" xfId="28473"/>
    <cellStyle name="20% - Ênfase6 6 2 6 3" xfId="39659"/>
    <cellStyle name="20% - Ênfase6 6 2 7" xfId="19136"/>
    <cellStyle name="20% - Ênfase6 6 2 8" xfId="30324"/>
    <cellStyle name="20% - Ênfase6 6 2 9" xfId="41510"/>
    <cellStyle name="20% - Ênfase6 6 3" xfId="918"/>
    <cellStyle name="20% - Ênfase6 6 3 10" xfId="43523"/>
    <cellStyle name="20% - Ênfase6 6 3 2" xfId="10796"/>
    <cellStyle name="20% - Ênfase6 6 3 2 2" xfId="21208"/>
    <cellStyle name="20% - Ênfase6 6 3 2 3" xfId="32396"/>
    <cellStyle name="20% - Ênfase6 6 3 3" xfId="12524"/>
    <cellStyle name="20% - Ênfase6 6 3 3 2" xfId="23101"/>
    <cellStyle name="20% - Ênfase6 6 3 3 3" xfId="34287"/>
    <cellStyle name="20% - Ênfase6 6 3 4" xfId="14249"/>
    <cellStyle name="20% - Ênfase6 6 3 4 2" xfId="24997"/>
    <cellStyle name="20% - Ênfase6 6 3 4 3" xfId="36183"/>
    <cellStyle name="20% - Ênfase6 6 3 5" xfId="15974"/>
    <cellStyle name="20% - Ênfase6 6 3 5 2" xfId="26893"/>
    <cellStyle name="20% - Ênfase6 6 3 5 3" xfId="38079"/>
    <cellStyle name="20% - Ênfase6 6 3 6" xfId="17699"/>
    <cellStyle name="20% - Ênfase6 6 3 6 2" xfId="28789"/>
    <cellStyle name="20% - Ênfase6 6 3 6 3" xfId="39975"/>
    <cellStyle name="20% - Ênfase6 6 3 7" xfId="19424"/>
    <cellStyle name="20% - Ênfase6 6 3 8" xfId="30612"/>
    <cellStyle name="20% - Ênfase6 6 3 9" xfId="41798"/>
    <cellStyle name="20% - Ênfase6 6 4" xfId="1234"/>
    <cellStyle name="20% - Ênfase6 6 4 10" xfId="43811"/>
    <cellStyle name="20% - Ênfase6 6 4 2" xfId="11084"/>
    <cellStyle name="20% - Ênfase6 6 4 2 2" xfId="21524"/>
    <cellStyle name="20% - Ênfase6 6 4 2 3" xfId="32712"/>
    <cellStyle name="20% - Ênfase6 6 4 3" xfId="12812"/>
    <cellStyle name="20% - Ênfase6 6 4 3 2" xfId="23417"/>
    <cellStyle name="20% - Ênfase6 6 4 3 3" xfId="34603"/>
    <cellStyle name="20% - Ênfase6 6 4 4" xfId="14537"/>
    <cellStyle name="20% - Ênfase6 6 4 4 2" xfId="25313"/>
    <cellStyle name="20% - Ênfase6 6 4 4 3" xfId="36499"/>
    <cellStyle name="20% - Ênfase6 6 4 5" xfId="16262"/>
    <cellStyle name="20% - Ênfase6 6 4 5 2" xfId="27209"/>
    <cellStyle name="20% - Ênfase6 6 4 5 3" xfId="38395"/>
    <cellStyle name="20% - Ênfase6 6 4 6" xfId="17987"/>
    <cellStyle name="20% - Ênfase6 6 4 6 2" xfId="29105"/>
    <cellStyle name="20% - Ênfase6 6 4 6 3" xfId="40291"/>
    <cellStyle name="20% - Ênfase6 6 4 7" xfId="19712"/>
    <cellStyle name="20% - Ênfase6 6 4 8" xfId="30900"/>
    <cellStyle name="20% - Ênfase6 6 4 9" xfId="42086"/>
    <cellStyle name="20% - Ênfase6 6 5" xfId="1550"/>
    <cellStyle name="20% - Ênfase6 6 5 10" xfId="44099"/>
    <cellStyle name="20% - Ênfase6 6 5 2" xfId="11372"/>
    <cellStyle name="20% - Ênfase6 6 5 2 2" xfId="21840"/>
    <cellStyle name="20% - Ênfase6 6 5 2 3" xfId="33028"/>
    <cellStyle name="20% - Ênfase6 6 5 3" xfId="13100"/>
    <cellStyle name="20% - Ênfase6 6 5 3 2" xfId="23733"/>
    <cellStyle name="20% - Ênfase6 6 5 3 3" xfId="34919"/>
    <cellStyle name="20% - Ênfase6 6 5 4" xfId="14825"/>
    <cellStyle name="20% - Ênfase6 6 5 4 2" xfId="25629"/>
    <cellStyle name="20% - Ênfase6 6 5 4 3" xfId="36815"/>
    <cellStyle name="20% - Ênfase6 6 5 5" xfId="16550"/>
    <cellStyle name="20% - Ênfase6 6 5 5 2" xfId="27525"/>
    <cellStyle name="20% - Ênfase6 6 5 5 3" xfId="38711"/>
    <cellStyle name="20% - Ênfase6 6 5 6" xfId="18275"/>
    <cellStyle name="20% - Ênfase6 6 5 6 2" xfId="29421"/>
    <cellStyle name="20% - Ênfase6 6 5 6 3" xfId="40607"/>
    <cellStyle name="20% - Ênfase6 6 5 7" xfId="20000"/>
    <cellStyle name="20% - Ênfase6 6 5 8" xfId="31188"/>
    <cellStyle name="20% - Ênfase6 6 5 9" xfId="42374"/>
    <cellStyle name="20% - Ênfase6 6 6" xfId="1866"/>
    <cellStyle name="20% - Ênfase6 6 6 10" xfId="44387"/>
    <cellStyle name="20% - Ênfase6 6 6 2" xfId="11660"/>
    <cellStyle name="20% - Ênfase6 6 6 2 2" xfId="22156"/>
    <cellStyle name="20% - Ênfase6 6 6 2 3" xfId="33344"/>
    <cellStyle name="20% - Ênfase6 6 6 3" xfId="13388"/>
    <cellStyle name="20% - Ênfase6 6 6 3 2" xfId="24049"/>
    <cellStyle name="20% - Ênfase6 6 6 3 3" xfId="35235"/>
    <cellStyle name="20% - Ênfase6 6 6 4" xfId="15113"/>
    <cellStyle name="20% - Ênfase6 6 6 4 2" xfId="25945"/>
    <cellStyle name="20% - Ênfase6 6 6 4 3" xfId="37131"/>
    <cellStyle name="20% - Ênfase6 6 6 5" xfId="16838"/>
    <cellStyle name="20% - Ênfase6 6 6 5 2" xfId="27841"/>
    <cellStyle name="20% - Ênfase6 6 6 5 3" xfId="39027"/>
    <cellStyle name="20% - Ênfase6 6 6 6" xfId="18563"/>
    <cellStyle name="20% - Ênfase6 6 6 6 2" xfId="29737"/>
    <cellStyle name="20% - Ênfase6 6 6 6 3" xfId="40923"/>
    <cellStyle name="20% - Ênfase6 6 6 7" xfId="20288"/>
    <cellStyle name="20% - Ênfase6 6 6 8" xfId="31476"/>
    <cellStyle name="20% - Ênfase6 6 6 9" xfId="42662"/>
    <cellStyle name="20% - Ênfase6 6 7" xfId="10219"/>
    <cellStyle name="20% - Ênfase6 6 7 2" xfId="20576"/>
    <cellStyle name="20% - Ênfase6 6 7 3" xfId="31764"/>
    <cellStyle name="20% - Ênfase6 6 8" xfId="11948"/>
    <cellStyle name="20% - Ênfase6 6 8 2" xfId="22469"/>
    <cellStyle name="20% - Ênfase6 6 8 3" xfId="33655"/>
    <cellStyle name="20% - Ênfase6 6 9" xfId="13673"/>
    <cellStyle name="20% - Ênfase6 6 9 2" xfId="24365"/>
    <cellStyle name="20% - Ênfase6 6 9 3" xfId="35551"/>
    <cellStyle name="20% - Ênfase6 7" xfId="444"/>
    <cellStyle name="20% - Ênfase6 7 10" xfId="43091"/>
    <cellStyle name="20% - Ênfase6 7 2" xfId="10364"/>
    <cellStyle name="20% - Ênfase6 7 2 2" xfId="20734"/>
    <cellStyle name="20% - Ênfase6 7 2 3" xfId="31922"/>
    <cellStyle name="20% - Ênfase6 7 3" xfId="12092"/>
    <cellStyle name="20% - Ênfase6 7 3 2" xfId="22627"/>
    <cellStyle name="20% - Ênfase6 7 3 3" xfId="33813"/>
    <cellStyle name="20% - Ênfase6 7 4" xfId="13817"/>
    <cellStyle name="20% - Ênfase6 7 4 2" xfId="24523"/>
    <cellStyle name="20% - Ênfase6 7 4 3" xfId="35709"/>
    <cellStyle name="20% - Ênfase6 7 5" xfId="15542"/>
    <cellStyle name="20% - Ênfase6 7 5 2" xfId="26419"/>
    <cellStyle name="20% - Ênfase6 7 5 3" xfId="37605"/>
    <cellStyle name="20% - Ênfase6 7 6" xfId="17267"/>
    <cellStyle name="20% - Ênfase6 7 6 2" xfId="28315"/>
    <cellStyle name="20% - Ênfase6 7 6 3" xfId="39501"/>
    <cellStyle name="20% - Ênfase6 7 7" xfId="18992"/>
    <cellStyle name="20% - Ênfase6 7 8" xfId="30180"/>
    <cellStyle name="20% - Ênfase6 7 9" xfId="41366"/>
    <cellStyle name="20% - Ênfase6 8" xfId="760"/>
    <cellStyle name="20% - Ênfase6 8 10" xfId="43379"/>
    <cellStyle name="20% - Ênfase6 8 2" xfId="10652"/>
    <cellStyle name="20% - Ênfase6 8 2 2" xfId="21050"/>
    <cellStyle name="20% - Ênfase6 8 2 3" xfId="32238"/>
    <cellStyle name="20% - Ênfase6 8 3" xfId="12380"/>
    <cellStyle name="20% - Ênfase6 8 3 2" xfId="22943"/>
    <cellStyle name="20% - Ênfase6 8 3 3" xfId="34129"/>
    <cellStyle name="20% - Ênfase6 8 4" xfId="14105"/>
    <cellStyle name="20% - Ênfase6 8 4 2" xfId="24839"/>
    <cellStyle name="20% - Ênfase6 8 4 3" xfId="36025"/>
    <cellStyle name="20% - Ênfase6 8 5" xfId="15830"/>
    <cellStyle name="20% - Ênfase6 8 5 2" xfId="26735"/>
    <cellStyle name="20% - Ênfase6 8 5 3" xfId="37921"/>
    <cellStyle name="20% - Ênfase6 8 6" xfId="17555"/>
    <cellStyle name="20% - Ênfase6 8 6 2" xfId="28631"/>
    <cellStyle name="20% - Ênfase6 8 6 3" xfId="39817"/>
    <cellStyle name="20% - Ênfase6 8 7" xfId="19280"/>
    <cellStyle name="20% - Ênfase6 8 8" xfId="30468"/>
    <cellStyle name="20% - Ênfase6 8 9" xfId="41654"/>
    <cellStyle name="20% - Ênfase6 9" xfId="1076"/>
    <cellStyle name="20% - Ênfase6 9 10" xfId="43667"/>
    <cellStyle name="20% - Ênfase6 9 2" xfId="10940"/>
    <cellStyle name="20% - Ênfase6 9 2 2" xfId="21366"/>
    <cellStyle name="20% - Ênfase6 9 2 3" xfId="32554"/>
    <cellStyle name="20% - Ênfase6 9 3" xfId="12668"/>
    <cellStyle name="20% - Ênfase6 9 3 2" xfId="23259"/>
    <cellStyle name="20% - Ênfase6 9 3 3" xfId="34445"/>
    <cellStyle name="20% - Ênfase6 9 4" xfId="14393"/>
    <cellStyle name="20% - Ênfase6 9 4 2" xfId="25155"/>
    <cellStyle name="20% - Ênfase6 9 4 3" xfId="36341"/>
    <cellStyle name="20% - Ênfase6 9 5" xfId="16118"/>
    <cellStyle name="20% - Ênfase6 9 5 2" xfId="27051"/>
    <cellStyle name="20% - Ênfase6 9 5 3" xfId="38237"/>
    <cellStyle name="20% - Ênfase6 9 6" xfId="17843"/>
    <cellStyle name="20% - Ênfase6 9 6 2" xfId="28947"/>
    <cellStyle name="20% - Ênfase6 9 6 3" xfId="40133"/>
    <cellStyle name="20% - Ênfase6 9 7" xfId="19568"/>
    <cellStyle name="20% - Ênfase6 9 8" xfId="30756"/>
    <cellStyle name="20% - Ênfase6 9 9" xfId="41942"/>
    <cellStyle name="40% - Ênfase1" xfId="27" builtinId="31" customBuiltin="1"/>
    <cellStyle name="40% - Ênfase1 10" xfId="1393"/>
    <cellStyle name="40% - Ênfase1 10 10" xfId="43956"/>
    <cellStyle name="40% - Ênfase1 10 2" xfId="11229"/>
    <cellStyle name="40% - Ênfase1 10 2 2" xfId="21683"/>
    <cellStyle name="40% - Ênfase1 10 2 3" xfId="32871"/>
    <cellStyle name="40% - Ênfase1 10 3" xfId="12957"/>
    <cellStyle name="40% - Ênfase1 10 3 2" xfId="23576"/>
    <cellStyle name="40% - Ênfase1 10 3 3" xfId="34762"/>
    <cellStyle name="40% - Ênfase1 10 4" xfId="14682"/>
    <cellStyle name="40% - Ênfase1 10 4 2" xfId="25472"/>
    <cellStyle name="40% - Ênfase1 10 4 3" xfId="36658"/>
    <cellStyle name="40% - Ênfase1 10 5" xfId="16407"/>
    <cellStyle name="40% - Ênfase1 10 5 2" xfId="27368"/>
    <cellStyle name="40% - Ênfase1 10 5 3" xfId="38554"/>
    <cellStyle name="40% - Ênfase1 10 6" xfId="18132"/>
    <cellStyle name="40% - Ênfase1 10 6 2" xfId="29264"/>
    <cellStyle name="40% - Ênfase1 10 6 3" xfId="40450"/>
    <cellStyle name="40% - Ênfase1 10 7" xfId="19857"/>
    <cellStyle name="40% - Ênfase1 10 8" xfId="31045"/>
    <cellStyle name="40% - Ênfase1 10 9" xfId="42231"/>
    <cellStyle name="40% - Ênfase1 11" xfId="1709"/>
    <cellStyle name="40% - Ênfase1 11 10" xfId="44244"/>
    <cellStyle name="40% - Ênfase1 11 2" xfId="11517"/>
    <cellStyle name="40% - Ênfase1 11 2 2" xfId="21999"/>
    <cellStyle name="40% - Ênfase1 11 2 3" xfId="33187"/>
    <cellStyle name="40% - Ênfase1 11 3" xfId="13245"/>
    <cellStyle name="40% - Ênfase1 11 3 2" xfId="23892"/>
    <cellStyle name="40% - Ênfase1 11 3 3" xfId="35078"/>
    <cellStyle name="40% - Ênfase1 11 4" xfId="14970"/>
    <cellStyle name="40% - Ênfase1 11 4 2" xfId="25788"/>
    <cellStyle name="40% - Ênfase1 11 4 3" xfId="36974"/>
    <cellStyle name="40% - Ênfase1 11 5" xfId="16695"/>
    <cellStyle name="40% - Ênfase1 11 5 2" xfId="27684"/>
    <cellStyle name="40% - Ênfase1 11 5 3" xfId="38870"/>
    <cellStyle name="40% - Ênfase1 11 6" xfId="18420"/>
    <cellStyle name="40% - Ênfase1 11 6 2" xfId="29580"/>
    <cellStyle name="40% - Ênfase1 11 6 3" xfId="40766"/>
    <cellStyle name="40% - Ênfase1 11 7" xfId="20145"/>
    <cellStyle name="40% - Ênfase1 11 8" xfId="31333"/>
    <cellStyle name="40% - Ênfase1 11 9" xfId="42519"/>
    <cellStyle name="40% - Ênfase1 12" xfId="2170"/>
    <cellStyle name="40% - Ênfase1 12 2" xfId="20433"/>
    <cellStyle name="40% - Ênfase1 12 3" xfId="31621"/>
    <cellStyle name="40% - Ênfase1 13" xfId="11805"/>
    <cellStyle name="40% - Ênfase1 13 2" xfId="22315"/>
    <cellStyle name="40% - Ênfase1 13 3" xfId="33503"/>
    <cellStyle name="40% - Ênfase1 14" xfId="13533"/>
    <cellStyle name="40% - Ênfase1 14 2" xfId="24208"/>
    <cellStyle name="40% - Ênfase1 14 3" xfId="35394"/>
    <cellStyle name="40% - Ênfase1 15" xfId="15258"/>
    <cellStyle name="40% - Ênfase1 15 2" xfId="26104"/>
    <cellStyle name="40% - Ênfase1 15 3" xfId="37290"/>
    <cellStyle name="40% - Ênfase1 16" xfId="16983"/>
    <cellStyle name="40% - Ênfase1 16 2" xfId="28000"/>
    <cellStyle name="40% - Ênfase1 16 3" xfId="39186"/>
    <cellStyle name="40% - Ênfase1 17" xfId="18708"/>
    <cellStyle name="40% - Ênfase1 18" xfId="29896"/>
    <cellStyle name="40% - Ênfase1 19" xfId="41082"/>
    <cellStyle name="40% - Ênfase1 2" xfId="149"/>
    <cellStyle name="40% - Ênfase1 2 10" xfId="11825"/>
    <cellStyle name="40% - Ênfase1 2 10 2" xfId="22334"/>
    <cellStyle name="40% - Ênfase1 2 10 3" xfId="33520"/>
    <cellStyle name="40% - Ênfase1 2 11" xfId="13550"/>
    <cellStyle name="40% - Ênfase1 2 11 2" xfId="24230"/>
    <cellStyle name="40% - Ênfase1 2 11 3" xfId="35416"/>
    <cellStyle name="40% - Ênfase1 2 12" xfId="15275"/>
    <cellStyle name="40% - Ênfase1 2 12 2" xfId="26126"/>
    <cellStyle name="40% - Ênfase1 2 12 3" xfId="37312"/>
    <cellStyle name="40% - Ênfase1 2 13" xfId="17000"/>
    <cellStyle name="40% - Ênfase1 2 13 2" xfId="28022"/>
    <cellStyle name="40% - Ênfase1 2 13 3" xfId="39208"/>
    <cellStyle name="40% - Ênfase1 2 14" xfId="18725"/>
    <cellStyle name="40% - Ênfase1 2 15" xfId="29913"/>
    <cellStyle name="40% - Ênfase1 2 16" xfId="41099"/>
    <cellStyle name="40% - Ênfase1 2 17" xfId="42824"/>
    <cellStyle name="40% - Ênfase1 2 2" xfId="239"/>
    <cellStyle name="40% - Ênfase1 2 2 10" xfId="13632"/>
    <cellStyle name="40% - Ênfase1 2 2 10 2" xfId="24320"/>
    <cellStyle name="40% - Ênfase1 2 2 10 3" xfId="35506"/>
    <cellStyle name="40% - Ênfase1 2 2 11" xfId="15357"/>
    <cellStyle name="40% - Ênfase1 2 2 11 2" xfId="26216"/>
    <cellStyle name="40% - Ênfase1 2 2 11 3" xfId="37402"/>
    <cellStyle name="40% - Ênfase1 2 2 12" xfId="17082"/>
    <cellStyle name="40% - Ênfase1 2 2 12 2" xfId="28112"/>
    <cellStyle name="40% - Ênfase1 2 2 12 3" xfId="39298"/>
    <cellStyle name="40% - Ênfase1 2 2 13" xfId="18807"/>
    <cellStyle name="40% - Ênfase1 2 2 14" xfId="29995"/>
    <cellStyle name="40% - Ênfase1 2 2 15" xfId="41181"/>
    <cellStyle name="40% - Ênfase1 2 2 16" xfId="42906"/>
    <cellStyle name="40% - Ênfase1 2 2 2" xfId="397"/>
    <cellStyle name="40% - Ênfase1 2 2 2 10" xfId="15501"/>
    <cellStyle name="40% - Ênfase1 2 2 2 10 2" xfId="26374"/>
    <cellStyle name="40% - Ênfase1 2 2 2 10 3" xfId="37560"/>
    <cellStyle name="40% - Ênfase1 2 2 2 11" xfId="17226"/>
    <cellStyle name="40% - Ênfase1 2 2 2 11 2" xfId="28270"/>
    <cellStyle name="40% - Ênfase1 2 2 2 11 3" xfId="39456"/>
    <cellStyle name="40% - Ênfase1 2 2 2 12" xfId="18951"/>
    <cellStyle name="40% - Ênfase1 2 2 2 13" xfId="30139"/>
    <cellStyle name="40% - Ênfase1 2 2 2 14" xfId="41325"/>
    <cellStyle name="40% - Ênfase1 2 2 2 15" xfId="43050"/>
    <cellStyle name="40% - Ênfase1 2 2 2 2" xfId="715"/>
    <cellStyle name="40% - Ênfase1 2 2 2 2 10" xfId="43338"/>
    <cellStyle name="40% - Ênfase1 2 2 2 2 2" xfId="10611"/>
    <cellStyle name="40% - Ênfase1 2 2 2 2 2 2" xfId="21005"/>
    <cellStyle name="40% - Ênfase1 2 2 2 2 2 3" xfId="32193"/>
    <cellStyle name="40% - Ênfase1 2 2 2 2 3" xfId="12339"/>
    <cellStyle name="40% - Ênfase1 2 2 2 2 3 2" xfId="22898"/>
    <cellStyle name="40% - Ênfase1 2 2 2 2 3 3" xfId="34084"/>
    <cellStyle name="40% - Ênfase1 2 2 2 2 4" xfId="14064"/>
    <cellStyle name="40% - Ênfase1 2 2 2 2 4 2" xfId="24794"/>
    <cellStyle name="40% - Ênfase1 2 2 2 2 4 3" xfId="35980"/>
    <cellStyle name="40% - Ênfase1 2 2 2 2 5" xfId="15789"/>
    <cellStyle name="40% - Ênfase1 2 2 2 2 5 2" xfId="26690"/>
    <cellStyle name="40% - Ênfase1 2 2 2 2 5 3" xfId="37876"/>
    <cellStyle name="40% - Ênfase1 2 2 2 2 6" xfId="17514"/>
    <cellStyle name="40% - Ênfase1 2 2 2 2 6 2" xfId="28586"/>
    <cellStyle name="40% - Ênfase1 2 2 2 2 6 3" xfId="39772"/>
    <cellStyle name="40% - Ênfase1 2 2 2 2 7" xfId="19239"/>
    <cellStyle name="40% - Ênfase1 2 2 2 2 8" xfId="30427"/>
    <cellStyle name="40% - Ênfase1 2 2 2 2 9" xfId="41613"/>
    <cellStyle name="40% - Ênfase1 2 2 2 3" xfId="1031"/>
    <cellStyle name="40% - Ênfase1 2 2 2 3 10" xfId="43626"/>
    <cellStyle name="40% - Ênfase1 2 2 2 3 2" xfId="10899"/>
    <cellStyle name="40% - Ênfase1 2 2 2 3 2 2" xfId="21321"/>
    <cellStyle name="40% - Ênfase1 2 2 2 3 2 3" xfId="32509"/>
    <cellStyle name="40% - Ênfase1 2 2 2 3 3" xfId="12627"/>
    <cellStyle name="40% - Ênfase1 2 2 2 3 3 2" xfId="23214"/>
    <cellStyle name="40% - Ênfase1 2 2 2 3 3 3" xfId="34400"/>
    <cellStyle name="40% - Ênfase1 2 2 2 3 4" xfId="14352"/>
    <cellStyle name="40% - Ênfase1 2 2 2 3 4 2" xfId="25110"/>
    <cellStyle name="40% - Ênfase1 2 2 2 3 4 3" xfId="36296"/>
    <cellStyle name="40% - Ênfase1 2 2 2 3 5" xfId="16077"/>
    <cellStyle name="40% - Ênfase1 2 2 2 3 5 2" xfId="27006"/>
    <cellStyle name="40% - Ênfase1 2 2 2 3 5 3" xfId="38192"/>
    <cellStyle name="40% - Ênfase1 2 2 2 3 6" xfId="17802"/>
    <cellStyle name="40% - Ênfase1 2 2 2 3 6 2" xfId="28902"/>
    <cellStyle name="40% - Ênfase1 2 2 2 3 6 3" xfId="40088"/>
    <cellStyle name="40% - Ênfase1 2 2 2 3 7" xfId="19527"/>
    <cellStyle name="40% - Ênfase1 2 2 2 3 8" xfId="30715"/>
    <cellStyle name="40% - Ênfase1 2 2 2 3 9" xfId="41901"/>
    <cellStyle name="40% - Ênfase1 2 2 2 4" xfId="1347"/>
    <cellStyle name="40% - Ênfase1 2 2 2 4 10" xfId="43914"/>
    <cellStyle name="40% - Ênfase1 2 2 2 4 2" xfId="11187"/>
    <cellStyle name="40% - Ênfase1 2 2 2 4 2 2" xfId="21637"/>
    <cellStyle name="40% - Ênfase1 2 2 2 4 2 3" xfId="32825"/>
    <cellStyle name="40% - Ênfase1 2 2 2 4 3" xfId="12915"/>
    <cellStyle name="40% - Ênfase1 2 2 2 4 3 2" xfId="23530"/>
    <cellStyle name="40% - Ênfase1 2 2 2 4 3 3" xfId="34716"/>
    <cellStyle name="40% - Ênfase1 2 2 2 4 4" xfId="14640"/>
    <cellStyle name="40% - Ênfase1 2 2 2 4 4 2" xfId="25426"/>
    <cellStyle name="40% - Ênfase1 2 2 2 4 4 3" xfId="36612"/>
    <cellStyle name="40% - Ênfase1 2 2 2 4 5" xfId="16365"/>
    <cellStyle name="40% - Ênfase1 2 2 2 4 5 2" xfId="27322"/>
    <cellStyle name="40% - Ênfase1 2 2 2 4 5 3" xfId="38508"/>
    <cellStyle name="40% - Ênfase1 2 2 2 4 6" xfId="18090"/>
    <cellStyle name="40% - Ênfase1 2 2 2 4 6 2" xfId="29218"/>
    <cellStyle name="40% - Ênfase1 2 2 2 4 6 3" xfId="40404"/>
    <cellStyle name="40% - Ênfase1 2 2 2 4 7" xfId="19815"/>
    <cellStyle name="40% - Ênfase1 2 2 2 4 8" xfId="31003"/>
    <cellStyle name="40% - Ênfase1 2 2 2 4 9" xfId="42189"/>
    <cellStyle name="40% - Ênfase1 2 2 2 5" xfId="1663"/>
    <cellStyle name="40% - Ênfase1 2 2 2 5 10" xfId="44202"/>
    <cellStyle name="40% - Ênfase1 2 2 2 5 2" xfId="11475"/>
    <cellStyle name="40% - Ênfase1 2 2 2 5 2 2" xfId="21953"/>
    <cellStyle name="40% - Ênfase1 2 2 2 5 2 3" xfId="33141"/>
    <cellStyle name="40% - Ênfase1 2 2 2 5 3" xfId="13203"/>
    <cellStyle name="40% - Ênfase1 2 2 2 5 3 2" xfId="23846"/>
    <cellStyle name="40% - Ênfase1 2 2 2 5 3 3" xfId="35032"/>
    <cellStyle name="40% - Ênfase1 2 2 2 5 4" xfId="14928"/>
    <cellStyle name="40% - Ênfase1 2 2 2 5 4 2" xfId="25742"/>
    <cellStyle name="40% - Ênfase1 2 2 2 5 4 3" xfId="36928"/>
    <cellStyle name="40% - Ênfase1 2 2 2 5 5" xfId="16653"/>
    <cellStyle name="40% - Ênfase1 2 2 2 5 5 2" xfId="27638"/>
    <cellStyle name="40% - Ênfase1 2 2 2 5 5 3" xfId="38824"/>
    <cellStyle name="40% - Ênfase1 2 2 2 5 6" xfId="18378"/>
    <cellStyle name="40% - Ênfase1 2 2 2 5 6 2" xfId="29534"/>
    <cellStyle name="40% - Ênfase1 2 2 2 5 6 3" xfId="40720"/>
    <cellStyle name="40% - Ênfase1 2 2 2 5 7" xfId="20103"/>
    <cellStyle name="40% - Ênfase1 2 2 2 5 8" xfId="31291"/>
    <cellStyle name="40% - Ênfase1 2 2 2 5 9" xfId="42477"/>
    <cellStyle name="40% - Ênfase1 2 2 2 6" xfId="1979"/>
    <cellStyle name="40% - Ênfase1 2 2 2 6 10" xfId="44490"/>
    <cellStyle name="40% - Ênfase1 2 2 2 6 2" xfId="11763"/>
    <cellStyle name="40% - Ênfase1 2 2 2 6 2 2" xfId="22269"/>
    <cellStyle name="40% - Ênfase1 2 2 2 6 2 3" xfId="33457"/>
    <cellStyle name="40% - Ênfase1 2 2 2 6 3" xfId="13491"/>
    <cellStyle name="40% - Ênfase1 2 2 2 6 3 2" xfId="24162"/>
    <cellStyle name="40% - Ênfase1 2 2 2 6 3 3" xfId="35348"/>
    <cellStyle name="40% - Ênfase1 2 2 2 6 4" xfId="15216"/>
    <cellStyle name="40% - Ênfase1 2 2 2 6 4 2" xfId="26058"/>
    <cellStyle name="40% - Ênfase1 2 2 2 6 4 3" xfId="37244"/>
    <cellStyle name="40% - Ênfase1 2 2 2 6 5" xfId="16941"/>
    <cellStyle name="40% - Ênfase1 2 2 2 6 5 2" xfId="27954"/>
    <cellStyle name="40% - Ênfase1 2 2 2 6 5 3" xfId="39140"/>
    <cellStyle name="40% - Ênfase1 2 2 2 6 6" xfId="18666"/>
    <cellStyle name="40% - Ênfase1 2 2 2 6 6 2" xfId="29850"/>
    <cellStyle name="40% - Ênfase1 2 2 2 6 6 3" xfId="41036"/>
    <cellStyle name="40% - Ênfase1 2 2 2 6 7" xfId="20391"/>
    <cellStyle name="40% - Ênfase1 2 2 2 6 8" xfId="31579"/>
    <cellStyle name="40% - Ênfase1 2 2 2 6 9" xfId="42765"/>
    <cellStyle name="40% - Ênfase1 2 2 2 7" xfId="10322"/>
    <cellStyle name="40% - Ênfase1 2 2 2 7 2" xfId="20689"/>
    <cellStyle name="40% - Ênfase1 2 2 2 7 3" xfId="31877"/>
    <cellStyle name="40% - Ênfase1 2 2 2 8" xfId="12051"/>
    <cellStyle name="40% - Ênfase1 2 2 2 8 2" xfId="22582"/>
    <cellStyle name="40% - Ênfase1 2 2 2 8 3" xfId="33768"/>
    <cellStyle name="40% - Ênfase1 2 2 2 9" xfId="13776"/>
    <cellStyle name="40% - Ênfase1 2 2 2 9 2" xfId="24478"/>
    <cellStyle name="40% - Ênfase1 2 2 2 9 3" xfId="35664"/>
    <cellStyle name="40% - Ênfase1 2 2 3" xfId="557"/>
    <cellStyle name="40% - Ênfase1 2 2 3 10" xfId="43194"/>
    <cellStyle name="40% - Ênfase1 2 2 3 2" xfId="10467"/>
    <cellStyle name="40% - Ênfase1 2 2 3 2 2" xfId="20847"/>
    <cellStyle name="40% - Ênfase1 2 2 3 2 3" xfId="32035"/>
    <cellStyle name="40% - Ênfase1 2 2 3 3" xfId="12195"/>
    <cellStyle name="40% - Ênfase1 2 2 3 3 2" xfId="22740"/>
    <cellStyle name="40% - Ênfase1 2 2 3 3 3" xfId="33926"/>
    <cellStyle name="40% - Ênfase1 2 2 3 4" xfId="13920"/>
    <cellStyle name="40% - Ênfase1 2 2 3 4 2" xfId="24636"/>
    <cellStyle name="40% - Ênfase1 2 2 3 4 3" xfId="35822"/>
    <cellStyle name="40% - Ênfase1 2 2 3 5" xfId="15645"/>
    <cellStyle name="40% - Ênfase1 2 2 3 5 2" xfId="26532"/>
    <cellStyle name="40% - Ênfase1 2 2 3 5 3" xfId="37718"/>
    <cellStyle name="40% - Ênfase1 2 2 3 6" xfId="17370"/>
    <cellStyle name="40% - Ênfase1 2 2 3 6 2" xfId="28428"/>
    <cellStyle name="40% - Ênfase1 2 2 3 6 3" xfId="39614"/>
    <cellStyle name="40% - Ênfase1 2 2 3 7" xfId="19095"/>
    <cellStyle name="40% - Ênfase1 2 2 3 8" xfId="30283"/>
    <cellStyle name="40% - Ênfase1 2 2 3 9" xfId="41469"/>
    <cellStyle name="40% - Ênfase1 2 2 4" xfId="873"/>
    <cellStyle name="40% - Ênfase1 2 2 4 10" xfId="43482"/>
    <cellStyle name="40% - Ênfase1 2 2 4 2" xfId="10755"/>
    <cellStyle name="40% - Ênfase1 2 2 4 2 2" xfId="21163"/>
    <cellStyle name="40% - Ênfase1 2 2 4 2 3" xfId="32351"/>
    <cellStyle name="40% - Ênfase1 2 2 4 3" xfId="12483"/>
    <cellStyle name="40% - Ênfase1 2 2 4 3 2" xfId="23056"/>
    <cellStyle name="40% - Ênfase1 2 2 4 3 3" xfId="34242"/>
    <cellStyle name="40% - Ênfase1 2 2 4 4" xfId="14208"/>
    <cellStyle name="40% - Ênfase1 2 2 4 4 2" xfId="24952"/>
    <cellStyle name="40% - Ênfase1 2 2 4 4 3" xfId="36138"/>
    <cellStyle name="40% - Ênfase1 2 2 4 5" xfId="15933"/>
    <cellStyle name="40% - Ênfase1 2 2 4 5 2" xfId="26848"/>
    <cellStyle name="40% - Ênfase1 2 2 4 5 3" xfId="38034"/>
    <cellStyle name="40% - Ênfase1 2 2 4 6" xfId="17658"/>
    <cellStyle name="40% - Ênfase1 2 2 4 6 2" xfId="28744"/>
    <cellStyle name="40% - Ênfase1 2 2 4 6 3" xfId="39930"/>
    <cellStyle name="40% - Ênfase1 2 2 4 7" xfId="19383"/>
    <cellStyle name="40% - Ênfase1 2 2 4 8" xfId="30571"/>
    <cellStyle name="40% - Ênfase1 2 2 4 9" xfId="41757"/>
    <cellStyle name="40% - Ênfase1 2 2 5" xfId="1189"/>
    <cellStyle name="40% - Ênfase1 2 2 5 10" xfId="43770"/>
    <cellStyle name="40% - Ênfase1 2 2 5 2" xfId="11043"/>
    <cellStyle name="40% - Ênfase1 2 2 5 2 2" xfId="21479"/>
    <cellStyle name="40% - Ênfase1 2 2 5 2 3" xfId="32667"/>
    <cellStyle name="40% - Ênfase1 2 2 5 3" xfId="12771"/>
    <cellStyle name="40% - Ênfase1 2 2 5 3 2" xfId="23372"/>
    <cellStyle name="40% - Ênfase1 2 2 5 3 3" xfId="34558"/>
    <cellStyle name="40% - Ênfase1 2 2 5 4" xfId="14496"/>
    <cellStyle name="40% - Ênfase1 2 2 5 4 2" xfId="25268"/>
    <cellStyle name="40% - Ênfase1 2 2 5 4 3" xfId="36454"/>
    <cellStyle name="40% - Ênfase1 2 2 5 5" xfId="16221"/>
    <cellStyle name="40% - Ênfase1 2 2 5 5 2" xfId="27164"/>
    <cellStyle name="40% - Ênfase1 2 2 5 5 3" xfId="38350"/>
    <cellStyle name="40% - Ênfase1 2 2 5 6" xfId="17946"/>
    <cellStyle name="40% - Ênfase1 2 2 5 6 2" xfId="29060"/>
    <cellStyle name="40% - Ênfase1 2 2 5 6 3" xfId="40246"/>
    <cellStyle name="40% - Ênfase1 2 2 5 7" xfId="19671"/>
    <cellStyle name="40% - Ênfase1 2 2 5 8" xfId="30859"/>
    <cellStyle name="40% - Ênfase1 2 2 5 9" xfId="42045"/>
    <cellStyle name="40% - Ênfase1 2 2 6" xfId="1505"/>
    <cellStyle name="40% - Ênfase1 2 2 6 10" xfId="44058"/>
    <cellStyle name="40% - Ênfase1 2 2 6 2" xfId="11331"/>
    <cellStyle name="40% - Ênfase1 2 2 6 2 2" xfId="21795"/>
    <cellStyle name="40% - Ênfase1 2 2 6 2 3" xfId="32983"/>
    <cellStyle name="40% - Ênfase1 2 2 6 3" xfId="13059"/>
    <cellStyle name="40% - Ênfase1 2 2 6 3 2" xfId="23688"/>
    <cellStyle name="40% - Ênfase1 2 2 6 3 3" xfId="34874"/>
    <cellStyle name="40% - Ênfase1 2 2 6 4" xfId="14784"/>
    <cellStyle name="40% - Ênfase1 2 2 6 4 2" xfId="25584"/>
    <cellStyle name="40% - Ênfase1 2 2 6 4 3" xfId="36770"/>
    <cellStyle name="40% - Ênfase1 2 2 6 5" xfId="16509"/>
    <cellStyle name="40% - Ênfase1 2 2 6 5 2" xfId="27480"/>
    <cellStyle name="40% - Ênfase1 2 2 6 5 3" xfId="38666"/>
    <cellStyle name="40% - Ênfase1 2 2 6 6" xfId="18234"/>
    <cellStyle name="40% - Ênfase1 2 2 6 6 2" xfId="29376"/>
    <cellStyle name="40% - Ênfase1 2 2 6 6 3" xfId="40562"/>
    <cellStyle name="40% - Ênfase1 2 2 6 7" xfId="19959"/>
    <cellStyle name="40% - Ênfase1 2 2 6 8" xfId="31147"/>
    <cellStyle name="40% - Ênfase1 2 2 6 9" xfId="42333"/>
    <cellStyle name="40% - Ênfase1 2 2 7" xfId="1821"/>
    <cellStyle name="40% - Ênfase1 2 2 7 10" xfId="44346"/>
    <cellStyle name="40% - Ênfase1 2 2 7 2" xfId="11619"/>
    <cellStyle name="40% - Ênfase1 2 2 7 2 2" xfId="22111"/>
    <cellStyle name="40% - Ênfase1 2 2 7 2 3" xfId="33299"/>
    <cellStyle name="40% - Ênfase1 2 2 7 3" xfId="13347"/>
    <cellStyle name="40% - Ênfase1 2 2 7 3 2" xfId="24004"/>
    <cellStyle name="40% - Ênfase1 2 2 7 3 3" xfId="35190"/>
    <cellStyle name="40% - Ênfase1 2 2 7 4" xfId="15072"/>
    <cellStyle name="40% - Ênfase1 2 2 7 4 2" xfId="25900"/>
    <cellStyle name="40% - Ênfase1 2 2 7 4 3" xfId="37086"/>
    <cellStyle name="40% - Ênfase1 2 2 7 5" xfId="16797"/>
    <cellStyle name="40% - Ênfase1 2 2 7 5 2" xfId="27796"/>
    <cellStyle name="40% - Ênfase1 2 2 7 5 3" xfId="38982"/>
    <cellStyle name="40% - Ênfase1 2 2 7 6" xfId="18522"/>
    <cellStyle name="40% - Ênfase1 2 2 7 6 2" xfId="29692"/>
    <cellStyle name="40% - Ênfase1 2 2 7 6 3" xfId="40878"/>
    <cellStyle name="40% - Ênfase1 2 2 7 7" xfId="20247"/>
    <cellStyle name="40% - Ênfase1 2 2 7 8" xfId="31435"/>
    <cellStyle name="40% - Ênfase1 2 2 7 9" xfId="42621"/>
    <cellStyle name="40% - Ênfase1 2 2 8" xfId="2027"/>
    <cellStyle name="40% - Ênfase1 2 2 8 2" xfId="20535"/>
    <cellStyle name="40% - Ênfase1 2 2 8 3" xfId="31723"/>
    <cellStyle name="40% - Ênfase1 2 2 9" xfId="11907"/>
    <cellStyle name="40% - Ênfase1 2 2 9 2" xfId="22424"/>
    <cellStyle name="40% - Ênfase1 2 2 9 3" xfId="33610"/>
    <cellStyle name="40% - Ênfase1 2 3" xfId="307"/>
    <cellStyle name="40% - Ênfase1 2 3 10" xfId="15419"/>
    <cellStyle name="40% - Ênfase1 2 3 10 2" xfId="26284"/>
    <cellStyle name="40% - Ênfase1 2 3 10 3" xfId="37470"/>
    <cellStyle name="40% - Ênfase1 2 3 11" xfId="17144"/>
    <cellStyle name="40% - Ênfase1 2 3 11 2" xfId="28180"/>
    <cellStyle name="40% - Ênfase1 2 3 11 3" xfId="39366"/>
    <cellStyle name="40% - Ênfase1 2 3 12" xfId="18869"/>
    <cellStyle name="40% - Ênfase1 2 3 13" xfId="30057"/>
    <cellStyle name="40% - Ênfase1 2 3 14" xfId="41243"/>
    <cellStyle name="40% - Ênfase1 2 3 15" xfId="42968"/>
    <cellStyle name="40% - Ênfase1 2 3 2" xfId="625"/>
    <cellStyle name="40% - Ênfase1 2 3 2 10" xfId="43256"/>
    <cellStyle name="40% - Ênfase1 2 3 2 2" xfId="10529"/>
    <cellStyle name="40% - Ênfase1 2 3 2 2 2" xfId="20915"/>
    <cellStyle name="40% - Ênfase1 2 3 2 2 3" xfId="32103"/>
    <cellStyle name="40% - Ênfase1 2 3 2 3" xfId="12257"/>
    <cellStyle name="40% - Ênfase1 2 3 2 3 2" xfId="22808"/>
    <cellStyle name="40% - Ênfase1 2 3 2 3 3" xfId="33994"/>
    <cellStyle name="40% - Ênfase1 2 3 2 4" xfId="13982"/>
    <cellStyle name="40% - Ênfase1 2 3 2 4 2" xfId="24704"/>
    <cellStyle name="40% - Ênfase1 2 3 2 4 3" xfId="35890"/>
    <cellStyle name="40% - Ênfase1 2 3 2 5" xfId="15707"/>
    <cellStyle name="40% - Ênfase1 2 3 2 5 2" xfId="26600"/>
    <cellStyle name="40% - Ênfase1 2 3 2 5 3" xfId="37786"/>
    <cellStyle name="40% - Ênfase1 2 3 2 6" xfId="17432"/>
    <cellStyle name="40% - Ênfase1 2 3 2 6 2" xfId="28496"/>
    <cellStyle name="40% - Ênfase1 2 3 2 6 3" xfId="39682"/>
    <cellStyle name="40% - Ênfase1 2 3 2 7" xfId="19157"/>
    <cellStyle name="40% - Ênfase1 2 3 2 8" xfId="30345"/>
    <cellStyle name="40% - Ênfase1 2 3 2 9" xfId="41531"/>
    <cellStyle name="40% - Ênfase1 2 3 3" xfId="941"/>
    <cellStyle name="40% - Ênfase1 2 3 3 10" xfId="43544"/>
    <cellStyle name="40% - Ênfase1 2 3 3 2" xfId="10817"/>
    <cellStyle name="40% - Ênfase1 2 3 3 2 2" xfId="21231"/>
    <cellStyle name="40% - Ênfase1 2 3 3 2 3" xfId="32419"/>
    <cellStyle name="40% - Ênfase1 2 3 3 3" xfId="12545"/>
    <cellStyle name="40% - Ênfase1 2 3 3 3 2" xfId="23124"/>
    <cellStyle name="40% - Ênfase1 2 3 3 3 3" xfId="34310"/>
    <cellStyle name="40% - Ênfase1 2 3 3 4" xfId="14270"/>
    <cellStyle name="40% - Ênfase1 2 3 3 4 2" xfId="25020"/>
    <cellStyle name="40% - Ênfase1 2 3 3 4 3" xfId="36206"/>
    <cellStyle name="40% - Ênfase1 2 3 3 5" xfId="15995"/>
    <cellStyle name="40% - Ênfase1 2 3 3 5 2" xfId="26916"/>
    <cellStyle name="40% - Ênfase1 2 3 3 5 3" xfId="38102"/>
    <cellStyle name="40% - Ênfase1 2 3 3 6" xfId="17720"/>
    <cellStyle name="40% - Ênfase1 2 3 3 6 2" xfId="28812"/>
    <cellStyle name="40% - Ênfase1 2 3 3 6 3" xfId="39998"/>
    <cellStyle name="40% - Ênfase1 2 3 3 7" xfId="19445"/>
    <cellStyle name="40% - Ênfase1 2 3 3 8" xfId="30633"/>
    <cellStyle name="40% - Ênfase1 2 3 3 9" xfId="41819"/>
    <cellStyle name="40% - Ênfase1 2 3 4" xfId="1257"/>
    <cellStyle name="40% - Ênfase1 2 3 4 10" xfId="43832"/>
    <cellStyle name="40% - Ênfase1 2 3 4 2" xfId="11105"/>
    <cellStyle name="40% - Ênfase1 2 3 4 2 2" xfId="21547"/>
    <cellStyle name="40% - Ênfase1 2 3 4 2 3" xfId="32735"/>
    <cellStyle name="40% - Ênfase1 2 3 4 3" xfId="12833"/>
    <cellStyle name="40% - Ênfase1 2 3 4 3 2" xfId="23440"/>
    <cellStyle name="40% - Ênfase1 2 3 4 3 3" xfId="34626"/>
    <cellStyle name="40% - Ênfase1 2 3 4 4" xfId="14558"/>
    <cellStyle name="40% - Ênfase1 2 3 4 4 2" xfId="25336"/>
    <cellStyle name="40% - Ênfase1 2 3 4 4 3" xfId="36522"/>
    <cellStyle name="40% - Ênfase1 2 3 4 5" xfId="16283"/>
    <cellStyle name="40% - Ênfase1 2 3 4 5 2" xfId="27232"/>
    <cellStyle name="40% - Ênfase1 2 3 4 5 3" xfId="38418"/>
    <cellStyle name="40% - Ênfase1 2 3 4 6" xfId="18008"/>
    <cellStyle name="40% - Ênfase1 2 3 4 6 2" xfId="29128"/>
    <cellStyle name="40% - Ênfase1 2 3 4 6 3" xfId="40314"/>
    <cellStyle name="40% - Ênfase1 2 3 4 7" xfId="19733"/>
    <cellStyle name="40% - Ênfase1 2 3 4 8" xfId="30921"/>
    <cellStyle name="40% - Ênfase1 2 3 4 9" xfId="42107"/>
    <cellStyle name="40% - Ênfase1 2 3 5" xfId="1573"/>
    <cellStyle name="40% - Ênfase1 2 3 5 10" xfId="44120"/>
    <cellStyle name="40% - Ênfase1 2 3 5 2" xfId="11393"/>
    <cellStyle name="40% - Ênfase1 2 3 5 2 2" xfId="21863"/>
    <cellStyle name="40% - Ênfase1 2 3 5 2 3" xfId="33051"/>
    <cellStyle name="40% - Ênfase1 2 3 5 3" xfId="13121"/>
    <cellStyle name="40% - Ênfase1 2 3 5 3 2" xfId="23756"/>
    <cellStyle name="40% - Ênfase1 2 3 5 3 3" xfId="34942"/>
    <cellStyle name="40% - Ênfase1 2 3 5 4" xfId="14846"/>
    <cellStyle name="40% - Ênfase1 2 3 5 4 2" xfId="25652"/>
    <cellStyle name="40% - Ênfase1 2 3 5 4 3" xfId="36838"/>
    <cellStyle name="40% - Ênfase1 2 3 5 5" xfId="16571"/>
    <cellStyle name="40% - Ênfase1 2 3 5 5 2" xfId="27548"/>
    <cellStyle name="40% - Ênfase1 2 3 5 5 3" xfId="38734"/>
    <cellStyle name="40% - Ênfase1 2 3 5 6" xfId="18296"/>
    <cellStyle name="40% - Ênfase1 2 3 5 6 2" xfId="29444"/>
    <cellStyle name="40% - Ênfase1 2 3 5 6 3" xfId="40630"/>
    <cellStyle name="40% - Ênfase1 2 3 5 7" xfId="20021"/>
    <cellStyle name="40% - Ênfase1 2 3 5 8" xfId="31209"/>
    <cellStyle name="40% - Ênfase1 2 3 5 9" xfId="42395"/>
    <cellStyle name="40% - Ênfase1 2 3 6" xfId="1889"/>
    <cellStyle name="40% - Ênfase1 2 3 6 10" xfId="44408"/>
    <cellStyle name="40% - Ênfase1 2 3 6 2" xfId="11681"/>
    <cellStyle name="40% - Ênfase1 2 3 6 2 2" xfId="22179"/>
    <cellStyle name="40% - Ênfase1 2 3 6 2 3" xfId="33367"/>
    <cellStyle name="40% - Ênfase1 2 3 6 3" xfId="13409"/>
    <cellStyle name="40% - Ênfase1 2 3 6 3 2" xfId="24072"/>
    <cellStyle name="40% - Ênfase1 2 3 6 3 3" xfId="35258"/>
    <cellStyle name="40% - Ênfase1 2 3 6 4" xfId="15134"/>
    <cellStyle name="40% - Ênfase1 2 3 6 4 2" xfId="25968"/>
    <cellStyle name="40% - Ênfase1 2 3 6 4 3" xfId="37154"/>
    <cellStyle name="40% - Ênfase1 2 3 6 5" xfId="16859"/>
    <cellStyle name="40% - Ênfase1 2 3 6 5 2" xfId="27864"/>
    <cellStyle name="40% - Ênfase1 2 3 6 5 3" xfId="39050"/>
    <cellStyle name="40% - Ênfase1 2 3 6 6" xfId="18584"/>
    <cellStyle name="40% - Ênfase1 2 3 6 6 2" xfId="29760"/>
    <cellStyle name="40% - Ênfase1 2 3 6 6 3" xfId="40946"/>
    <cellStyle name="40% - Ênfase1 2 3 6 7" xfId="20309"/>
    <cellStyle name="40% - Ênfase1 2 3 6 8" xfId="31497"/>
    <cellStyle name="40% - Ênfase1 2 3 6 9" xfId="42683"/>
    <cellStyle name="40% - Ênfase1 2 3 7" xfId="10240"/>
    <cellStyle name="40% - Ênfase1 2 3 7 2" xfId="20599"/>
    <cellStyle name="40% - Ênfase1 2 3 7 3" xfId="31787"/>
    <cellStyle name="40% - Ênfase1 2 3 8" xfId="11969"/>
    <cellStyle name="40% - Ênfase1 2 3 8 2" xfId="22492"/>
    <cellStyle name="40% - Ênfase1 2 3 8 3" xfId="33678"/>
    <cellStyle name="40% - Ênfase1 2 3 9" xfId="13694"/>
    <cellStyle name="40% - Ênfase1 2 3 9 2" xfId="24388"/>
    <cellStyle name="40% - Ênfase1 2 3 9 3" xfId="35574"/>
    <cellStyle name="40% - Ênfase1 2 4" xfId="467"/>
    <cellStyle name="40% - Ênfase1 2 4 10" xfId="43112"/>
    <cellStyle name="40% - Ênfase1 2 4 2" xfId="10385"/>
    <cellStyle name="40% - Ênfase1 2 4 2 2" xfId="20757"/>
    <cellStyle name="40% - Ênfase1 2 4 2 3" xfId="31945"/>
    <cellStyle name="40% - Ênfase1 2 4 3" xfId="12113"/>
    <cellStyle name="40% - Ênfase1 2 4 3 2" xfId="22650"/>
    <cellStyle name="40% - Ênfase1 2 4 3 3" xfId="33836"/>
    <cellStyle name="40% - Ênfase1 2 4 4" xfId="13838"/>
    <cellStyle name="40% - Ênfase1 2 4 4 2" xfId="24546"/>
    <cellStyle name="40% - Ênfase1 2 4 4 3" xfId="35732"/>
    <cellStyle name="40% - Ênfase1 2 4 5" xfId="15563"/>
    <cellStyle name="40% - Ênfase1 2 4 5 2" xfId="26442"/>
    <cellStyle name="40% - Ênfase1 2 4 5 3" xfId="37628"/>
    <cellStyle name="40% - Ênfase1 2 4 6" xfId="17288"/>
    <cellStyle name="40% - Ênfase1 2 4 6 2" xfId="28338"/>
    <cellStyle name="40% - Ênfase1 2 4 6 3" xfId="39524"/>
    <cellStyle name="40% - Ênfase1 2 4 7" xfId="19013"/>
    <cellStyle name="40% - Ênfase1 2 4 8" xfId="30201"/>
    <cellStyle name="40% - Ênfase1 2 4 9" xfId="41387"/>
    <cellStyle name="40% - Ênfase1 2 5" xfId="783"/>
    <cellStyle name="40% - Ênfase1 2 5 10" xfId="43400"/>
    <cellStyle name="40% - Ênfase1 2 5 2" xfId="10673"/>
    <cellStyle name="40% - Ênfase1 2 5 2 2" xfId="21073"/>
    <cellStyle name="40% - Ênfase1 2 5 2 3" xfId="32261"/>
    <cellStyle name="40% - Ênfase1 2 5 3" xfId="12401"/>
    <cellStyle name="40% - Ênfase1 2 5 3 2" xfId="22966"/>
    <cellStyle name="40% - Ênfase1 2 5 3 3" xfId="34152"/>
    <cellStyle name="40% - Ênfase1 2 5 4" xfId="14126"/>
    <cellStyle name="40% - Ênfase1 2 5 4 2" xfId="24862"/>
    <cellStyle name="40% - Ênfase1 2 5 4 3" xfId="36048"/>
    <cellStyle name="40% - Ênfase1 2 5 5" xfId="15851"/>
    <cellStyle name="40% - Ênfase1 2 5 5 2" xfId="26758"/>
    <cellStyle name="40% - Ênfase1 2 5 5 3" xfId="37944"/>
    <cellStyle name="40% - Ênfase1 2 5 6" xfId="17576"/>
    <cellStyle name="40% - Ênfase1 2 5 6 2" xfId="28654"/>
    <cellStyle name="40% - Ênfase1 2 5 6 3" xfId="39840"/>
    <cellStyle name="40% - Ênfase1 2 5 7" xfId="19301"/>
    <cellStyle name="40% - Ênfase1 2 5 8" xfId="30489"/>
    <cellStyle name="40% - Ênfase1 2 5 9" xfId="41675"/>
    <cellStyle name="40% - Ênfase1 2 6" xfId="1099"/>
    <cellStyle name="40% - Ênfase1 2 6 10" xfId="43688"/>
    <cellStyle name="40% - Ênfase1 2 6 2" xfId="10961"/>
    <cellStyle name="40% - Ênfase1 2 6 2 2" xfId="21389"/>
    <cellStyle name="40% - Ênfase1 2 6 2 3" xfId="32577"/>
    <cellStyle name="40% - Ênfase1 2 6 3" xfId="12689"/>
    <cellStyle name="40% - Ênfase1 2 6 3 2" xfId="23282"/>
    <cellStyle name="40% - Ênfase1 2 6 3 3" xfId="34468"/>
    <cellStyle name="40% - Ênfase1 2 6 4" xfId="14414"/>
    <cellStyle name="40% - Ênfase1 2 6 4 2" xfId="25178"/>
    <cellStyle name="40% - Ênfase1 2 6 4 3" xfId="36364"/>
    <cellStyle name="40% - Ênfase1 2 6 5" xfId="16139"/>
    <cellStyle name="40% - Ênfase1 2 6 5 2" xfId="27074"/>
    <cellStyle name="40% - Ênfase1 2 6 5 3" xfId="38260"/>
    <cellStyle name="40% - Ênfase1 2 6 6" xfId="17864"/>
    <cellStyle name="40% - Ênfase1 2 6 6 2" xfId="28970"/>
    <cellStyle name="40% - Ênfase1 2 6 6 3" xfId="40156"/>
    <cellStyle name="40% - Ênfase1 2 6 7" xfId="19589"/>
    <cellStyle name="40% - Ênfase1 2 6 8" xfId="30777"/>
    <cellStyle name="40% - Ênfase1 2 6 9" xfId="41963"/>
    <cellStyle name="40% - Ênfase1 2 7" xfId="1415"/>
    <cellStyle name="40% - Ênfase1 2 7 10" xfId="43976"/>
    <cellStyle name="40% - Ênfase1 2 7 2" xfId="11249"/>
    <cellStyle name="40% - Ênfase1 2 7 2 2" xfId="21705"/>
    <cellStyle name="40% - Ênfase1 2 7 2 3" xfId="32893"/>
    <cellStyle name="40% - Ênfase1 2 7 3" xfId="12977"/>
    <cellStyle name="40% - Ênfase1 2 7 3 2" xfId="23598"/>
    <cellStyle name="40% - Ênfase1 2 7 3 3" xfId="34784"/>
    <cellStyle name="40% - Ênfase1 2 7 4" xfId="14702"/>
    <cellStyle name="40% - Ênfase1 2 7 4 2" xfId="25494"/>
    <cellStyle name="40% - Ênfase1 2 7 4 3" xfId="36680"/>
    <cellStyle name="40% - Ênfase1 2 7 5" xfId="16427"/>
    <cellStyle name="40% - Ênfase1 2 7 5 2" xfId="27390"/>
    <cellStyle name="40% - Ênfase1 2 7 5 3" xfId="38576"/>
    <cellStyle name="40% - Ênfase1 2 7 6" xfId="18152"/>
    <cellStyle name="40% - Ênfase1 2 7 6 2" xfId="29286"/>
    <cellStyle name="40% - Ênfase1 2 7 6 3" xfId="40472"/>
    <cellStyle name="40% - Ênfase1 2 7 7" xfId="19877"/>
    <cellStyle name="40% - Ênfase1 2 7 8" xfId="31065"/>
    <cellStyle name="40% - Ênfase1 2 7 9" xfId="42251"/>
    <cellStyle name="40% - Ênfase1 2 8" xfId="1731"/>
    <cellStyle name="40% - Ênfase1 2 8 10" xfId="44264"/>
    <cellStyle name="40% - Ênfase1 2 8 2" xfId="11537"/>
    <cellStyle name="40% - Ênfase1 2 8 2 2" xfId="22021"/>
    <cellStyle name="40% - Ênfase1 2 8 2 3" xfId="33209"/>
    <cellStyle name="40% - Ênfase1 2 8 3" xfId="13265"/>
    <cellStyle name="40% - Ênfase1 2 8 3 2" xfId="23914"/>
    <cellStyle name="40% - Ênfase1 2 8 3 3" xfId="35100"/>
    <cellStyle name="40% - Ênfase1 2 8 4" xfId="14990"/>
    <cellStyle name="40% - Ênfase1 2 8 4 2" xfId="25810"/>
    <cellStyle name="40% - Ênfase1 2 8 4 3" xfId="36996"/>
    <cellStyle name="40% - Ênfase1 2 8 5" xfId="16715"/>
    <cellStyle name="40% - Ênfase1 2 8 5 2" xfId="27706"/>
    <cellStyle name="40% - Ênfase1 2 8 5 3" xfId="38892"/>
    <cellStyle name="40% - Ênfase1 2 8 6" xfId="18440"/>
    <cellStyle name="40% - Ênfase1 2 8 6 2" xfId="29602"/>
    <cellStyle name="40% - Ênfase1 2 8 6 3" xfId="40788"/>
    <cellStyle name="40% - Ênfase1 2 8 7" xfId="20165"/>
    <cellStyle name="40% - Ênfase1 2 8 8" xfId="31353"/>
    <cellStyle name="40% - Ênfase1 2 8 9" xfId="42539"/>
    <cellStyle name="40% - Ênfase1 2 9" xfId="2104"/>
    <cellStyle name="40% - Ênfase1 2 9 2" xfId="20453"/>
    <cellStyle name="40% - Ênfase1 2 9 3" xfId="31641"/>
    <cellStyle name="40% - Ênfase1 20" xfId="42807"/>
    <cellStyle name="40% - Ênfase1 3" xfId="173"/>
    <cellStyle name="40% - Ênfase1 3 10" xfId="11847"/>
    <cellStyle name="40% - Ênfase1 3 10 2" xfId="22358"/>
    <cellStyle name="40% - Ênfase1 3 10 3" xfId="33544"/>
    <cellStyle name="40% - Ênfase1 3 11" xfId="13572"/>
    <cellStyle name="40% - Ênfase1 3 11 2" xfId="24254"/>
    <cellStyle name="40% - Ênfase1 3 11 3" xfId="35440"/>
    <cellStyle name="40% - Ênfase1 3 12" xfId="15297"/>
    <cellStyle name="40% - Ênfase1 3 12 2" xfId="26150"/>
    <cellStyle name="40% - Ênfase1 3 12 3" xfId="37336"/>
    <cellStyle name="40% - Ênfase1 3 13" xfId="17022"/>
    <cellStyle name="40% - Ênfase1 3 13 2" xfId="28046"/>
    <cellStyle name="40% - Ênfase1 3 13 3" xfId="39232"/>
    <cellStyle name="40% - Ênfase1 3 14" xfId="18747"/>
    <cellStyle name="40% - Ênfase1 3 15" xfId="29935"/>
    <cellStyle name="40% - Ênfase1 3 16" xfId="41121"/>
    <cellStyle name="40% - Ênfase1 3 17" xfId="42846"/>
    <cellStyle name="40% - Ênfase1 3 2" xfId="263"/>
    <cellStyle name="40% - Ênfase1 3 2 10" xfId="13654"/>
    <cellStyle name="40% - Ênfase1 3 2 10 2" xfId="24344"/>
    <cellStyle name="40% - Ênfase1 3 2 10 3" xfId="35530"/>
    <cellStyle name="40% - Ênfase1 3 2 11" xfId="15379"/>
    <cellStyle name="40% - Ênfase1 3 2 11 2" xfId="26240"/>
    <cellStyle name="40% - Ênfase1 3 2 11 3" xfId="37426"/>
    <cellStyle name="40% - Ênfase1 3 2 12" xfId="17104"/>
    <cellStyle name="40% - Ênfase1 3 2 12 2" xfId="28136"/>
    <cellStyle name="40% - Ênfase1 3 2 12 3" xfId="39322"/>
    <cellStyle name="40% - Ênfase1 3 2 13" xfId="18829"/>
    <cellStyle name="40% - Ênfase1 3 2 14" xfId="30017"/>
    <cellStyle name="40% - Ênfase1 3 2 15" xfId="41203"/>
    <cellStyle name="40% - Ênfase1 3 2 16" xfId="42928"/>
    <cellStyle name="40% - Ênfase1 3 2 2" xfId="421"/>
    <cellStyle name="40% - Ênfase1 3 2 2 10" xfId="15523"/>
    <cellStyle name="40% - Ênfase1 3 2 2 10 2" xfId="26398"/>
    <cellStyle name="40% - Ênfase1 3 2 2 10 3" xfId="37584"/>
    <cellStyle name="40% - Ênfase1 3 2 2 11" xfId="17248"/>
    <cellStyle name="40% - Ênfase1 3 2 2 11 2" xfId="28294"/>
    <cellStyle name="40% - Ênfase1 3 2 2 11 3" xfId="39480"/>
    <cellStyle name="40% - Ênfase1 3 2 2 12" xfId="18973"/>
    <cellStyle name="40% - Ênfase1 3 2 2 13" xfId="30161"/>
    <cellStyle name="40% - Ênfase1 3 2 2 14" xfId="41347"/>
    <cellStyle name="40% - Ênfase1 3 2 2 15" xfId="43072"/>
    <cellStyle name="40% - Ênfase1 3 2 2 2" xfId="739"/>
    <cellStyle name="40% - Ênfase1 3 2 2 2 10" xfId="43360"/>
    <cellStyle name="40% - Ênfase1 3 2 2 2 2" xfId="10633"/>
    <cellStyle name="40% - Ênfase1 3 2 2 2 2 2" xfId="21029"/>
    <cellStyle name="40% - Ênfase1 3 2 2 2 2 3" xfId="32217"/>
    <cellStyle name="40% - Ênfase1 3 2 2 2 3" xfId="12361"/>
    <cellStyle name="40% - Ênfase1 3 2 2 2 3 2" xfId="22922"/>
    <cellStyle name="40% - Ênfase1 3 2 2 2 3 3" xfId="34108"/>
    <cellStyle name="40% - Ênfase1 3 2 2 2 4" xfId="14086"/>
    <cellStyle name="40% - Ênfase1 3 2 2 2 4 2" xfId="24818"/>
    <cellStyle name="40% - Ênfase1 3 2 2 2 4 3" xfId="36004"/>
    <cellStyle name="40% - Ênfase1 3 2 2 2 5" xfId="15811"/>
    <cellStyle name="40% - Ênfase1 3 2 2 2 5 2" xfId="26714"/>
    <cellStyle name="40% - Ênfase1 3 2 2 2 5 3" xfId="37900"/>
    <cellStyle name="40% - Ênfase1 3 2 2 2 6" xfId="17536"/>
    <cellStyle name="40% - Ênfase1 3 2 2 2 6 2" xfId="28610"/>
    <cellStyle name="40% - Ênfase1 3 2 2 2 6 3" xfId="39796"/>
    <cellStyle name="40% - Ênfase1 3 2 2 2 7" xfId="19261"/>
    <cellStyle name="40% - Ênfase1 3 2 2 2 8" xfId="30449"/>
    <cellStyle name="40% - Ênfase1 3 2 2 2 9" xfId="41635"/>
    <cellStyle name="40% - Ênfase1 3 2 2 3" xfId="1055"/>
    <cellStyle name="40% - Ênfase1 3 2 2 3 10" xfId="43648"/>
    <cellStyle name="40% - Ênfase1 3 2 2 3 2" xfId="10921"/>
    <cellStyle name="40% - Ênfase1 3 2 2 3 2 2" xfId="21345"/>
    <cellStyle name="40% - Ênfase1 3 2 2 3 2 3" xfId="32533"/>
    <cellStyle name="40% - Ênfase1 3 2 2 3 3" xfId="12649"/>
    <cellStyle name="40% - Ênfase1 3 2 2 3 3 2" xfId="23238"/>
    <cellStyle name="40% - Ênfase1 3 2 2 3 3 3" xfId="34424"/>
    <cellStyle name="40% - Ênfase1 3 2 2 3 4" xfId="14374"/>
    <cellStyle name="40% - Ênfase1 3 2 2 3 4 2" xfId="25134"/>
    <cellStyle name="40% - Ênfase1 3 2 2 3 4 3" xfId="36320"/>
    <cellStyle name="40% - Ênfase1 3 2 2 3 5" xfId="16099"/>
    <cellStyle name="40% - Ênfase1 3 2 2 3 5 2" xfId="27030"/>
    <cellStyle name="40% - Ênfase1 3 2 2 3 5 3" xfId="38216"/>
    <cellStyle name="40% - Ênfase1 3 2 2 3 6" xfId="17824"/>
    <cellStyle name="40% - Ênfase1 3 2 2 3 6 2" xfId="28926"/>
    <cellStyle name="40% - Ênfase1 3 2 2 3 6 3" xfId="40112"/>
    <cellStyle name="40% - Ênfase1 3 2 2 3 7" xfId="19549"/>
    <cellStyle name="40% - Ênfase1 3 2 2 3 8" xfId="30737"/>
    <cellStyle name="40% - Ênfase1 3 2 2 3 9" xfId="41923"/>
    <cellStyle name="40% - Ênfase1 3 2 2 4" xfId="1371"/>
    <cellStyle name="40% - Ênfase1 3 2 2 4 10" xfId="43936"/>
    <cellStyle name="40% - Ênfase1 3 2 2 4 2" xfId="11209"/>
    <cellStyle name="40% - Ênfase1 3 2 2 4 2 2" xfId="21661"/>
    <cellStyle name="40% - Ênfase1 3 2 2 4 2 3" xfId="32849"/>
    <cellStyle name="40% - Ênfase1 3 2 2 4 3" xfId="12937"/>
    <cellStyle name="40% - Ênfase1 3 2 2 4 3 2" xfId="23554"/>
    <cellStyle name="40% - Ênfase1 3 2 2 4 3 3" xfId="34740"/>
    <cellStyle name="40% - Ênfase1 3 2 2 4 4" xfId="14662"/>
    <cellStyle name="40% - Ênfase1 3 2 2 4 4 2" xfId="25450"/>
    <cellStyle name="40% - Ênfase1 3 2 2 4 4 3" xfId="36636"/>
    <cellStyle name="40% - Ênfase1 3 2 2 4 5" xfId="16387"/>
    <cellStyle name="40% - Ênfase1 3 2 2 4 5 2" xfId="27346"/>
    <cellStyle name="40% - Ênfase1 3 2 2 4 5 3" xfId="38532"/>
    <cellStyle name="40% - Ênfase1 3 2 2 4 6" xfId="18112"/>
    <cellStyle name="40% - Ênfase1 3 2 2 4 6 2" xfId="29242"/>
    <cellStyle name="40% - Ênfase1 3 2 2 4 6 3" xfId="40428"/>
    <cellStyle name="40% - Ênfase1 3 2 2 4 7" xfId="19837"/>
    <cellStyle name="40% - Ênfase1 3 2 2 4 8" xfId="31025"/>
    <cellStyle name="40% - Ênfase1 3 2 2 4 9" xfId="42211"/>
    <cellStyle name="40% - Ênfase1 3 2 2 5" xfId="1687"/>
    <cellStyle name="40% - Ênfase1 3 2 2 5 10" xfId="44224"/>
    <cellStyle name="40% - Ênfase1 3 2 2 5 2" xfId="11497"/>
    <cellStyle name="40% - Ênfase1 3 2 2 5 2 2" xfId="21977"/>
    <cellStyle name="40% - Ênfase1 3 2 2 5 2 3" xfId="33165"/>
    <cellStyle name="40% - Ênfase1 3 2 2 5 3" xfId="13225"/>
    <cellStyle name="40% - Ênfase1 3 2 2 5 3 2" xfId="23870"/>
    <cellStyle name="40% - Ênfase1 3 2 2 5 3 3" xfId="35056"/>
    <cellStyle name="40% - Ênfase1 3 2 2 5 4" xfId="14950"/>
    <cellStyle name="40% - Ênfase1 3 2 2 5 4 2" xfId="25766"/>
    <cellStyle name="40% - Ênfase1 3 2 2 5 4 3" xfId="36952"/>
    <cellStyle name="40% - Ênfase1 3 2 2 5 5" xfId="16675"/>
    <cellStyle name="40% - Ênfase1 3 2 2 5 5 2" xfId="27662"/>
    <cellStyle name="40% - Ênfase1 3 2 2 5 5 3" xfId="38848"/>
    <cellStyle name="40% - Ênfase1 3 2 2 5 6" xfId="18400"/>
    <cellStyle name="40% - Ênfase1 3 2 2 5 6 2" xfId="29558"/>
    <cellStyle name="40% - Ênfase1 3 2 2 5 6 3" xfId="40744"/>
    <cellStyle name="40% - Ênfase1 3 2 2 5 7" xfId="20125"/>
    <cellStyle name="40% - Ênfase1 3 2 2 5 8" xfId="31313"/>
    <cellStyle name="40% - Ênfase1 3 2 2 5 9" xfId="42499"/>
    <cellStyle name="40% - Ênfase1 3 2 2 6" xfId="2003"/>
    <cellStyle name="40% - Ênfase1 3 2 2 6 10" xfId="44512"/>
    <cellStyle name="40% - Ênfase1 3 2 2 6 2" xfId="11785"/>
    <cellStyle name="40% - Ênfase1 3 2 2 6 2 2" xfId="22293"/>
    <cellStyle name="40% - Ênfase1 3 2 2 6 2 3" xfId="33481"/>
    <cellStyle name="40% - Ênfase1 3 2 2 6 3" xfId="13513"/>
    <cellStyle name="40% - Ênfase1 3 2 2 6 3 2" xfId="24186"/>
    <cellStyle name="40% - Ênfase1 3 2 2 6 3 3" xfId="35372"/>
    <cellStyle name="40% - Ênfase1 3 2 2 6 4" xfId="15238"/>
    <cellStyle name="40% - Ênfase1 3 2 2 6 4 2" xfId="26082"/>
    <cellStyle name="40% - Ênfase1 3 2 2 6 4 3" xfId="37268"/>
    <cellStyle name="40% - Ênfase1 3 2 2 6 5" xfId="16963"/>
    <cellStyle name="40% - Ênfase1 3 2 2 6 5 2" xfId="27978"/>
    <cellStyle name="40% - Ênfase1 3 2 2 6 5 3" xfId="39164"/>
    <cellStyle name="40% - Ênfase1 3 2 2 6 6" xfId="18688"/>
    <cellStyle name="40% - Ênfase1 3 2 2 6 6 2" xfId="29874"/>
    <cellStyle name="40% - Ênfase1 3 2 2 6 6 3" xfId="41060"/>
    <cellStyle name="40% - Ênfase1 3 2 2 6 7" xfId="20413"/>
    <cellStyle name="40% - Ênfase1 3 2 2 6 8" xfId="31601"/>
    <cellStyle name="40% - Ênfase1 3 2 2 6 9" xfId="42787"/>
    <cellStyle name="40% - Ênfase1 3 2 2 7" xfId="10344"/>
    <cellStyle name="40% - Ênfase1 3 2 2 7 2" xfId="20713"/>
    <cellStyle name="40% - Ênfase1 3 2 2 7 3" xfId="31901"/>
    <cellStyle name="40% - Ênfase1 3 2 2 8" xfId="12073"/>
    <cellStyle name="40% - Ênfase1 3 2 2 8 2" xfId="22606"/>
    <cellStyle name="40% - Ênfase1 3 2 2 8 3" xfId="33792"/>
    <cellStyle name="40% - Ênfase1 3 2 2 9" xfId="13798"/>
    <cellStyle name="40% - Ênfase1 3 2 2 9 2" xfId="24502"/>
    <cellStyle name="40% - Ênfase1 3 2 2 9 3" xfId="35688"/>
    <cellStyle name="40% - Ênfase1 3 2 3" xfId="581"/>
    <cellStyle name="40% - Ênfase1 3 2 3 10" xfId="43216"/>
    <cellStyle name="40% - Ênfase1 3 2 3 2" xfId="10489"/>
    <cellStyle name="40% - Ênfase1 3 2 3 2 2" xfId="20871"/>
    <cellStyle name="40% - Ênfase1 3 2 3 2 3" xfId="32059"/>
    <cellStyle name="40% - Ênfase1 3 2 3 3" xfId="12217"/>
    <cellStyle name="40% - Ênfase1 3 2 3 3 2" xfId="22764"/>
    <cellStyle name="40% - Ênfase1 3 2 3 3 3" xfId="33950"/>
    <cellStyle name="40% - Ênfase1 3 2 3 4" xfId="13942"/>
    <cellStyle name="40% - Ênfase1 3 2 3 4 2" xfId="24660"/>
    <cellStyle name="40% - Ênfase1 3 2 3 4 3" xfId="35846"/>
    <cellStyle name="40% - Ênfase1 3 2 3 5" xfId="15667"/>
    <cellStyle name="40% - Ênfase1 3 2 3 5 2" xfId="26556"/>
    <cellStyle name="40% - Ênfase1 3 2 3 5 3" xfId="37742"/>
    <cellStyle name="40% - Ênfase1 3 2 3 6" xfId="17392"/>
    <cellStyle name="40% - Ênfase1 3 2 3 6 2" xfId="28452"/>
    <cellStyle name="40% - Ênfase1 3 2 3 6 3" xfId="39638"/>
    <cellStyle name="40% - Ênfase1 3 2 3 7" xfId="19117"/>
    <cellStyle name="40% - Ênfase1 3 2 3 8" xfId="30305"/>
    <cellStyle name="40% - Ênfase1 3 2 3 9" xfId="41491"/>
    <cellStyle name="40% - Ênfase1 3 2 4" xfId="897"/>
    <cellStyle name="40% - Ênfase1 3 2 4 10" xfId="43504"/>
    <cellStyle name="40% - Ênfase1 3 2 4 2" xfId="10777"/>
    <cellStyle name="40% - Ênfase1 3 2 4 2 2" xfId="21187"/>
    <cellStyle name="40% - Ênfase1 3 2 4 2 3" xfId="32375"/>
    <cellStyle name="40% - Ênfase1 3 2 4 3" xfId="12505"/>
    <cellStyle name="40% - Ênfase1 3 2 4 3 2" xfId="23080"/>
    <cellStyle name="40% - Ênfase1 3 2 4 3 3" xfId="34266"/>
    <cellStyle name="40% - Ênfase1 3 2 4 4" xfId="14230"/>
    <cellStyle name="40% - Ênfase1 3 2 4 4 2" xfId="24976"/>
    <cellStyle name="40% - Ênfase1 3 2 4 4 3" xfId="36162"/>
    <cellStyle name="40% - Ênfase1 3 2 4 5" xfId="15955"/>
    <cellStyle name="40% - Ênfase1 3 2 4 5 2" xfId="26872"/>
    <cellStyle name="40% - Ênfase1 3 2 4 5 3" xfId="38058"/>
    <cellStyle name="40% - Ênfase1 3 2 4 6" xfId="17680"/>
    <cellStyle name="40% - Ênfase1 3 2 4 6 2" xfId="28768"/>
    <cellStyle name="40% - Ênfase1 3 2 4 6 3" xfId="39954"/>
    <cellStyle name="40% - Ênfase1 3 2 4 7" xfId="19405"/>
    <cellStyle name="40% - Ênfase1 3 2 4 8" xfId="30593"/>
    <cellStyle name="40% - Ênfase1 3 2 4 9" xfId="41779"/>
    <cellStyle name="40% - Ênfase1 3 2 5" xfId="1213"/>
    <cellStyle name="40% - Ênfase1 3 2 5 10" xfId="43792"/>
    <cellStyle name="40% - Ênfase1 3 2 5 2" xfId="11065"/>
    <cellStyle name="40% - Ênfase1 3 2 5 2 2" xfId="21503"/>
    <cellStyle name="40% - Ênfase1 3 2 5 2 3" xfId="32691"/>
    <cellStyle name="40% - Ênfase1 3 2 5 3" xfId="12793"/>
    <cellStyle name="40% - Ênfase1 3 2 5 3 2" xfId="23396"/>
    <cellStyle name="40% - Ênfase1 3 2 5 3 3" xfId="34582"/>
    <cellStyle name="40% - Ênfase1 3 2 5 4" xfId="14518"/>
    <cellStyle name="40% - Ênfase1 3 2 5 4 2" xfId="25292"/>
    <cellStyle name="40% - Ênfase1 3 2 5 4 3" xfId="36478"/>
    <cellStyle name="40% - Ênfase1 3 2 5 5" xfId="16243"/>
    <cellStyle name="40% - Ênfase1 3 2 5 5 2" xfId="27188"/>
    <cellStyle name="40% - Ênfase1 3 2 5 5 3" xfId="38374"/>
    <cellStyle name="40% - Ênfase1 3 2 5 6" xfId="17968"/>
    <cellStyle name="40% - Ênfase1 3 2 5 6 2" xfId="29084"/>
    <cellStyle name="40% - Ênfase1 3 2 5 6 3" xfId="40270"/>
    <cellStyle name="40% - Ênfase1 3 2 5 7" xfId="19693"/>
    <cellStyle name="40% - Ênfase1 3 2 5 8" xfId="30881"/>
    <cellStyle name="40% - Ênfase1 3 2 5 9" xfId="42067"/>
    <cellStyle name="40% - Ênfase1 3 2 6" xfId="1529"/>
    <cellStyle name="40% - Ênfase1 3 2 6 10" xfId="44080"/>
    <cellStyle name="40% - Ênfase1 3 2 6 2" xfId="11353"/>
    <cellStyle name="40% - Ênfase1 3 2 6 2 2" xfId="21819"/>
    <cellStyle name="40% - Ênfase1 3 2 6 2 3" xfId="33007"/>
    <cellStyle name="40% - Ênfase1 3 2 6 3" xfId="13081"/>
    <cellStyle name="40% - Ênfase1 3 2 6 3 2" xfId="23712"/>
    <cellStyle name="40% - Ênfase1 3 2 6 3 3" xfId="34898"/>
    <cellStyle name="40% - Ênfase1 3 2 6 4" xfId="14806"/>
    <cellStyle name="40% - Ênfase1 3 2 6 4 2" xfId="25608"/>
    <cellStyle name="40% - Ênfase1 3 2 6 4 3" xfId="36794"/>
    <cellStyle name="40% - Ênfase1 3 2 6 5" xfId="16531"/>
    <cellStyle name="40% - Ênfase1 3 2 6 5 2" xfId="27504"/>
    <cellStyle name="40% - Ênfase1 3 2 6 5 3" xfId="38690"/>
    <cellStyle name="40% - Ênfase1 3 2 6 6" xfId="18256"/>
    <cellStyle name="40% - Ênfase1 3 2 6 6 2" xfId="29400"/>
    <cellStyle name="40% - Ênfase1 3 2 6 6 3" xfId="40586"/>
    <cellStyle name="40% - Ênfase1 3 2 6 7" xfId="19981"/>
    <cellStyle name="40% - Ênfase1 3 2 6 8" xfId="31169"/>
    <cellStyle name="40% - Ênfase1 3 2 6 9" xfId="42355"/>
    <cellStyle name="40% - Ênfase1 3 2 7" xfId="1845"/>
    <cellStyle name="40% - Ênfase1 3 2 7 10" xfId="44368"/>
    <cellStyle name="40% - Ênfase1 3 2 7 2" xfId="11641"/>
    <cellStyle name="40% - Ênfase1 3 2 7 2 2" xfId="22135"/>
    <cellStyle name="40% - Ênfase1 3 2 7 2 3" xfId="33323"/>
    <cellStyle name="40% - Ênfase1 3 2 7 3" xfId="13369"/>
    <cellStyle name="40% - Ênfase1 3 2 7 3 2" xfId="24028"/>
    <cellStyle name="40% - Ênfase1 3 2 7 3 3" xfId="35214"/>
    <cellStyle name="40% - Ênfase1 3 2 7 4" xfId="15094"/>
    <cellStyle name="40% - Ênfase1 3 2 7 4 2" xfId="25924"/>
    <cellStyle name="40% - Ênfase1 3 2 7 4 3" xfId="37110"/>
    <cellStyle name="40% - Ênfase1 3 2 7 5" xfId="16819"/>
    <cellStyle name="40% - Ênfase1 3 2 7 5 2" xfId="27820"/>
    <cellStyle name="40% - Ênfase1 3 2 7 5 3" xfId="39006"/>
    <cellStyle name="40% - Ênfase1 3 2 7 6" xfId="18544"/>
    <cellStyle name="40% - Ênfase1 3 2 7 6 2" xfId="29716"/>
    <cellStyle name="40% - Ênfase1 3 2 7 6 3" xfId="40902"/>
    <cellStyle name="40% - Ênfase1 3 2 7 7" xfId="20269"/>
    <cellStyle name="40% - Ênfase1 3 2 7 8" xfId="31457"/>
    <cellStyle name="40% - Ênfase1 3 2 7 9" xfId="42643"/>
    <cellStyle name="40% - Ênfase1 3 2 8" xfId="2122"/>
    <cellStyle name="40% - Ênfase1 3 2 8 2" xfId="20557"/>
    <cellStyle name="40% - Ênfase1 3 2 8 3" xfId="31745"/>
    <cellStyle name="40% - Ênfase1 3 2 9" xfId="11929"/>
    <cellStyle name="40% - Ênfase1 3 2 9 2" xfId="22448"/>
    <cellStyle name="40% - Ênfase1 3 2 9 3" xfId="33634"/>
    <cellStyle name="40% - Ênfase1 3 3" xfId="331"/>
    <cellStyle name="40% - Ênfase1 3 3 10" xfId="15441"/>
    <cellStyle name="40% - Ênfase1 3 3 10 2" xfId="26308"/>
    <cellStyle name="40% - Ênfase1 3 3 10 3" xfId="37494"/>
    <cellStyle name="40% - Ênfase1 3 3 11" xfId="17166"/>
    <cellStyle name="40% - Ênfase1 3 3 11 2" xfId="28204"/>
    <cellStyle name="40% - Ênfase1 3 3 11 3" xfId="39390"/>
    <cellStyle name="40% - Ênfase1 3 3 12" xfId="18891"/>
    <cellStyle name="40% - Ênfase1 3 3 13" xfId="30079"/>
    <cellStyle name="40% - Ênfase1 3 3 14" xfId="41265"/>
    <cellStyle name="40% - Ênfase1 3 3 15" xfId="42990"/>
    <cellStyle name="40% - Ênfase1 3 3 2" xfId="649"/>
    <cellStyle name="40% - Ênfase1 3 3 2 10" xfId="43278"/>
    <cellStyle name="40% - Ênfase1 3 3 2 2" xfId="10551"/>
    <cellStyle name="40% - Ênfase1 3 3 2 2 2" xfId="20939"/>
    <cellStyle name="40% - Ênfase1 3 3 2 2 3" xfId="32127"/>
    <cellStyle name="40% - Ênfase1 3 3 2 3" xfId="12279"/>
    <cellStyle name="40% - Ênfase1 3 3 2 3 2" xfId="22832"/>
    <cellStyle name="40% - Ênfase1 3 3 2 3 3" xfId="34018"/>
    <cellStyle name="40% - Ênfase1 3 3 2 4" xfId="14004"/>
    <cellStyle name="40% - Ênfase1 3 3 2 4 2" xfId="24728"/>
    <cellStyle name="40% - Ênfase1 3 3 2 4 3" xfId="35914"/>
    <cellStyle name="40% - Ênfase1 3 3 2 5" xfId="15729"/>
    <cellStyle name="40% - Ênfase1 3 3 2 5 2" xfId="26624"/>
    <cellStyle name="40% - Ênfase1 3 3 2 5 3" xfId="37810"/>
    <cellStyle name="40% - Ênfase1 3 3 2 6" xfId="17454"/>
    <cellStyle name="40% - Ênfase1 3 3 2 6 2" xfId="28520"/>
    <cellStyle name="40% - Ênfase1 3 3 2 6 3" xfId="39706"/>
    <cellStyle name="40% - Ênfase1 3 3 2 7" xfId="19179"/>
    <cellStyle name="40% - Ênfase1 3 3 2 8" xfId="30367"/>
    <cellStyle name="40% - Ênfase1 3 3 2 9" xfId="41553"/>
    <cellStyle name="40% - Ênfase1 3 3 3" xfId="965"/>
    <cellStyle name="40% - Ênfase1 3 3 3 10" xfId="43566"/>
    <cellStyle name="40% - Ênfase1 3 3 3 2" xfId="10839"/>
    <cellStyle name="40% - Ênfase1 3 3 3 2 2" xfId="21255"/>
    <cellStyle name="40% - Ênfase1 3 3 3 2 3" xfId="32443"/>
    <cellStyle name="40% - Ênfase1 3 3 3 3" xfId="12567"/>
    <cellStyle name="40% - Ênfase1 3 3 3 3 2" xfId="23148"/>
    <cellStyle name="40% - Ênfase1 3 3 3 3 3" xfId="34334"/>
    <cellStyle name="40% - Ênfase1 3 3 3 4" xfId="14292"/>
    <cellStyle name="40% - Ênfase1 3 3 3 4 2" xfId="25044"/>
    <cellStyle name="40% - Ênfase1 3 3 3 4 3" xfId="36230"/>
    <cellStyle name="40% - Ênfase1 3 3 3 5" xfId="16017"/>
    <cellStyle name="40% - Ênfase1 3 3 3 5 2" xfId="26940"/>
    <cellStyle name="40% - Ênfase1 3 3 3 5 3" xfId="38126"/>
    <cellStyle name="40% - Ênfase1 3 3 3 6" xfId="17742"/>
    <cellStyle name="40% - Ênfase1 3 3 3 6 2" xfId="28836"/>
    <cellStyle name="40% - Ênfase1 3 3 3 6 3" xfId="40022"/>
    <cellStyle name="40% - Ênfase1 3 3 3 7" xfId="19467"/>
    <cellStyle name="40% - Ênfase1 3 3 3 8" xfId="30655"/>
    <cellStyle name="40% - Ênfase1 3 3 3 9" xfId="41841"/>
    <cellStyle name="40% - Ênfase1 3 3 4" xfId="1281"/>
    <cellStyle name="40% - Ênfase1 3 3 4 10" xfId="43854"/>
    <cellStyle name="40% - Ênfase1 3 3 4 2" xfId="11127"/>
    <cellStyle name="40% - Ênfase1 3 3 4 2 2" xfId="21571"/>
    <cellStyle name="40% - Ênfase1 3 3 4 2 3" xfId="32759"/>
    <cellStyle name="40% - Ênfase1 3 3 4 3" xfId="12855"/>
    <cellStyle name="40% - Ênfase1 3 3 4 3 2" xfId="23464"/>
    <cellStyle name="40% - Ênfase1 3 3 4 3 3" xfId="34650"/>
    <cellStyle name="40% - Ênfase1 3 3 4 4" xfId="14580"/>
    <cellStyle name="40% - Ênfase1 3 3 4 4 2" xfId="25360"/>
    <cellStyle name="40% - Ênfase1 3 3 4 4 3" xfId="36546"/>
    <cellStyle name="40% - Ênfase1 3 3 4 5" xfId="16305"/>
    <cellStyle name="40% - Ênfase1 3 3 4 5 2" xfId="27256"/>
    <cellStyle name="40% - Ênfase1 3 3 4 5 3" xfId="38442"/>
    <cellStyle name="40% - Ênfase1 3 3 4 6" xfId="18030"/>
    <cellStyle name="40% - Ênfase1 3 3 4 6 2" xfId="29152"/>
    <cellStyle name="40% - Ênfase1 3 3 4 6 3" xfId="40338"/>
    <cellStyle name="40% - Ênfase1 3 3 4 7" xfId="19755"/>
    <cellStyle name="40% - Ênfase1 3 3 4 8" xfId="30943"/>
    <cellStyle name="40% - Ênfase1 3 3 4 9" xfId="42129"/>
    <cellStyle name="40% - Ênfase1 3 3 5" xfId="1597"/>
    <cellStyle name="40% - Ênfase1 3 3 5 10" xfId="44142"/>
    <cellStyle name="40% - Ênfase1 3 3 5 2" xfId="11415"/>
    <cellStyle name="40% - Ênfase1 3 3 5 2 2" xfId="21887"/>
    <cellStyle name="40% - Ênfase1 3 3 5 2 3" xfId="33075"/>
    <cellStyle name="40% - Ênfase1 3 3 5 3" xfId="13143"/>
    <cellStyle name="40% - Ênfase1 3 3 5 3 2" xfId="23780"/>
    <cellStyle name="40% - Ênfase1 3 3 5 3 3" xfId="34966"/>
    <cellStyle name="40% - Ênfase1 3 3 5 4" xfId="14868"/>
    <cellStyle name="40% - Ênfase1 3 3 5 4 2" xfId="25676"/>
    <cellStyle name="40% - Ênfase1 3 3 5 4 3" xfId="36862"/>
    <cellStyle name="40% - Ênfase1 3 3 5 5" xfId="16593"/>
    <cellStyle name="40% - Ênfase1 3 3 5 5 2" xfId="27572"/>
    <cellStyle name="40% - Ênfase1 3 3 5 5 3" xfId="38758"/>
    <cellStyle name="40% - Ênfase1 3 3 5 6" xfId="18318"/>
    <cellStyle name="40% - Ênfase1 3 3 5 6 2" xfId="29468"/>
    <cellStyle name="40% - Ênfase1 3 3 5 6 3" xfId="40654"/>
    <cellStyle name="40% - Ênfase1 3 3 5 7" xfId="20043"/>
    <cellStyle name="40% - Ênfase1 3 3 5 8" xfId="31231"/>
    <cellStyle name="40% - Ênfase1 3 3 5 9" xfId="42417"/>
    <cellStyle name="40% - Ênfase1 3 3 6" xfId="1913"/>
    <cellStyle name="40% - Ênfase1 3 3 6 10" xfId="44430"/>
    <cellStyle name="40% - Ênfase1 3 3 6 2" xfId="11703"/>
    <cellStyle name="40% - Ênfase1 3 3 6 2 2" xfId="22203"/>
    <cellStyle name="40% - Ênfase1 3 3 6 2 3" xfId="33391"/>
    <cellStyle name="40% - Ênfase1 3 3 6 3" xfId="13431"/>
    <cellStyle name="40% - Ênfase1 3 3 6 3 2" xfId="24096"/>
    <cellStyle name="40% - Ênfase1 3 3 6 3 3" xfId="35282"/>
    <cellStyle name="40% - Ênfase1 3 3 6 4" xfId="15156"/>
    <cellStyle name="40% - Ênfase1 3 3 6 4 2" xfId="25992"/>
    <cellStyle name="40% - Ênfase1 3 3 6 4 3" xfId="37178"/>
    <cellStyle name="40% - Ênfase1 3 3 6 5" xfId="16881"/>
    <cellStyle name="40% - Ênfase1 3 3 6 5 2" xfId="27888"/>
    <cellStyle name="40% - Ênfase1 3 3 6 5 3" xfId="39074"/>
    <cellStyle name="40% - Ênfase1 3 3 6 6" xfId="18606"/>
    <cellStyle name="40% - Ênfase1 3 3 6 6 2" xfId="29784"/>
    <cellStyle name="40% - Ênfase1 3 3 6 6 3" xfId="40970"/>
    <cellStyle name="40% - Ênfase1 3 3 6 7" xfId="20331"/>
    <cellStyle name="40% - Ênfase1 3 3 6 8" xfId="31519"/>
    <cellStyle name="40% - Ênfase1 3 3 6 9" xfId="42705"/>
    <cellStyle name="40% - Ênfase1 3 3 7" xfId="10262"/>
    <cellStyle name="40% - Ênfase1 3 3 7 2" xfId="20623"/>
    <cellStyle name="40% - Ênfase1 3 3 7 3" xfId="31811"/>
    <cellStyle name="40% - Ênfase1 3 3 8" xfId="11991"/>
    <cellStyle name="40% - Ênfase1 3 3 8 2" xfId="22516"/>
    <cellStyle name="40% - Ênfase1 3 3 8 3" xfId="33702"/>
    <cellStyle name="40% - Ênfase1 3 3 9" xfId="13716"/>
    <cellStyle name="40% - Ênfase1 3 3 9 2" xfId="24412"/>
    <cellStyle name="40% - Ênfase1 3 3 9 3" xfId="35598"/>
    <cellStyle name="40% - Ênfase1 3 4" xfId="491"/>
    <cellStyle name="40% - Ênfase1 3 4 10" xfId="43134"/>
    <cellStyle name="40% - Ênfase1 3 4 2" xfId="10407"/>
    <cellStyle name="40% - Ênfase1 3 4 2 2" xfId="20781"/>
    <cellStyle name="40% - Ênfase1 3 4 2 3" xfId="31969"/>
    <cellStyle name="40% - Ênfase1 3 4 3" xfId="12135"/>
    <cellStyle name="40% - Ênfase1 3 4 3 2" xfId="22674"/>
    <cellStyle name="40% - Ênfase1 3 4 3 3" xfId="33860"/>
    <cellStyle name="40% - Ênfase1 3 4 4" xfId="13860"/>
    <cellStyle name="40% - Ênfase1 3 4 4 2" xfId="24570"/>
    <cellStyle name="40% - Ênfase1 3 4 4 3" xfId="35756"/>
    <cellStyle name="40% - Ênfase1 3 4 5" xfId="15585"/>
    <cellStyle name="40% - Ênfase1 3 4 5 2" xfId="26466"/>
    <cellStyle name="40% - Ênfase1 3 4 5 3" xfId="37652"/>
    <cellStyle name="40% - Ênfase1 3 4 6" xfId="17310"/>
    <cellStyle name="40% - Ênfase1 3 4 6 2" xfId="28362"/>
    <cellStyle name="40% - Ênfase1 3 4 6 3" xfId="39548"/>
    <cellStyle name="40% - Ênfase1 3 4 7" xfId="19035"/>
    <cellStyle name="40% - Ênfase1 3 4 8" xfId="30223"/>
    <cellStyle name="40% - Ênfase1 3 4 9" xfId="41409"/>
    <cellStyle name="40% - Ênfase1 3 5" xfId="807"/>
    <cellStyle name="40% - Ênfase1 3 5 10" xfId="43422"/>
    <cellStyle name="40% - Ênfase1 3 5 2" xfId="10695"/>
    <cellStyle name="40% - Ênfase1 3 5 2 2" xfId="21097"/>
    <cellStyle name="40% - Ênfase1 3 5 2 3" xfId="32285"/>
    <cellStyle name="40% - Ênfase1 3 5 3" xfId="12423"/>
    <cellStyle name="40% - Ênfase1 3 5 3 2" xfId="22990"/>
    <cellStyle name="40% - Ênfase1 3 5 3 3" xfId="34176"/>
    <cellStyle name="40% - Ênfase1 3 5 4" xfId="14148"/>
    <cellStyle name="40% - Ênfase1 3 5 4 2" xfId="24886"/>
    <cellStyle name="40% - Ênfase1 3 5 4 3" xfId="36072"/>
    <cellStyle name="40% - Ênfase1 3 5 5" xfId="15873"/>
    <cellStyle name="40% - Ênfase1 3 5 5 2" xfId="26782"/>
    <cellStyle name="40% - Ênfase1 3 5 5 3" xfId="37968"/>
    <cellStyle name="40% - Ênfase1 3 5 6" xfId="17598"/>
    <cellStyle name="40% - Ênfase1 3 5 6 2" xfId="28678"/>
    <cellStyle name="40% - Ênfase1 3 5 6 3" xfId="39864"/>
    <cellStyle name="40% - Ênfase1 3 5 7" xfId="19323"/>
    <cellStyle name="40% - Ênfase1 3 5 8" xfId="30511"/>
    <cellStyle name="40% - Ênfase1 3 5 9" xfId="41697"/>
    <cellStyle name="40% - Ênfase1 3 6" xfId="1123"/>
    <cellStyle name="40% - Ênfase1 3 6 10" xfId="43710"/>
    <cellStyle name="40% - Ênfase1 3 6 2" xfId="10983"/>
    <cellStyle name="40% - Ênfase1 3 6 2 2" xfId="21413"/>
    <cellStyle name="40% - Ênfase1 3 6 2 3" xfId="32601"/>
    <cellStyle name="40% - Ênfase1 3 6 3" xfId="12711"/>
    <cellStyle name="40% - Ênfase1 3 6 3 2" xfId="23306"/>
    <cellStyle name="40% - Ênfase1 3 6 3 3" xfId="34492"/>
    <cellStyle name="40% - Ênfase1 3 6 4" xfId="14436"/>
    <cellStyle name="40% - Ênfase1 3 6 4 2" xfId="25202"/>
    <cellStyle name="40% - Ênfase1 3 6 4 3" xfId="36388"/>
    <cellStyle name="40% - Ênfase1 3 6 5" xfId="16161"/>
    <cellStyle name="40% - Ênfase1 3 6 5 2" xfId="27098"/>
    <cellStyle name="40% - Ênfase1 3 6 5 3" xfId="38284"/>
    <cellStyle name="40% - Ênfase1 3 6 6" xfId="17886"/>
    <cellStyle name="40% - Ênfase1 3 6 6 2" xfId="28994"/>
    <cellStyle name="40% - Ênfase1 3 6 6 3" xfId="40180"/>
    <cellStyle name="40% - Ênfase1 3 6 7" xfId="19611"/>
    <cellStyle name="40% - Ênfase1 3 6 8" xfId="30799"/>
    <cellStyle name="40% - Ênfase1 3 6 9" xfId="41985"/>
    <cellStyle name="40% - Ênfase1 3 7" xfId="1439"/>
    <cellStyle name="40% - Ênfase1 3 7 10" xfId="43998"/>
    <cellStyle name="40% - Ênfase1 3 7 2" xfId="11271"/>
    <cellStyle name="40% - Ênfase1 3 7 2 2" xfId="21729"/>
    <cellStyle name="40% - Ênfase1 3 7 2 3" xfId="32917"/>
    <cellStyle name="40% - Ênfase1 3 7 3" xfId="12999"/>
    <cellStyle name="40% - Ênfase1 3 7 3 2" xfId="23622"/>
    <cellStyle name="40% - Ênfase1 3 7 3 3" xfId="34808"/>
    <cellStyle name="40% - Ênfase1 3 7 4" xfId="14724"/>
    <cellStyle name="40% - Ênfase1 3 7 4 2" xfId="25518"/>
    <cellStyle name="40% - Ênfase1 3 7 4 3" xfId="36704"/>
    <cellStyle name="40% - Ênfase1 3 7 5" xfId="16449"/>
    <cellStyle name="40% - Ênfase1 3 7 5 2" xfId="27414"/>
    <cellStyle name="40% - Ênfase1 3 7 5 3" xfId="38600"/>
    <cellStyle name="40% - Ênfase1 3 7 6" xfId="18174"/>
    <cellStyle name="40% - Ênfase1 3 7 6 2" xfId="29310"/>
    <cellStyle name="40% - Ênfase1 3 7 6 3" xfId="40496"/>
    <cellStyle name="40% - Ênfase1 3 7 7" xfId="19899"/>
    <cellStyle name="40% - Ênfase1 3 7 8" xfId="31087"/>
    <cellStyle name="40% - Ênfase1 3 7 9" xfId="42273"/>
    <cellStyle name="40% - Ênfase1 3 8" xfId="1755"/>
    <cellStyle name="40% - Ênfase1 3 8 10" xfId="44286"/>
    <cellStyle name="40% - Ênfase1 3 8 2" xfId="11559"/>
    <cellStyle name="40% - Ênfase1 3 8 2 2" xfId="22045"/>
    <cellStyle name="40% - Ênfase1 3 8 2 3" xfId="33233"/>
    <cellStyle name="40% - Ênfase1 3 8 3" xfId="13287"/>
    <cellStyle name="40% - Ênfase1 3 8 3 2" xfId="23938"/>
    <cellStyle name="40% - Ênfase1 3 8 3 3" xfId="35124"/>
    <cellStyle name="40% - Ênfase1 3 8 4" xfId="15012"/>
    <cellStyle name="40% - Ênfase1 3 8 4 2" xfId="25834"/>
    <cellStyle name="40% - Ênfase1 3 8 4 3" xfId="37020"/>
    <cellStyle name="40% - Ênfase1 3 8 5" xfId="16737"/>
    <cellStyle name="40% - Ênfase1 3 8 5 2" xfId="27730"/>
    <cellStyle name="40% - Ênfase1 3 8 5 3" xfId="38916"/>
    <cellStyle name="40% - Ênfase1 3 8 6" xfId="18462"/>
    <cellStyle name="40% - Ênfase1 3 8 6 2" xfId="29626"/>
    <cellStyle name="40% - Ênfase1 3 8 6 3" xfId="40812"/>
    <cellStyle name="40% - Ênfase1 3 8 7" xfId="20187"/>
    <cellStyle name="40% - Ênfase1 3 8 8" xfId="31375"/>
    <cellStyle name="40% - Ênfase1 3 8 9" xfId="42561"/>
    <cellStyle name="40% - Ênfase1 3 9" xfId="2062"/>
    <cellStyle name="40% - Ênfase1 3 9 2" xfId="20475"/>
    <cellStyle name="40% - Ênfase1 3 9 3" xfId="31663"/>
    <cellStyle name="40% - Ênfase1 4" xfId="195"/>
    <cellStyle name="40% - Ênfase1 4 10" xfId="13592"/>
    <cellStyle name="40% - Ênfase1 4 10 2" xfId="24276"/>
    <cellStyle name="40% - Ênfase1 4 10 3" xfId="35462"/>
    <cellStyle name="40% - Ênfase1 4 11" xfId="15317"/>
    <cellStyle name="40% - Ênfase1 4 11 2" xfId="26172"/>
    <cellStyle name="40% - Ênfase1 4 11 3" xfId="37358"/>
    <cellStyle name="40% - Ênfase1 4 12" xfId="17042"/>
    <cellStyle name="40% - Ênfase1 4 12 2" xfId="28068"/>
    <cellStyle name="40% - Ênfase1 4 12 3" xfId="39254"/>
    <cellStyle name="40% - Ênfase1 4 13" xfId="18767"/>
    <cellStyle name="40% - Ênfase1 4 14" xfId="29955"/>
    <cellStyle name="40% - Ênfase1 4 15" xfId="41141"/>
    <cellStyle name="40% - Ênfase1 4 16" xfId="42866"/>
    <cellStyle name="40% - Ênfase1 4 2" xfId="353"/>
    <cellStyle name="40% - Ênfase1 4 2 10" xfId="15461"/>
    <cellStyle name="40% - Ênfase1 4 2 10 2" xfId="26330"/>
    <cellStyle name="40% - Ênfase1 4 2 10 3" xfId="37516"/>
    <cellStyle name="40% - Ênfase1 4 2 11" xfId="17186"/>
    <cellStyle name="40% - Ênfase1 4 2 11 2" xfId="28226"/>
    <cellStyle name="40% - Ênfase1 4 2 11 3" xfId="39412"/>
    <cellStyle name="40% - Ênfase1 4 2 12" xfId="18911"/>
    <cellStyle name="40% - Ênfase1 4 2 13" xfId="30099"/>
    <cellStyle name="40% - Ênfase1 4 2 14" xfId="41285"/>
    <cellStyle name="40% - Ênfase1 4 2 15" xfId="43010"/>
    <cellStyle name="40% - Ênfase1 4 2 2" xfId="671"/>
    <cellStyle name="40% - Ênfase1 4 2 2 10" xfId="43298"/>
    <cellStyle name="40% - Ênfase1 4 2 2 2" xfId="10571"/>
    <cellStyle name="40% - Ênfase1 4 2 2 2 2" xfId="20961"/>
    <cellStyle name="40% - Ênfase1 4 2 2 2 3" xfId="32149"/>
    <cellStyle name="40% - Ênfase1 4 2 2 3" xfId="12299"/>
    <cellStyle name="40% - Ênfase1 4 2 2 3 2" xfId="22854"/>
    <cellStyle name="40% - Ênfase1 4 2 2 3 3" xfId="34040"/>
    <cellStyle name="40% - Ênfase1 4 2 2 4" xfId="14024"/>
    <cellStyle name="40% - Ênfase1 4 2 2 4 2" xfId="24750"/>
    <cellStyle name="40% - Ênfase1 4 2 2 4 3" xfId="35936"/>
    <cellStyle name="40% - Ênfase1 4 2 2 5" xfId="15749"/>
    <cellStyle name="40% - Ênfase1 4 2 2 5 2" xfId="26646"/>
    <cellStyle name="40% - Ênfase1 4 2 2 5 3" xfId="37832"/>
    <cellStyle name="40% - Ênfase1 4 2 2 6" xfId="17474"/>
    <cellStyle name="40% - Ênfase1 4 2 2 6 2" xfId="28542"/>
    <cellStyle name="40% - Ênfase1 4 2 2 6 3" xfId="39728"/>
    <cellStyle name="40% - Ênfase1 4 2 2 7" xfId="19199"/>
    <cellStyle name="40% - Ênfase1 4 2 2 8" xfId="30387"/>
    <cellStyle name="40% - Ênfase1 4 2 2 9" xfId="41573"/>
    <cellStyle name="40% - Ênfase1 4 2 3" xfId="987"/>
    <cellStyle name="40% - Ênfase1 4 2 3 10" xfId="43586"/>
    <cellStyle name="40% - Ênfase1 4 2 3 2" xfId="10859"/>
    <cellStyle name="40% - Ênfase1 4 2 3 2 2" xfId="21277"/>
    <cellStyle name="40% - Ênfase1 4 2 3 2 3" xfId="32465"/>
    <cellStyle name="40% - Ênfase1 4 2 3 3" xfId="12587"/>
    <cellStyle name="40% - Ênfase1 4 2 3 3 2" xfId="23170"/>
    <cellStyle name="40% - Ênfase1 4 2 3 3 3" xfId="34356"/>
    <cellStyle name="40% - Ênfase1 4 2 3 4" xfId="14312"/>
    <cellStyle name="40% - Ênfase1 4 2 3 4 2" xfId="25066"/>
    <cellStyle name="40% - Ênfase1 4 2 3 4 3" xfId="36252"/>
    <cellStyle name="40% - Ênfase1 4 2 3 5" xfId="16037"/>
    <cellStyle name="40% - Ênfase1 4 2 3 5 2" xfId="26962"/>
    <cellStyle name="40% - Ênfase1 4 2 3 5 3" xfId="38148"/>
    <cellStyle name="40% - Ênfase1 4 2 3 6" xfId="17762"/>
    <cellStyle name="40% - Ênfase1 4 2 3 6 2" xfId="28858"/>
    <cellStyle name="40% - Ênfase1 4 2 3 6 3" xfId="40044"/>
    <cellStyle name="40% - Ênfase1 4 2 3 7" xfId="19487"/>
    <cellStyle name="40% - Ênfase1 4 2 3 8" xfId="30675"/>
    <cellStyle name="40% - Ênfase1 4 2 3 9" xfId="41861"/>
    <cellStyle name="40% - Ênfase1 4 2 4" xfId="1303"/>
    <cellStyle name="40% - Ênfase1 4 2 4 10" xfId="43874"/>
    <cellStyle name="40% - Ênfase1 4 2 4 2" xfId="11147"/>
    <cellStyle name="40% - Ênfase1 4 2 4 2 2" xfId="21593"/>
    <cellStyle name="40% - Ênfase1 4 2 4 2 3" xfId="32781"/>
    <cellStyle name="40% - Ênfase1 4 2 4 3" xfId="12875"/>
    <cellStyle name="40% - Ênfase1 4 2 4 3 2" xfId="23486"/>
    <cellStyle name="40% - Ênfase1 4 2 4 3 3" xfId="34672"/>
    <cellStyle name="40% - Ênfase1 4 2 4 4" xfId="14600"/>
    <cellStyle name="40% - Ênfase1 4 2 4 4 2" xfId="25382"/>
    <cellStyle name="40% - Ênfase1 4 2 4 4 3" xfId="36568"/>
    <cellStyle name="40% - Ênfase1 4 2 4 5" xfId="16325"/>
    <cellStyle name="40% - Ênfase1 4 2 4 5 2" xfId="27278"/>
    <cellStyle name="40% - Ênfase1 4 2 4 5 3" xfId="38464"/>
    <cellStyle name="40% - Ênfase1 4 2 4 6" xfId="18050"/>
    <cellStyle name="40% - Ênfase1 4 2 4 6 2" xfId="29174"/>
    <cellStyle name="40% - Ênfase1 4 2 4 6 3" xfId="40360"/>
    <cellStyle name="40% - Ênfase1 4 2 4 7" xfId="19775"/>
    <cellStyle name="40% - Ênfase1 4 2 4 8" xfId="30963"/>
    <cellStyle name="40% - Ênfase1 4 2 4 9" xfId="42149"/>
    <cellStyle name="40% - Ênfase1 4 2 5" xfId="1619"/>
    <cellStyle name="40% - Ênfase1 4 2 5 10" xfId="44162"/>
    <cellStyle name="40% - Ênfase1 4 2 5 2" xfId="11435"/>
    <cellStyle name="40% - Ênfase1 4 2 5 2 2" xfId="21909"/>
    <cellStyle name="40% - Ênfase1 4 2 5 2 3" xfId="33097"/>
    <cellStyle name="40% - Ênfase1 4 2 5 3" xfId="13163"/>
    <cellStyle name="40% - Ênfase1 4 2 5 3 2" xfId="23802"/>
    <cellStyle name="40% - Ênfase1 4 2 5 3 3" xfId="34988"/>
    <cellStyle name="40% - Ênfase1 4 2 5 4" xfId="14888"/>
    <cellStyle name="40% - Ênfase1 4 2 5 4 2" xfId="25698"/>
    <cellStyle name="40% - Ênfase1 4 2 5 4 3" xfId="36884"/>
    <cellStyle name="40% - Ênfase1 4 2 5 5" xfId="16613"/>
    <cellStyle name="40% - Ênfase1 4 2 5 5 2" xfId="27594"/>
    <cellStyle name="40% - Ênfase1 4 2 5 5 3" xfId="38780"/>
    <cellStyle name="40% - Ênfase1 4 2 5 6" xfId="18338"/>
    <cellStyle name="40% - Ênfase1 4 2 5 6 2" xfId="29490"/>
    <cellStyle name="40% - Ênfase1 4 2 5 6 3" xfId="40676"/>
    <cellStyle name="40% - Ênfase1 4 2 5 7" xfId="20063"/>
    <cellStyle name="40% - Ênfase1 4 2 5 8" xfId="31251"/>
    <cellStyle name="40% - Ênfase1 4 2 5 9" xfId="42437"/>
    <cellStyle name="40% - Ênfase1 4 2 6" xfId="1935"/>
    <cellStyle name="40% - Ênfase1 4 2 6 10" xfId="44450"/>
    <cellStyle name="40% - Ênfase1 4 2 6 2" xfId="11723"/>
    <cellStyle name="40% - Ênfase1 4 2 6 2 2" xfId="22225"/>
    <cellStyle name="40% - Ênfase1 4 2 6 2 3" xfId="33413"/>
    <cellStyle name="40% - Ênfase1 4 2 6 3" xfId="13451"/>
    <cellStyle name="40% - Ênfase1 4 2 6 3 2" xfId="24118"/>
    <cellStyle name="40% - Ênfase1 4 2 6 3 3" xfId="35304"/>
    <cellStyle name="40% - Ênfase1 4 2 6 4" xfId="15176"/>
    <cellStyle name="40% - Ênfase1 4 2 6 4 2" xfId="26014"/>
    <cellStyle name="40% - Ênfase1 4 2 6 4 3" xfId="37200"/>
    <cellStyle name="40% - Ênfase1 4 2 6 5" xfId="16901"/>
    <cellStyle name="40% - Ênfase1 4 2 6 5 2" xfId="27910"/>
    <cellStyle name="40% - Ênfase1 4 2 6 5 3" xfId="39096"/>
    <cellStyle name="40% - Ênfase1 4 2 6 6" xfId="18626"/>
    <cellStyle name="40% - Ênfase1 4 2 6 6 2" xfId="29806"/>
    <cellStyle name="40% - Ênfase1 4 2 6 6 3" xfId="40992"/>
    <cellStyle name="40% - Ênfase1 4 2 6 7" xfId="20351"/>
    <cellStyle name="40% - Ênfase1 4 2 6 8" xfId="31539"/>
    <cellStyle name="40% - Ênfase1 4 2 6 9" xfId="42725"/>
    <cellStyle name="40% - Ênfase1 4 2 7" xfId="10282"/>
    <cellStyle name="40% - Ênfase1 4 2 7 2" xfId="20645"/>
    <cellStyle name="40% - Ênfase1 4 2 7 3" xfId="31833"/>
    <cellStyle name="40% - Ênfase1 4 2 8" xfId="12011"/>
    <cellStyle name="40% - Ênfase1 4 2 8 2" xfId="22538"/>
    <cellStyle name="40% - Ênfase1 4 2 8 3" xfId="33724"/>
    <cellStyle name="40% - Ênfase1 4 2 9" xfId="13736"/>
    <cellStyle name="40% - Ênfase1 4 2 9 2" xfId="24434"/>
    <cellStyle name="40% - Ênfase1 4 2 9 3" xfId="35620"/>
    <cellStyle name="40% - Ênfase1 4 3" xfId="513"/>
    <cellStyle name="40% - Ênfase1 4 3 10" xfId="43154"/>
    <cellStyle name="40% - Ênfase1 4 3 2" xfId="10427"/>
    <cellStyle name="40% - Ênfase1 4 3 2 2" xfId="20803"/>
    <cellStyle name="40% - Ênfase1 4 3 2 3" xfId="31991"/>
    <cellStyle name="40% - Ênfase1 4 3 3" xfId="12155"/>
    <cellStyle name="40% - Ênfase1 4 3 3 2" xfId="22696"/>
    <cellStyle name="40% - Ênfase1 4 3 3 3" xfId="33882"/>
    <cellStyle name="40% - Ênfase1 4 3 4" xfId="13880"/>
    <cellStyle name="40% - Ênfase1 4 3 4 2" xfId="24592"/>
    <cellStyle name="40% - Ênfase1 4 3 4 3" xfId="35778"/>
    <cellStyle name="40% - Ênfase1 4 3 5" xfId="15605"/>
    <cellStyle name="40% - Ênfase1 4 3 5 2" xfId="26488"/>
    <cellStyle name="40% - Ênfase1 4 3 5 3" xfId="37674"/>
    <cellStyle name="40% - Ênfase1 4 3 6" xfId="17330"/>
    <cellStyle name="40% - Ênfase1 4 3 6 2" xfId="28384"/>
    <cellStyle name="40% - Ênfase1 4 3 6 3" xfId="39570"/>
    <cellStyle name="40% - Ênfase1 4 3 7" xfId="19055"/>
    <cellStyle name="40% - Ênfase1 4 3 8" xfId="30243"/>
    <cellStyle name="40% - Ênfase1 4 3 9" xfId="41429"/>
    <cellStyle name="40% - Ênfase1 4 4" xfId="829"/>
    <cellStyle name="40% - Ênfase1 4 4 10" xfId="43442"/>
    <cellStyle name="40% - Ênfase1 4 4 2" xfId="10715"/>
    <cellStyle name="40% - Ênfase1 4 4 2 2" xfId="21119"/>
    <cellStyle name="40% - Ênfase1 4 4 2 3" xfId="32307"/>
    <cellStyle name="40% - Ênfase1 4 4 3" xfId="12443"/>
    <cellStyle name="40% - Ênfase1 4 4 3 2" xfId="23012"/>
    <cellStyle name="40% - Ênfase1 4 4 3 3" xfId="34198"/>
    <cellStyle name="40% - Ênfase1 4 4 4" xfId="14168"/>
    <cellStyle name="40% - Ênfase1 4 4 4 2" xfId="24908"/>
    <cellStyle name="40% - Ênfase1 4 4 4 3" xfId="36094"/>
    <cellStyle name="40% - Ênfase1 4 4 5" xfId="15893"/>
    <cellStyle name="40% - Ênfase1 4 4 5 2" xfId="26804"/>
    <cellStyle name="40% - Ênfase1 4 4 5 3" xfId="37990"/>
    <cellStyle name="40% - Ênfase1 4 4 6" xfId="17618"/>
    <cellStyle name="40% - Ênfase1 4 4 6 2" xfId="28700"/>
    <cellStyle name="40% - Ênfase1 4 4 6 3" xfId="39886"/>
    <cellStyle name="40% - Ênfase1 4 4 7" xfId="19343"/>
    <cellStyle name="40% - Ênfase1 4 4 8" xfId="30531"/>
    <cellStyle name="40% - Ênfase1 4 4 9" xfId="41717"/>
    <cellStyle name="40% - Ênfase1 4 5" xfId="1145"/>
    <cellStyle name="40% - Ênfase1 4 5 10" xfId="43730"/>
    <cellStyle name="40% - Ênfase1 4 5 2" xfId="11003"/>
    <cellStyle name="40% - Ênfase1 4 5 2 2" xfId="21435"/>
    <cellStyle name="40% - Ênfase1 4 5 2 3" xfId="32623"/>
    <cellStyle name="40% - Ênfase1 4 5 3" xfId="12731"/>
    <cellStyle name="40% - Ênfase1 4 5 3 2" xfId="23328"/>
    <cellStyle name="40% - Ênfase1 4 5 3 3" xfId="34514"/>
    <cellStyle name="40% - Ênfase1 4 5 4" xfId="14456"/>
    <cellStyle name="40% - Ênfase1 4 5 4 2" xfId="25224"/>
    <cellStyle name="40% - Ênfase1 4 5 4 3" xfId="36410"/>
    <cellStyle name="40% - Ênfase1 4 5 5" xfId="16181"/>
    <cellStyle name="40% - Ênfase1 4 5 5 2" xfId="27120"/>
    <cellStyle name="40% - Ênfase1 4 5 5 3" xfId="38306"/>
    <cellStyle name="40% - Ênfase1 4 5 6" xfId="17906"/>
    <cellStyle name="40% - Ênfase1 4 5 6 2" xfId="29016"/>
    <cellStyle name="40% - Ênfase1 4 5 6 3" xfId="40202"/>
    <cellStyle name="40% - Ênfase1 4 5 7" xfId="19631"/>
    <cellStyle name="40% - Ênfase1 4 5 8" xfId="30819"/>
    <cellStyle name="40% - Ênfase1 4 5 9" xfId="42005"/>
    <cellStyle name="40% - Ênfase1 4 6" xfId="1461"/>
    <cellStyle name="40% - Ênfase1 4 6 10" xfId="44018"/>
    <cellStyle name="40% - Ênfase1 4 6 2" xfId="11291"/>
    <cellStyle name="40% - Ênfase1 4 6 2 2" xfId="21751"/>
    <cellStyle name="40% - Ênfase1 4 6 2 3" xfId="32939"/>
    <cellStyle name="40% - Ênfase1 4 6 3" xfId="13019"/>
    <cellStyle name="40% - Ênfase1 4 6 3 2" xfId="23644"/>
    <cellStyle name="40% - Ênfase1 4 6 3 3" xfId="34830"/>
    <cellStyle name="40% - Ênfase1 4 6 4" xfId="14744"/>
    <cellStyle name="40% - Ênfase1 4 6 4 2" xfId="25540"/>
    <cellStyle name="40% - Ênfase1 4 6 4 3" xfId="36726"/>
    <cellStyle name="40% - Ênfase1 4 6 5" xfId="16469"/>
    <cellStyle name="40% - Ênfase1 4 6 5 2" xfId="27436"/>
    <cellStyle name="40% - Ênfase1 4 6 5 3" xfId="38622"/>
    <cellStyle name="40% - Ênfase1 4 6 6" xfId="18194"/>
    <cellStyle name="40% - Ênfase1 4 6 6 2" xfId="29332"/>
    <cellStyle name="40% - Ênfase1 4 6 6 3" xfId="40518"/>
    <cellStyle name="40% - Ênfase1 4 6 7" xfId="19919"/>
    <cellStyle name="40% - Ênfase1 4 6 8" xfId="31107"/>
    <cellStyle name="40% - Ênfase1 4 6 9" xfId="42293"/>
    <cellStyle name="40% - Ênfase1 4 7" xfId="1777"/>
    <cellStyle name="40% - Ênfase1 4 7 10" xfId="44306"/>
    <cellStyle name="40% - Ênfase1 4 7 2" xfId="11579"/>
    <cellStyle name="40% - Ênfase1 4 7 2 2" xfId="22067"/>
    <cellStyle name="40% - Ênfase1 4 7 2 3" xfId="33255"/>
    <cellStyle name="40% - Ênfase1 4 7 3" xfId="13307"/>
    <cellStyle name="40% - Ênfase1 4 7 3 2" xfId="23960"/>
    <cellStyle name="40% - Ênfase1 4 7 3 3" xfId="35146"/>
    <cellStyle name="40% - Ênfase1 4 7 4" xfId="15032"/>
    <cellStyle name="40% - Ênfase1 4 7 4 2" xfId="25856"/>
    <cellStyle name="40% - Ênfase1 4 7 4 3" xfId="37042"/>
    <cellStyle name="40% - Ênfase1 4 7 5" xfId="16757"/>
    <cellStyle name="40% - Ênfase1 4 7 5 2" xfId="27752"/>
    <cellStyle name="40% - Ênfase1 4 7 5 3" xfId="38938"/>
    <cellStyle name="40% - Ênfase1 4 7 6" xfId="18482"/>
    <cellStyle name="40% - Ênfase1 4 7 6 2" xfId="29648"/>
    <cellStyle name="40% - Ênfase1 4 7 6 3" xfId="40834"/>
    <cellStyle name="40% - Ênfase1 4 7 7" xfId="20207"/>
    <cellStyle name="40% - Ênfase1 4 7 8" xfId="31395"/>
    <cellStyle name="40% - Ênfase1 4 7 9" xfId="42581"/>
    <cellStyle name="40% - Ênfase1 4 8" xfId="2031"/>
    <cellStyle name="40% - Ênfase1 4 8 2" xfId="20495"/>
    <cellStyle name="40% - Ênfase1 4 8 3" xfId="31683"/>
    <cellStyle name="40% - Ênfase1 4 9" xfId="11867"/>
    <cellStyle name="40% - Ênfase1 4 9 2" xfId="22380"/>
    <cellStyle name="40% - Ênfase1 4 9 3" xfId="33566"/>
    <cellStyle name="40% - Ênfase1 5" xfId="217"/>
    <cellStyle name="40% - Ênfase1 5 10" xfId="13612"/>
    <cellStyle name="40% - Ênfase1 5 10 2" xfId="24298"/>
    <cellStyle name="40% - Ênfase1 5 10 3" xfId="35484"/>
    <cellStyle name="40% - Ênfase1 5 11" xfId="15337"/>
    <cellStyle name="40% - Ênfase1 5 11 2" xfId="26194"/>
    <cellStyle name="40% - Ênfase1 5 11 3" xfId="37380"/>
    <cellStyle name="40% - Ênfase1 5 12" xfId="17062"/>
    <cellStyle name="40% - Ênfase1 5 12 2" xfId="28090"/>
    <cellStyle name="40% - Ênfase1 5 12 3" xfId="39276"/>
    <cellStyle name="40% - Ênfase1 5 13" xfId="18787"/>
    <cellStyle name="40% - Ênfase1 5 14" xfId="29975"/>
    <cellStyle name="40% - Ênfase1 5 15" xfId="41161"/>
    <cellStyle name="40% - Ênfase1 5 16" xfId="42886"/>
    <cellStyle name="40% - Ênfase1 5 2" xfId="375"/>
    <cellStyle name="40% - Ênfase1 5 2 10" xfId="15481"/>
    <cellStyle name="40% - Ênfase1 5 2 10 2" xfId="26352"/>
    <cellStyle name="40% - Ênfase1 5 2 10 3" xfId="37538"/>
    <cellStyle name="40% - Ênfase1 5 2 11" xfId="17206"/>
    <cellStyle name="40% - Ênfase1 5 2 11 2" xfId="28248"/>
    <cellStyle name="40% - Ênfase1 5 2 11 3" xfId="39434"/>
    <cellStyle name="40% - Ênfase1 5 2 12" xfId="18931"/>
    <cellStyle name="40% - Ênfase1 5 2 13" xfId="30119"/>
    <cellStyle name="40% - Ênfase1 5 2 14" xfId="41305"/>
    <cellStyle name="40% - Ênfase1 5 2 15" xfId="43030"/>
    <cellStyle name="40% - Ênfase1 5 2 2" xfId="693"/>
    <cellStyle name="40% - Ênfase1 5 2 2 10" xfId="43318"/>
    <cellStyle name="40% - Ênfase1 5 2 2 2" xfId="10591"/>
    <cellStyle name="40% - Ênfase1 5 2 2 2 2" xfId="20983"/>
    <cellStyle name="40% - Ênfase1 5 2 2 2 3" xfId="32171"/>
    <cellStyle name="40% - Ênfase1 5 2 2 3" xfId="12319"/>
    <cellStyle name="40% - Ênfase1 5 2 2 3 2" xfId="22876"/>
    <cellStyle name="40% - Ênfase1 5 2 2 3 3" xfId="34062"/>
    <cellStyle name="40% - Ênfase1 5 2 2 4" xfId="14044"/>
    <cellStyle name="40% - Ênfase1 5 2 2 4 2" xfId="24772"/>
    <cellStyle name="40% - Ênfase1 5 2 2 4 3" xfId="35958"/>
    <cellStyle name="40% - Ênfase1 5 2 2 5" xfId="15769"/>
    <cellStyle name="40% - Ênfase1 5 2 2 5 2" xfId="26668"/>
    <cellStyle name="40% - Ênfase1 5 2 2 5 3" xfId="37854"/>
    <cellStyle name="40% - Ênfase1 5 2 2 6" xfId="17494"/>
    <cellStyle name="40% - Ênfase1 5 2 2 6 2" xfId="28564"/>
    <cellStyle name="40% - Ênfase1 5 2 2 6 3" xfId="39750"/>
    <cellStyle name="40% - Ênfase1 5 2 2 7" xfId="19219"/>
    <cellStyle name="40% - Ênfase1 5 2 2 8" xfId="30407"/>
    <cellStyle name="40% - Ênfase1 5 2 2 9" xfId="41593"/>
    <cellStyle name="40% - Ênfase1 5 2 3" xfId="1009"/>
    <cellStyle name="40% - Ênfase1 5 2 3 10" xfId="43606"/>
    <cellStyle name="40% - Ênfase1 5 2 3 2" xfId="10879"/>
    <cellStyle name="40% - Ênfase1 5 2 3 2 2" xfId="21299"/>
    <cellStyle name="40% - Ênfase1 5 2 3 2 3" xfId="32487"/>
    <cellStyle name="40% - Ênfase1 5 2 3 3" xfId="12607"/>
    <cellStyle name="40% - Ênfase1 5 2 3 3 2" xfId="23192"/>
    <cellStyle name="40% - Ênfase1 5 2 3 3 3" xfId="34378"/>
    <cellStyle name="40% - Ênfase1 5 2 3 4" xfId="14332"/>
    <cellStyle name="40% - Ênfase1 5 2 3 4 2" xfId="25088"/>
    <cellStyle name="40% - Ênfase1 5 2 3 4 3" xfId="36274"/>
    <cellStyle name="40% - Ênfase1 5 2 3 5" xfId="16057"/>
    <cellStyle name="40% - Ênfase1 5 2 3 5 2" xfId="26984"/>
    <cellStyle name="40% - Ênfase1 5 2 3 5 3" xfId="38170"/>
    <cellStyle name="40% - Ênfase1 5 2 3 6" xfId="17782"/>
    <cellStyle name="40% - Ênfase1 5 2 3 6 2" xfId="28880"/>
    <cellStyle name="40% - Ênfase1 5 2 3 6 3" xfId="40066"/>
    <cellStyle name="40% - Ênfase1 5 2 3 7" xfId="19507"/>
    <cellStyle name="40% - Ênfase1 5 2 3 8" xfId="30695"/>
    <cellStyle name="40% - Ênfase1 5 2 3 9" xfId="41881"/>
    <cellStyle name="40% - Ênfase1 5 2 4" xfId="1325"/>
    <cellStyle name="40% - Ênfase1 5 2 4 10" xfId="43894"/>
    <cellStyle name="40% - Ênfase1 5 2 4 2" xfId="11167"/>
    <cellStyle name="40% - Ênfase1 5 2 4 2 2" xfId="21615"/>
    <cellStyle name="40% - Ênfase1 5 2 4 2 3" xfId="32803"/>
    <cellStyle name="40% - Ênfase1 5 2 4 3" xfId="12895"/>
    <cellStyle name="40% - Ênfase1 5 2 4 3 2" xfId="23508"/>
    <cellStyle name="40% - Ênfase1 5 2 4 3 3" xfId="34694"/>
    <cellStyle name="40% - Ênfase1 5 2 4 4" xfId="14620"/>
    <cellStyle name="40% - Ênfase1 5 2 4 4 2" xfId="25404"/>
    <cellStyle name="40% - Ênfase1 5 2 4 4 3" xfId="36590"/>
    <cellStyle name="40% - Ênfase1 5 2 4 5" xfId="16345"/>
    <cellStyle name="40% - Ênfase1 5 2 4 5 2" xfId="27300"/>
    <cellStyle name="40% - Ênfase1 5 2 4 5 3" xfId="38486"/>
    <cellStyle name="40% - Ênfase1 5 2 4 6" xfId="18070"/>
    <cellStyle name="40% - Ênfase1 5 2 4 6 2" xfId="29196"/>
    <cellStyle name="40% - Ênfase1 5 2 4 6 3" xfId="40382"/>
    <cellStyle name="40% - Ênfase1 5 2 4 7" xfId="19795"/>
    <cellStyle name="40% - Ênfase1 5 2 4 8" xfId="30983"/>
    <cellStyle name="40% - Ênfase1 5 2 4 9" xfId="42169"/>
    <cellStyle name="40% - Ênfase1 5 2 5" xfId="1641"/>
    <cellStyle name="40% - Ênfase1 5 2 5 10" xfId="44182"/>
    <cellStyle name="40% - Ênfase1 5 2 5 2" xfId="11455"/>
    <cellStyle name="40% - Ênfase1 5 2 5 2 2" xfId="21931"/>
    <cellStyle name="40% - Ênfase1 5 2 5 2 3" xfId="33119"/>
    <cellStyle name="40% - Ênfase1 5 2 5 3" xfId="13183"/>
    <cellStyle name="40% - Ênfase1 5 2 5 3 2" xfId="23824"/>
    <cellStyle name="40% - Ênfase1 5 2 5 3 3" xfId="35010"/>
    <cellStyle name="40% - Ênfase1 5 2 5 4" xfId="14908"/>
    <cellStyle name="40% - Ênfase1 5 2 5 4 2" xfId="25720"/>
    <cellStyle name="40% - Ênfase1 5 2 5 4 3" xfId="36906"/>
    <cellStyle name="40% - Ênfase1 5 2 5 5" xfId="16633"/>
    <cellStyle name="40% - Ênfase1 5 2 5 5 2" xfId="27616"/>
    <cellStyle name="40% - Ênfase1 5 2 5 5 3" xfId="38802"/>
    <cellStyle name="40% - Ênfase1 5 2 5 6" xfId="18358"/>
    <cellStyle name="40% - Ênfase1 5 2 5 6 2" xfId="29512"/>
    <cellStyle name="40% - Ênfase1 5 2 5 6 3" xfId="40698"/>
    <cellStyle name="40% - Ênfase1 5 2 5 7" xfId="20083"/>
    <cellStyle name="40% - Ênfase1 5 2 5 8" xfId="31271"/>
    <cellStyle name="40% - Ênfase1 5 2 5 9" xfId="42457"/>
    <cellStyle name="40% - Ênfase1 5 2 6" xfId="1957"/>
    <cellStyle name="40% - Ênfase1 5 2 6 10" xfId="44470"/>
    <cellStyle name="40% - Ênfase1 5 2 6 2" xfId="11743"/>
    <cellStyle name="40% - Ênfase1 5 2 6 2 2" xfId="22247"/>
    <cellStyle name="40% - Ênfase1 5 2 6 2 3" xfId="33435"/>
    <cellStyle name="40% - Ênfase1 5 2 6 3" xfId="13471"/>
    <cellStyle name="40% - Ênfase1 5 2 6 3 2" xfId="24140"/>
    <cellStyle name="40% - Ênfase1 5 2 6 3 3" xfId="35326"/>
    <cellStyle name="40% - Ênfase1 5 2 6 4" xfId="15196"/>
    <cellStyle name="40% - Ênfase1 5 2 6 4 2" xfId="26036"/>
    <cellStyle name="40% - Ênfase1 5 2 6 4 3" xfId="37222"/>
    <cellStyle name="40% - Ênfase1 5 2 6 5" xfId="16921"/>
    <cellStyle name="40% - Ênfase1 5 2 6 5 2" xfId="27932"/>
    <cellStyle name="40% - Ênfase1 5 2 6 5 3" xfId="39118"/>
    <cellStyle name="40% - Ênfase1 5 2 6 6" xfId="18646"/>
    <cellStyle name="40% - Ênfase1 5 2 6 6 2" xfId="29828"/>
    <cellStyle name="40% - Ênfase1 5 2 6 6 3" xfId="41014"/>
    <cellStyle name="40% - Ênfase1 5 2 6 7" xfId="20371"/>
    <cellStyle name="40% - Ênfase1 5 2 6 8" xfId="31559"/>
    <cellStyle name="40% - Ênfase1 5 2 6 9" xfId="42745"/>
    <cellStyle name="40% - Ênfase1 5 2 7" xfId="10302"/>
    <cellStyle name="40% - Ênfase1 5 2 7 2" xfId="20667"/>
    <cellStyle name="40% - Ênfase1 5 2 7 3" xfId="31855"/>
    <cellStyle name="40% - Ênfase1 5 2 8" xfId="12031"/>
    <cellStyle name="40% - Ênfase1 5 2 8 2" xfId="22560"/>
    <cellStyle name="40% - Ênfase1 5 2 8 3" xfId="33746"/>
    <cellStyle name="40% - Ênfase1 5 2 9" xfId="13756"/>
    <cellStyle name="40% - Ênfase1 5 2 9 2" xfId="24456"/>
    <cellStyle name="40% - Ênfase1 5 2 9 3" xfId="35642"/>
    <cellStyle name="40% - Ênfase1 5 3" xfId="535"/>
    <cellStyle name="40% - Ênfase1 5 3 10" xfId="43174"/>
    <cellStyle name="40% - Ênfase1 5 3 2" xfId="10447"/>
    <cellStyle name="40% - Ênfase1 5 3 2 2" xfId="20825"/>
    <cellStyle name="40% - Ênfase1 5 3 2 3" xfId="32013"/>
    <cellStyle name="40% - Ênfase1 5 3 3" xfId="12175"/>
    <cellStyle name="40% - Ênfase1 5 3 3 2" xfId="22718"/>
    <cellStyle name="40% - Ênfase1 5 3 3 3" xfId="33904"/>
    <cellStyle name="40% - Ênfase1 5 3 4" xfId="13900"/>
    <cellStyle name="40% - Ênfase1 5 3 4 2" xfId="24614"/>
    <cellStyle name="40% - Ênfase1 5 3 4 3" xfId="35800"/>
    <cellStyle name="40% - Ênfase1 5 3 5" xfId="15625"/>
    <cellStyle name="40% - Ênfase1 5 3 5 2" xfId="26510"/>
    <cellStyle name="40% - Ênfase1 5 3 5 3" xfId="37696"/>
    <cellStyle name="40% - Ênfase1 5 3 6" xfId="17350"/>
    <cellStyle name="40% - Ênfase1 5 3 6 2" xfId="28406"/>
    <cellStyle name="40% - Ênfase1 5 3 6 3" xfId="39592"/>
    <cellStyle name="40% - Ênfase1 5 3 7" xfId="19075"/>
    <cellStyle name="40% - Ênfase1 5 3 8" xfId="30263"/>
    <cellStyle name="40% - Ênfase1 5 3 9" xfId="41449"/>
    <cellStyle name="40% - Ênfase1 5 4" xfId="851"/>
    <cellStyle name="40% - Ênfase1 5 4 10" xfId="43462"/>
    <cellStyle name="40% - Ênfase1 5 4 2" xfId="10735"/>
    <cellStyle name="40% - Ênfase1 5 4 2 2" xfId="21141"/>
    <cellStyle name="40% - Ênfase1 5 4 2 3" xfId="32329"/>
    <cellStyle name="40% - Ênfase1 5 4 3" xfId="12463"/>
    <cellStyle name="40% - Ênfase1 5 4 3 2" xfId="23034"/>
    <cellStyle name="40% - Ênfase1 5 4 3 3" xfId="34220"/>
    <cellStyle name="40% - Ênfase1 5 4 4" xfId="14188"/>
    <cellStyle name="40% - Ênfase1 5 4 4 2" xfId="24930"/>
    <cellStyle name="40% - Ênfase1 5 4 4 3" xfId="36116"/>
    <cellStyle name="40% - Ênfase1 5 4 5" xfId="15913"/>
    <cellStyle name="40% - Ênfase1 5 4 5 2" xfId="26826"/>
    <cellStyle name="40% - Ênfase1 5 4 5 3" xfId="38012"/>
    <cellStyle name="40% - Ênfase1 5 4 6" xfId="17638"/>
    <cellStyle name="40% - Ênfase1 5 4 6 2" xfId="28722"/>
    <cellStyle name="40% - Ênfase1 5 4 6 3" xfId="39908"/>
    <cellStyle name="40% - Ênfase1 5 4 7" xfId="19363"/>
    <cellStyle name="40% - Ênfase1 5 4 8" xfId="30551"/>
    <cellStyle name="40% - Ênfase1 5 4 9" xfId="41737"/>
    <cellStyle name="40% - Ênfase1 5 5" xfId="1167"/>
    <cellStyle name="40% - Ênfase1 5 5 10" xfId="43750"/>
    <cellStyle name="40% - Ênfase1 5 5 2" xfId="11023"/>
    <cellStyle name="40% - Ênfase1 5 5 2 2" xfId="21457"/>
    <cellStyle name="40% - Ênfase1 5 5 2 3" xfId="32645"/>
    <cellStyle name="40% - Ênfase1 5 5 3" xfId="12751"/>
    <cellStyle name="40% - Ênfase1 5 5 3 2" xfId="23350"/>
    <cellStyle name="40% - Ênfase1 5 5 3 3" xfId="34536"/>
    <cellStyle name="40% - Ênfase1 5 5 4" xfId="14476"/>
    <cellStyle name="40% - Ênfase1 5 5 4 2" xfId="25246"/>
    <cellStyle name="40% - Ênfase1 5 5 4 3" xfId="36432"/>
    <cellStyle name="40% - Ênfase1 5 5 5" xfId="16201"/>
    <cellStyle name="40% - Ênfase1 5 5 5 2" xfId="27142"/>
    <cellStyle name="40% - Ênfase1 5 5 5 3" xfId="38328"/>
    <cellStyle name="40% - Ênfase1 5 5 6" xfId="17926"/>
    <cellStyle name="40% - Ênfase1 5 5 6 2" xfId="29038"/>
    <cellStyle name="40% - Ênfase1 5 5 6 3" xfId="40224"/>
    <cellStyle name="40% - Ênfase1 5 5 7" xfId="19651"/>
    <cellStyle name="40% - Ênfase1 5 5 8" xfId="30839"/>
    <cellStyle name="40% - Ênfase1 5 5 9" xfId="42025"/>
    <cellStyle name="40% - Ênfase1 5 6" xfId="1483"/>
    <cellStyle name="40% - Ênfase1 5 6 10" xfId="44038"/>
    <cellStyle name="40% - Ênfase1 5 6 2" xfId="11311"/>
    <cellStyle name="40% - Ênfase1 5 6 2 2" xfId="21773"/>
    <cellStyle name="40% - Ênfase1 5 6 2 3" xfId="32961"/>
    <cellStyle name="40% - Ênfase1 5 6 3" xfId="13039"/>
    <cellStyle name="40% - Ênfase1 5 6 3 2" xfId="23666"/>
    <cellStyle name="40% - Ênfase1 5 6 3 3" xfId="34852"/>
    <cellStyle name="40% - Ênfase1 5 6 4" xfId="14764"/>
    <cellStyle name="40% - Ênfase1 5 6 4 2" xfId="25562"/>
    <cellStyle name="40% - Ênfase1 5 6 4 3" xfId="36748"/>
    <cellStyle name="40% - Ênfase1 5 6 5" xfId="16489"/>
    <cellStyle name="40% - Ênfase1 5 6 5 2" xfId="27458"/>
    <cellStyle name="40% - Ênfase1 5 6 5 3" xfId="38644"/>
    <cellStyle name="40% - Ênfase1 5 6 6" xfId="18214"/>
    <cellStyle name="40% - Ênfase1 5 6 6 2" xfId="29354"/>
    <cellStyle name="40% - Ênfase1 5 6 6 3" xfId="40540"/>
    <cellStyle name="40% - Ênfase1 5 6 7" xfId="19939"/>
    <cellStyle name="40% - Ênfase1 5 6 8" xfId="31127"/>
    <cellStyle name="40% - Ênfase1 5 6 9" xfId="42313"/>
    <cellStyle name="40% - Ênfase1 5 7" xfId="1799"/>
    <cellStyle name="40% - Ênfase1 5 7 10" xfId="44326"/>
    <cellStyle name="40% - Ênfase1 5 7 2" xfId="11599"/>
    <cellStyle name="40% - Ênfase1 5 7 2 2" xfId="22089"/>
    <cellStyle name="40% - Ênfase1 5 7 2 3" xfId="33277"/>
    <cellStyle name="40% - Ênfase1 5 7 3" xfId="13327"/>
    <cellStyle name="40% - Ênfase1 5 7 3 2" xfId="23982"/>
    <cellStyle name="40% - Ênfase1 5 7 3 3" xfId="35168"/>
    <cellStyle name="40% - Ênfase1 5 7 4" xfId="15052"/>
    <cellStyle name="40% - Ênfase1 5 7 4 2" xfId="25878"/>
    <cellStyle name="40% - Ênfase1 5 7 4 3" xfId="37064"/>
    <cellStyle name="40% - Ênfase1 5 7 5" xfId="16777"/>
    <cellStyle name="40% - Ênfase1 5 7 5 2" xfId="27774"/>
    <cellStyle name="40% - Ênfase1 5 7 5 3" xfId="38960"/>
    <cellStyle name="40% - Ênfase1 5 7 6" xfId="18502"/>
    <cellStyle name="40% - Ênfase1 5 7 6 2" xfId="29670"/>
    <cellStyle name="40% - Ênfase1 5 7 6 3" xfId="40856"/>
    <cellStyle name="40% - Ênfase1 5 7 7" xfId="20227"/>
    <cellStyle name="40% - Ênfase1 5 7 8" xfId="31415"/>
    <cellStyle name="40% - Ênfase1 5 7 9" xfId="42601"/>
    <cellStyle name="40% - Ênfase1 5 8" xfId="2132"/>
    <cellStyle name="40% - Ênfase1 5 8 2" xfId="20515"/>
    <cellStyle name="40% - Ênfase1 5 8 3" xfId="31703"/>
    <cellStyle name="40% - Ênfase1 5 9" xfId="11887"/>
    <cellStyle name="40% - Ênfase1 5 9 2" xfId="22402"/>
    <cellStyle name="40% - Ênfase1 5 9 3" xfId="33588"/>
    <cellStyle name="40% - Ênfase1 6" xfId="285"/>
    <cellStyle name="40% - Ênfase1 6 10" xfId="15399"/>
    <cellStyle name="40% - Ênfase1 6 10 2" xfId="26262"/>
    <cellStyle name="40% - Ênfase1 6 10 3" xfId="37448"/>
    <cellStyle name="40% - Ênfase1 6 11" xfId="17124"/>
    <cellStyle name="40% - Ênfase1 6 11 2" xfId="28158"/>
    <cellStyle name="40% - Ênfase1 6 11 3" xfId="39344"/>
    <cellStyle name="40% - Ênfase1 6 12" xfId="18849"/>
    <cellStyle name="40% - Ênfase1 6 13" xfId="30037"/>
    <cellStyle name="40% - Ênfase1 6 14" xfId="41223"/>
    <cellStyle name="40% - Ênfase1 6 15" xfId="42948"/>
    <cellStyle name="40% - Ênfase1 6 2" xfId="603"/>
    <cellStyle name="40% - Ênfase1 6 2 10" xfId="43236"/>
    <cellStyle name="40% - Ênfase1 6 2 2" xfId="10509"/>
    <cellStyle name="40% - Ênfase1 6 2 2 2" xfId="20893"/>
    <cellStyle name="40% - Ênfase1 6 2 2 3" xfId="32081"/>
    <cellStyle name="40% - Ênfase1 6 2 3" xfId="12237"/>
    <cellStyle name="40% - Ênfase1 6 2 3 2" xfId="22786"/>
    <cellStyle name="40% - Ênfase1 6 2 3 3" xfId="33972"/>
    <cellStyle name="40% - Ênfase1 6 2 4" xfId="13962"/>
    <cellStyle name="40% - Ênfase1 6 2 4 2" xfId="24682"/>
    <cellStyle name="40% - Ênfase1 6 2 4 3" xfId="35868"/>
    <cellStyle name="40% - Ênfase1 6 2 5" xfId="15687"/>
    <cellStyle name="40% - Ênfase1 6 2 5 2" xfId="26578"/>
    <cellStyle name="40% - Ênfase1 6 2 5 3" xfId="37764"/>
    <cellStyle name="40% - Ênfase1 6 2 6" xfId="17412"/>
    <cellStyle name="40% - Ênfase1 6 2 6 2" xfId="28474"/>
    <cellStyle name="40% - Ênfase1 6 2 6 3" xfId="39660"/>
    <cellStyle name="40% - Ênfase1 6 2 7" xfId="19137"/>
    <cellStyle name="40% - Ênfase1 6 2 8" xfId="30325"/>
    <cellStyle name="40% - Ênfase1 6 2 9" xfId="41511"/>
    <cellStyle name="40% - Ênfase1 6 3" xfId="919"/>
    <cellStyle name="40% - Ênfase1 6 3 10" xfId="43524"/>
    <cellStyle name="40% - Ênfase1 6 3 2" xfId="10797"/>
    <cellStyle name="40% - Ênfase1 6 3 2 2" xfId="21209"/>
    <cellStyle name="40% - Ênfase1 6 3 2 3" xfId="32397"/>
    <cellStyle name="40% - Ênfase1 6 3 3" xfId="12525"/>
    <cellStyle name="40% - Ênfase1 6 3 3 2" xfId="23102"/>
    <cellStyle name="40% - Ênfase1 6 3 3 3" xfId="34288"/>
    <cellStyle name="40% - Ênfase1 6 3 4" xfId="14250"/>
    <cellStyle name="40% - Ênfase1 6 3 4 2" xfId="24998"/>
    <cellStyle name="40% - Ênfase1 6 3 4 3" xfId="36184"/>
    <cellStyle name="40% - Ênfase1 6 3 5" xfId="15975"/>
    <cellStyle name="40% - Ênfase1 6 3 5 2" xfId="26894"/>
    <cellStyle name="40% - Ênfase1 6 3 5 3" xfId="38080"/>
    <cellStyle name="40% - Ênfase1 6 3 6" xfId="17700"/>
    <cellStyle name="40% - Ênfase1 6 3 6 2" xfId="28790"/>
    <cellStyle name="40% - Ênfase1 6 3 6 3" xfId="39976"/>
    <cellStyle name="40% - Ênfase1 6 3 7" xfId="19425"/>
    <cellStyle name="40% - Ênfase1 6 3 8" xfId="30613"/>
    <cellStyle name="40% - Ênfase1 6 3 9" xfId="41799"/>
    <cellStyle name="40% - Ênfase1 6 4" xfId="1235"/>
    <cellStyle name="40% - Ênfase1 6 4 10" xfId="43812"/>
    <cellStyle name="40% - Ênfase1 6 4 2" xfId="11085"/>
    <cellStyle name="40% - Ênfase1 6 4 2 2" xfId="21525"/>
    <cellStyle name="40% - Ênfase1 6 4 2 3" xfId="32713"/>
    <cellStyle name="40% - Ênfase1 6 4 3" xfId="12813"/>
    <cellStyle name="40% - Ênfase1 6 4 3 2" xfId="23418"/>
    <cellStyle name="40% - Ênfase1 6 4 3 3" xfId="34604"/>
    <cellStyle name="40% - Ênfase1 6 4 4" xfId="14538"/>
    <cellStyle name="40% - Ênfase1 6 4 4 2" xfId="25314"/>
    <cellStyle name="40% - Ênfase1 6 4 4 3" xfId="36500"/>
    <cellStyle name="40% - Ênfase1 6 4 5" xfId="16263"/>
    <cellStyle name="40% - Ênfase1 6 4 5 2" xfId="27210"/>
    <cellStyle name="40% - Ênfase1 6 4 5 3" xfId="38396"/>
    <cellStyle name="40% - Ênfase1 6 4 6" xfId="17988"/>
    <cellStyle name="40% - Ênfase1 6 4 6 2" xfId="29106"/>
    <cellStyle name="40% - Ênfase1 6 4 6 3" xfId="40292"/>
    <cellStyle name="40% - Ênfase1 6 4 7" xfId="19713"/>
    <cellStyle name="40% - Ênfase1 6 4 8" xfId="30901"/>
    <cellStyle name="40% - Ênfase1 6 4 9" xfId="42087"/>
    <cellStyle name="40% - Ênfase1 6 5" xfId="1551"/>
    <cellStyle name="40% - Ênfase1 6 5 10" xfId="44100"/>
    <cellStyle name="40% - Ênfase1 6 5 2" xfId="11373"/>
    <cellStyle name="40% - Ênfase1 6 5 2 2" xfId="21841"/>
    <cellStyle name="40% - Ênfase1 6 5 2 3" xfId="33029"/>
    <cellStyle name="40% - Ênfase1 6 5 3" xfId="13101"/>
    <cellStyle name="40% - Ênfase1 6 5 3 2" xfId="23734"/>
    <cellStyle name="40% - Ênfase1 6 5 3 3" xfId="34920"/>
    <cellStyle name="40% - Ênfase1 6 5 4" xfId="14826"/>
    <cellStyle name="40% - Ênfase1 6 5 4 2" xfId="25630"/>
    <cellStyle name="40% - Ênfase1 6 5 4 3" xfId="36816"/>
    <cellStyle name="40% - Ênfase1 6 5 5" xfId="16551"/>
    <cellStyle name="40% - Ênfase1 6 5 5 2" xfId="27526"/>
    <cellStyle name="40% - Ênfase1 6 5 5 3" xfId="38712"/>
    <cellStyle name="40% - Ênfase1 6 5 6" xfId="18276"/>
    <cellStyle name="40% - Ênfase1 6 5 6 2" xfId="29422"/>
    <cellStyle name="40% - Ênfase1 6 5 6 3" xfId="40608"/>
    <cellStyle name="40% - Ênfase1 6 5 7" xfId="20001"/>
    <cellStyle name="40% - Ênfase1 6 5 8" xfId="31189"/>
    <cellStyle name="40% - Ênfase1 6 5 9" xfId="42375"/>
    <cellStyle name="40% - Ênfase1 6 6" xfId="1867"/>
    <cellStyle name="40% - Ênfase1 6 6 10" xfId="44388"/>
    <cellStyle name="40% - Ênfase1 6 6 2" xfId="11661"/>
    <cellStyle name="40% - Ênfase1 6 6 2 2" xfId="22157"/>
    <cellStyle name="40% - Ênfase1 6 6 2 3" xfId="33345"/>
    <cellStyle name="40% - Ênfase1 6 6 3" xfId="13389"/>
    <cellStyle name="40% - Ênfase1 6 6 3 2" xfId="24050"/>
    <cellStyle name="40% - Ênfase1 6 6 3 3" xfId="35236"/>
    <cellStyle name="40% - Ênfase1 6 6 4" xfId="15114"/>
    <cellStyle name="40% - Ênfase1 6 6 4 2" xfId="25946"/>
    <cellStyle name="40% - Ênfase1 6 6 4 3" xfId="37132"/>
    <cellStyle name="40% - Ênfase1 6 6 5" xfId="16839"/>
    <cellStyle name="40% - Ênfase1 6 6 5 2" xfId="27842"/>
    <cellStyle name="40% - Ênfase1 6 6 5 3" xfId="39028"/>
    <cellStyle name="40% - Ênfase1 6 6 6" xfId="18564"/>
    <cellStyle name="40% - Ênfase1 6 6 6 2" xfId="29738"/>
    <cellStyle name="40% - Ênfase1 6 6 6 3" xfId="40924"/>
    <cellStyle name="40% - Ênfase1 6 6 7" xfId="20289"/>
    <cellStyle name="40% - Ênfase1 6 6 8" xfId="31477"/>
    <cellStyle name="40% - Ênfase1 6 6 9" xfId="42663"/>
    <cellStyle name="40% - Ênfase1 6 7" xfId="10220"/>
    <cellStyle name="40% - Ênfase1 6 7 2" xfId="20577"/>
    <cellStyle name="40% - Ênfase1 6 7 3" xfId="31765"/>
    <cellStyle name="40% - Ênfase1 6 8" xfId="11949"/>
    <cellStyle name="40% - Ênfase1 6 8 2" xfId="22470"/>
    <cellStyle name="40% - Ênfase1 6 8 3" xfId="33656"/>
    <cellStyle name="40% - Ênfase1 6 9" xfId="13674"/>
    <cellStyle name="40% - Ênfase1 6 9 2" xfId="24366"/>
    <cellStyle name="40% - Ênfase1 6 9 3" xfId="35552"/>
    <cellStyle name="40% - Ênfase1 7" xfId="445"/>
    <cellStyle name="40% - Ênfase1 7 10" xfId="43092"/>
    <cellStyle name="40% - Ênfase1 7 2" xfId="10365"/>
    <cellStyle name="40% - Ênfase1 7 2 2" xfId="20735"/>
    <cellStyle name="40% - Ênfase1 7 2 3" xfId="31923"/>
    <cellStyle name="40% - Ênfase1 7 3" xfId="12093"/>
    <cellStyle name="40% - Ênfase1 7 3 2" xfId="22628"/>
    <cellStyle name="40% - Ênfase1 7 3 3" xfId="33814"/>
    <cellStyle name="40% - Ênfase1 7 4" xfId="13818"/>
    <cellStyle name="40% - Ênfase1 7 4 2" xfId="24524"/>
    <cellStyle name="40% - Ênfase1 7 4 3" xfId="35710"/>
    <cellStyle name="40% - Ênfase1 7 5" xfId="15543"/>
    <cellStyle name="40% - Ênfase1 7 5 2" xfId="26420"/>
    <cellStyle name="40% - Ênfase1 7 5 3" xfId="37606"/>
    <cellStyle name="40% - Ênfase1 7 6" xfId="17268"/>
    <cellStyle name="40% - Ênfase1 7 6 2" xfId="28316"/>
    <cellStyle name="40% - Ênfase1 7 6 3" xfId="39502"/>
    <cellStyle name="40% - Ênfase1 7 7" xfId="18993"/>
    <cellStyle name="40% - Ênfase1 7 8" xfId="30181"/>
    <cellStyle name="40% - Ênfase1 7 9" xfId="41367"/>
    <cellStyle name="40% - Ênfase1 8" xfId="761"/>
    <cellStyle name="40% - Ênfase1 8 10" xfId="43380"/>
    <cellStyle name="40% - Ênfase1 8 2" xfId="10653"/>
    <cellStyle name="40% - Ênfase1 8 2 2" xfId="21051"/>
    <cellStyle name="40% - Ênfase1 8 2 3" xfId="32239"/>
    <cellStyle name="40% - Ênfase1 8 3" xfId="12381"/>
    <cellStyle name="40% - Ênfase1 8 3 2" xfId="22944"/>
    <cellStyle name="40% - Ênfase1 8 3 3" xfId="34130"/>
    <cellStyle name="40% - Ênfase1 8 4" xfId="14106"/>
    <cellStyle name="40% - Ênfase1 8 4 2" xfId="24840"/>
    <cellStyle name="40% - Ênfase1 8 4 3" xfId="36026"/>
    <cellStyle name="40% - Ênfase1 8 5" xfId="15831"/>
    <cellStyle name="40% - Ênfase1 8 5 2" xfId="26736"/>
    <cellStyle name="40% - Ênfase1 8 5 3" xfId="37922"/>
    <cellStyle name="40% - Ênfase1 8 6" xfId="17556"/>
    <cellStyle name="40% - Ênfase1 8 6 2" xfId="28632"/>
    <cellStyle name="40% - Ênfase1 8 6 3" xfId="39818"/>
    <cellStyle name="40% - Ênfase1 8 7" xfId="19281"/>
    <cellStyle name="40% - Ênfase1 8 8" xfId="30469"/>
    <cellStyle name="40% - Ênfase1 8 9" xfId="41655"/>
    <cellStyle name="40% - Ênfase1 9" xfId="1077"/>
    <cellStyle name="40% - Ênfase1 9 10" xfId="43668"/>
    <cellStyle name="40% - Ênfase1 9 2" xfId="10941"/>
    <cellStyle name="40% - Ênfase1 9 2 2" xfId="21367"/>
    <cellStyle name="40% - Ênfase1 9 2 3" xfId="32555"/>
    <cellStyle name="40% - Ênfase1 9 3" xfId="12669"/>
    <cellStyle name="40% - Ênfase1 9 3 2" xfId="23260"/>
    <cellStyle name="40% - Ênfase1 9 3 3" xfId="34446"/>
    <cellStyle name="40% - Ênfase1 9 4" xfId="14394"/>
    <cellStyle name="40% - Ênfase1 9 4 2" xfId="25156"/>
    <cellStyle name="40% - Ênfase1 9 4 3" xfId="36342"/>
    <cellStyle name="40% - Ênfase1 9 5" xfId="16119"/>
    <cellStyle name="40% - Ênfase1 9 5 2" xfId="27052"/>
    <cellStyle name="40% - Ênfase1 9 5 3" xfId="38238"/>
    <cellStyle name="40% - Ênfase1 9 6" xfId="17844"/>
    <cellStyle name="40% - Ênfase1 9 6 2" xfId="28948"/>
    <cellStyle name="40% - Ênfase1 9 6 3" xfId="40134"/>
    <cellStyle name="40% - Ênfase1 9 7" xfId="19569"/>
    <cellStyle name="40% - Ênfase1 9 8" xfId="30757"/>
    <cellStyle name="40% - Ênfase1 9 9" xfId="41943"/>
    <cellStyle name="40% - Ênfase2" xfId="30" builtinId="35" customBuiltin="1"/>
    <cellStyle name="40% - Ênfase2 10" xfId="1394"/>
    <cellStyle name="40% - Ênfase2 10 10" xfId="43957"/>
    <cellStyle name="40% - Ênfase2 10 2" xfId="11230"/>
    <cellStyle name="40% - Ênfase2 10 2 2" xfId="21684"/>
    <cellStyle name="40% - Ênfase2 10 2 3" xfId="32872"/>
    <cellStyle name="40% - Ênfase2 10 3" xfId="12958"/>
    <cellStyle name="40% - Ênfase2 10 3 2" xfId="23577"/>
    <cellStyle name="40% - Ênfase2 10 3 3" xfId="34763"/>
    <cellStyle name="40% - Ênfase2 10 4" xfId="14683"/>
    <cellStyle name="40% - Ênfase2 10 4 2" xfId="25473"/>
    <cellStyle name="40% - Ênfase2 10 4 3" xfId="36659"/>
    <cellStyle name="40% - Ênfase2 10 5" xfId="16408"/>
    <cellStyle name="40% - Ênfase2 10 5 2" xfId="27369"/>
    <cellStyle name="40% - Ênfase2 10 5 3" xfId="38555"/>
    <cellStyle name="40% - Ênfase2 10 6" xfId="18133"/>
    <cellStyle name="40% - Ênfase2 10 6 2" xfId="29265"/>
    <cellStyle name="40% - Ênfase2 10 6 3" xfId="40451"/>
    <cellStyle name="40% - Ênfase2 10 7" xfId="19858"/>
    <cellStyle name="40% - Ênfase2 10 8" xfId="31046"/>
    <cellStyle name="40% - Ênfase2 10 9" xfId="42232"/>
    <cellStyle name="40% - Ênfase2 11" xfId="1710"/>
    <cellStyle name="40% - Ênfase2 11 10" xfId="44245"/>
    <cellStyle name="40% - Ênfase2 11 2" xfId="11518"/>
    <cellStyle name="40% - Ênfase2 11 2 2" xfId="22000"/>
    <cellStyle name="40% - Ênfase2 11 2 3" xfId="33188"/>
    <cellStyle name="40% - Ênfase2 11 3" xfId="13246"/>
    <cellStyle name="40% - Ênfase2 11 3 2" xfId="23893"/>
    <cellStyle name="40% - Ênfase2 11 3 3" xfId="35079"/>
    <cellStyle name="40% - Ênfase2 11 4" xfId="14971"/>
    <cellStyle name="40% - Ênfase2 11 4 2" xfId="25789"/>
    <cellStyle name="40% - Ênfase2 11 4 3" xfId="36975"/>
    <cellStyle name="40% - Ênfase2 11 5" xfId="16696"/>
    <cellStyle name="40% - Ênfase2 11 5 2" xfId="27685"/>
    <cellStyle name="40% - Ênfase2 11 5 3" xfId="38871"/>
    <cellStyle name="40% - Ênfase2 11 6" xfId="18421"/>
    <cellStyle name="40% - Ênfase2 11 6 2" xfId="29581"/>
    <cellStyle name="40% - Ênfase2 11 6 3" xfId="40767"/>
    <cellStyle name="40% - Ênfase2 11 7" xfId="20146"/>
    <cellStyle name="40% - Ênfase2 11 8" xfId="31334"/>
    <cellStyle name="40% - Ênfase2 11 9" xfId="42520"/>
    <cellStyle name="40% - Ênfase2 12" xfId="2020"/>
    <cellStyle name="40% - Ênfase2 12 2" xfId="20434"/>
    <cellStyle name="40% - Ênfase2 12 3" xfId="31622"/>
    <cellStyle name="40% - Ênfase2 13" xfId="11806"/>
    <cellStyle name="40% - Ênfase2 13 2" xfId="22316"/>
    <cellStyle name="40% - Ênfase2 13 3" xfId="33504"/>
    <cellStyle name="40% - Ênfase2 14" xfId="13534"/>
    <cellStyle name="40% - Ênfase2 14 2" xfId="24209"/>
    <cellStyle name="40% - Ênfase2 14 3" xfId="35395"/>
    <cellStyle name="40% - Ênfase2 15" xfId="15259"/>
    <cellStyle name="40% - Ênfase2 15 2" xfId="26105"/>
    <cellStyle name="40% - Ênfase2 15 3" xfId="37291"/>
    <cellStyle name="40% - Ênfase2 16" xfId="16984"/>
    <cellStyle name="40% - Ênfase2 16 2" xfId="28001"/>
    <cellStyle name="40% - Ênfase2 16 3" xfId="39187"/>
    <cellStyle name="40% - Ênfase2 17" xfId="18709"/>
    <cellStyle name="40% - Ênfase2 18" xfId="29897"/>
    <cellStyle name="40% - Ênfase2 19" xfId="41083"/>
    <cellStyle name="40% - Ênfase2 2" xfId="150"/>
    <cellStyle name="40% - Ênfase2 2 10" xfId="11826"/>
    <cellStyle name="40% - Ênfase2 2 10 2" xfId="22335"/>
    <cellStyle name="40% - Ênfase2 2 10 3" xfId="33521"/>
    <cellStyle name="40% - Ênfase2 2 11" xfId="13551"/>
    <cellStyle name="40% - Ênfase2 2 11 2" xfId="24231"/>
    <cellStyle name="40% - Ênfase2 2 11 3" xfId="35417"/>
    <cellStyle name="40% - Ênfase2 2 12" xfId="15276"/>
    <cellStyle name="40% - Ênfase2 2 12 2" xfId="26127"/>
    <cellStyle name="40% - Ênfase2 2 12 3" xfId="37313"/>
    <cellStyle name="40% - Ênfase2 2 13" xfId="17001"/>
    <cellStyle name="40% - Ênfase2 2 13 2" xfId="28023"/>
    <cellStyle name="40% - Ênfase2 2 13 3" xfId="39209"/>
    <cellStyle name="40% - Ênfase2 2 14" xfId="18726"/>
    <cellStyle name="40% - Ênfase2 2 15" xfId="29914"/>
    <cellStyle name="40% - Ênfase2 2 16" xfId="41100"/>
    <cellStyle name="40% - Ênfase2 2 17" xfId="42825"/>
    <cellStyle name="40% - Ênfase2 2 2" xfId="240"/>
    <cellStyle name="40% - Ênfase2 2 2 10" xfId="13633"/>
    <cellStyle name="40% - Ênfase2 2 2 10 2" xfId="24321"/>
    <cellStyle name="40% - Ênfase2 2 2 10 3" xfId="35507"/>
    <cellStyle name="40% - Ênfase2 2 2 11" xfId="15358"/>
    <cellStyle name="40% - Ênfase2 2 2 11 2" xfId="26217"/>
    <cellStyle name="40% - Ênfase2 2 2 11 3" xfId="37403"/>
    <cellStyle name="40% - Ênfase2 2 2 12" xfId="17083"/>
    <cellStyle name="40% - Ênfase2 2 2 12 2" xfId="28113"/>
    <cellStyle name="40% - Ênfase2 2 2 12 3" xfId="39299"/>
    <cellStyle name="40% - Ênfase2 2 2 13" xfId="18808"/>
    <cellStyle name="40% - Ênfase2 2 2 14" xfId="29996"/>
    <cellStyle name="40% - Ênfase2 2 2 15" xfId="41182"/>
    <cellStyle name="40% - Ênfase2 2 2 16" xfId="42907"/>
    <cellStyle name="40% - Ênfase2 2 2 2" xfId="398"/>
    <cellStyle name="40% - Ênfase2 2 2 2 10" xfId="15502"/>
    <cellStyle name="40% - Ênfase2 2 2 2 10 2" xfId="26375"/>
    <cellStyle name="40% - Ênfase2 2 2 2 10 3" xfId="37561"/>
    <cellStyle name="40% - Ênfase2 2 2 2 11" xfId="17227"/>
    <cellStyle name="40% - Ênfase2 2 2 2 11 2" xfId="28271"/>
    <cellStyle name="40% - Ênfase2 2 2 2 11 3" xfId="39457"/>
    <cellStyle name="40% - Ênfase2 2 2 2 12" xfId="18952"/>
    <cellStyle name="40% - Ênfase2 2 2 2 13" xfId="30140"/>
    <cellStyle name="40% - Ênfase2 2 2 2 14" xfId="41326"/>
    <cellStyle name="40% - Ênfase2 2 2 2 15" xfId="43051"/>
    <cellStyle name="40% - Ênfase2 2 2 2 2" xfId="716"/>
    <cellStyle name="40% - Ênfase2 2 2 2 2 10" xfId="43339"/>
    <cellStyle name="40% - Ênfase2 2 2 2 2 2" xfId="10612"/>
    <cellStyle name="40% - Ênfase2 2 2 2 2 2 2" xfId="21006"/>
    <cellStyle name="40% - Ênfase2 2 2 2 2 2 3" xfId="32194"/>
    <cellStyle name="40% - Ênfase2 2 2 2 2 3" xfId="12340"/>
    <cellStyle name="40% - Ênfase2 2 2 2 2 3 2" xfId="22899"/>
    <cellStyle name="40% - Ênfase2 2 2 2 2 3 3" xfId="34085"/>
    <cellStyle name="40% - Ênfase2 2 2 2 2 4" xfId="14065"/>
    <cellStyle name="40% - Ênfase2 2 2 2 2 4 2" xfId="24795"/>
    <cellStyle name="40% - Ênfase2 2 2 2 2 4 3" xfId="35981"/>
    <cellStyle name="40% - Ênfase2 2 2 2 2 5" xfId="15790"/>
    <cellStyle name="40% - Ênfase2 2 2 2 2 5 2" xfId="26691"/>
    <cellStyle name="40% - Ênfase2 2 2 2 2 5 3" xfId="37877"/>
    <cellStyle name="40% - Ênfase2 2 2 2 2 6" xfId="17515"/>
    <cellStyle name="40% - Ênfase2 2 2 2 2 6 2" xfId="28587"/>
    <cellStyle name="40% - Ênfase2 2 2 2 2 6 3" xfId="39773"/>
    <cellStyle name="40% - Ênfase2 2 2 2 2 7" xfId="19240"/>
    <cellStyle name="40% - Ênfase2 2 2 2 2 8" xfId="30428"/>
    <cellStyle name="40% - Ênfase2 2 2 2 2 9" xfId="41614"/>
    <cellStyle name="40% - Ênfase2 2 2 2 3" xfId="1032"/>
    <cellStyle name="40% - Ênfase2 2 2 2 3 10" xfId="43627"/>
    <cellStyle name="40% - Ênfase2 2 2 2 3 2" xfId="10900"/>
    <cellStyle name="40% - Ênfase2 2 2 2 3 2 2" xfId="21322"/>
    <cellStyle name="40% - Ênfase2 2 2 2 3 2 3" xfId="32510"/>
    <cellStyle name="40% - Ênfase2 2 2 2 3 3" xfId="12628"/>
    <cellStyle name="40% - Ênfase2 2 2 2 3 3 2" xfId="23215"/>
    <cellStyle name="40% - Ênfase2 2 2 2 3 3 3" xfId="34401"/>
    <cellStyle name="40% - Ênfase2 2 2 2 3 4" xfId="14353"/>
    <cellStyle name="40% - Ênfase2 2 2 2 3 4 2" xfId="25111"/>
    <cellStyle name="40% - Ênfase2 2 2 2 3 4 3" xfId="36297"/>
    <cellStyle name="40% - Ênfase2 2 2 2 3 5" xfId="16078"/>
    <cellStyle name="40% - Ênfase2 2 2 2 3 5 2" xfId="27007"/>
    <cellStyle name="40% - Ênfase2 2 2 2 3 5 3" xfId="38193"/>
    <cellStyle name="40% - Ênfase2 2 2 2 3 6" xfId="17803"/>
    <cellStyle name="40% - Ênfase2 2 2 2 3 6 2" xfId="28903"/>
    <cellStyle name="40% - Ênfase2 2 2 2 3 6 3" xfId="40089"/>
    <cellStyle name="40% - Ênfase2 2 2 2 3 7" xfId="19528"/>
    <cellStyle name="40% - Ênfase2 2 2 2 3 8" xfId="30716"/>
    <cellStyle name="40% - Ênfase2 2 2 2 3 9" xfId="41902"/>
    <cellStyle name="40% - Ênfase2 2 2 2 4" xfId="1348"/>
    <cellStyle name="40% - Ênfase2 2 2 2 4 10" xfId="43915"/>
    <cellStyle name="40% - Ênfase2 2 2 2 4 2" xfId="11188"/>
    <cellStyle name="40% - Ênfase2 2 2 2 4 2 2" xfId="21638"/>
    <cellStyle name="40% - Ênfase2 2 2 2 4 2 3" xfId="32826"/>
    <cellStyle name="40% - Ênfase2 2 2 2 4 3" xfId="12916"/>
    <cellStyle name="40% - Ênfase2 2 2 2 4 3 2" xfId="23531"/>
    <cellStyle name="40% - Ênfase2 2 2 2 4 3 3" xfId="34717"/>
    <cellStyle name="40% - Ênfase2 2 2 2 4 4" xfId="14641"/>
    <cellStyle name="40% - Ênfase2 2 2 2 4 4 2" xfId="25427"/>
    <cellStyle name="40% - Ênfase2 2 2 2 4 4 3" xfId="36613"/>
    <cellStyle name="40% - Ênfase2 2 2 2 4 5" xfId="16366"/>
    <cellStyle name="40% - Ênfase2 2 2 2 4 5 2" xfId="27323"/>
    <cellStyle name="40% - Ênfase2 2 2 2 4 5 3" xfId="38509"/>
    <cellStyle name="40% - Ênfase2 2 2 2 4 6" xfId="18091"/>
    <cellStyle name="40% - Ênfase2 2 2 2 4 6 2" xfId="29219"/>
    <cellStyle name="40% - Ênfase2 2 2 2 4 6 3" xfId="40405"/>
    <cellStyle name="40% - Ênfase2 2 2 2 4 7" xfId="19816"/>
    <cellStyle name="40% - Ênfase2 2 2 2 4 8" xfId="31004"/>
    <cellStyle name="40% - Ênfase2 2 2 2 4 9" xfId="42190"/>
    <cellStyle name="40% - Ênfase2 2 2 2 5" xfId="1664"/>
    <cellStyle name="40% - Ênfase2 2 2 2 5 10" xfId="44203"/>
    <cellStyle name="40% - Ênfase2 2 2 2 5 2" xfId="11476"/>
    <cellStyle name="40% - Ênfase2 2 2 2 5 2 2" xfId="21954"/>
    <cellStyle name="40% - Ênfase2 2 2 2 5 2 3" xfId="33142"/>
    <cellStyle name="40% - Ênfase2 2 2 2 5 3" xfId="13204"/>
    <cellStyle name="40% - Ênfase2 2 2 2 5 3 2" xfId="23847"/>
    <cellStyle name="40% - Ênfase2 2 2 2 5 3 3" xfId="35033"/>
    <cellStyle name="40% - Ênfase2 2 2 2 5 4" xfId="14929"/>
    <cellStyle name="40% - Ênfase2 2 2 2 5 4 2" xfId="25743"/>
    <cellStyle name="40% - Ênfase2 2 2 2 5 4 3" xfId="36929"/>
    <cellStyle name="40% - Ênfase2 2 2 2 5 5" xfId="16654"/>
    <cellStyle name="40% - Ênfase2 2 2 2 5 5 2" xfId="27639"/>
    <cellStyle name="40% - Ênfase2 2 2 2 5 5 3" xfId="38825"/>
    <cellStyle name="40% - Ênfase2 2 2 2 5 6" xfId="18379"/>
    <cellStyle name="40% - Ênfase2 2 2 2 5 6 2" xfId="29535"/>
    <cellStyle name="40% - Ênfase2 2 2 2 5 6 3" xfId="40721"/>
    <cellStyle name="40% - Ênfase2 2 2 2 5 7" xfId="20104"/>
    <cellStyle name="40% - Ênfase2 2 2 2 5 8" xfId="31292"/>
    <cellStyle name="40% - Ênfase2 2 2 2 5 9" xfId="42478"/>
    <cellStyle name="40% - Ênfase2 2 2 2 6" xfId="1980"/>
    <cellStyle name="40% - Ênfase2 2 2 2 6 10" xfId="44491"/>
    <cellStyle name="40% - Ênfase2 2 2 2 6 2" xfId="11764"/>
    <cellStyle name="40% - Ênfase2 2 2 2 6 2 2" xfId="22270"/>
    <cellStyle name="40% - Ênfase2 2 2 2 6 2 3" xfId="33458"/>
    <cellStyle name="40% - Ênfase2 2 2 2 6 3" xfId="13492"/>
    <cellStyle name="40% - Ênfase2 2 2 2 6 3 2" xfId="24163"/>
    <cellStyle name="40% - Ênfase2 2 2 2 6 3 3" xfId="35349"/>
    <cellStyle name="40% - Ênfase2 2 2 2 6 4" xfId="15217"/>
    <cellStyle name="40% - Ênfase2 2 2 2 6 4 2" xfId="26059"/>
    <cellStyle name="40% - Ênfase2 2 2 2 6 4 3" xfId="37245"/>
    <cellStyle name="40% - Ênfase2 2 2 2 6 5" xfId="16942"/>
    <cellStyle name="40% - Ênfase2 2 2 2 6 5 2" xfId="27955"/>
    <cellStyle name="40% - Ênfase2 2 2 2 6 5 3" xfId="39141"/>
    <cellStyle name="40% - Ênfase2 2 2 2 6 6" xfId="18667"/>
    <cellStyle name="40% - Ênfase2 2 2 2 6 6 2" xfId="29851"/>
    <cellStyle name="40% - Ênfase2 2 2 2 6 6 3" xfId="41037"/>
    <cellStyle name="40% - Ênfase2 2 2 2 6 7" xfId="20392"/>
    <cellStyle name="40% - Ênfase2 2 2 2 6 8" xfId="31580"/>
    <cellStyle name="40% - Ênfase2 2 2 2 6 9" xfId="42766"/>
    <cellStyle name="40% - Ênfase2 2 2 2 7" xfId="10323"/>
    <cellStyle name="40% - Ênfase2 2 2 2 7 2" xfId="20690"/>
    <cellStyle name="40% - Ênfase2 2 2 2 7 3" xfId="31878"/>
    <cellStyle name="40% - Ênfase2 2 2 2 8" xfId="12052"/>
    <cellStyle name="40% - Ênfase2 2 2 2 8 2" xfId="22583"/>
    <cellStyle name="40% - Ênfase2 2 2 2 8 3" xfId="33769"/>
    <cellStyle name="40% - Ênfase2 2 2 2 9" xfId="13777"/>
    <cellStyle name="40% - Ênfase2 2 2 2 9 2" xfId="24479"/>
    <cellStyle name="40% - Ênfase2 2 2 2 9 3" xfId="35665"/>
    <cellStyle name="40% - Ênfase2 2 2 3" xfId="558"/>
    <cellStyle name="40% - Ênfase2 2 2 3 10" xfId="43195"/>
    <cellStyle name="40% - Ênfase2 2 2 3 2" xfId="10468"/>
    <cellStyle name="40% - Ênfase2 2 2 3 2 2" xfId="20848"/>
    <cellStyle name="40% - Ênfase2 2 2 3 2 3" xfId="32036"/>
    <cellStyle name="40% - Ênfase2 2 2 3 3" xfId="12196"/>
    <cellStyle name="40% - Ênfase2 2 2 3 3 2" xfId="22741"/>
    <cellStyle name="40% - Ênfase2 2 2 3 3 3" xfId="33927"/>
    <cellStyle name="40% - Ênfase2 2 2 3 4" xfId="13921"/>
    <cellStyle name="40% - Ênfase2 2 2 3 4 2" xfId="24637"/>
    <cellStyle name="40% - Ênfase2 2 2 3 4 3" xfId="35823"/>
    <cellStyle name="40% - Ênfase2 2 2 3 5" xfId="15646"/>
    <cellStyle name="40% - Ênfase2 2 2 3 5 2" xfId="26533"/>
    <cellStyle name="40% - Ênfase2 2 2 3 5 3" xfId="37719"/>
    <cellStyle name="40% - Ênfase2 2 2 3 6" xfId="17371"/>
    <cellStyle name="40% - Ênfase2 2 2 3 6 2" xfId="28429"/>
    <cellStyle name="40% - Ênfase2 2 2 3 6 3" xfId="39615"/>
    <cellStyle name="40% - Ênfase2 2 2 3 7" xfId="19096"/>
    <cellStyle name="40% - Ênfase2 2 2 3 8" xfId="30284"/>
    <cellStyle name="40% - Ênfase2 2 2 3 9" xfId="41470"/>
    <cellStyle name="40% - Ênfase2 2 2 4" xfId="874"/>
    <cellStyle name="40% - Ênfase2 2 2 4 10" xfId="43483"/>
    <cellStyle name="40% - Ênfase2 2 2 4 2" xfId="10756"/>
    <cellStyle name="40% - Ênfase2 2 2 4 2 2" xfId="21164"/>
    <cellStyle name="40% - Ênfase2 2 2 4 2 3" xfId="32352"/>
    <cellStyle name="40% - Ênfase2 2 2 4 3" xfId="12484"/>
    <cellStyle name="40% - Ênfase2 2 2 4 3 2" xfId="23057"/>
    <cellStyle name="40% - Ênfase2 2 2 4 3 3" xfId="34243"/>
    <cellStyle name="40% - Ênfase2 2 2 4 4" xfId="14209"/>
    <cellStyle name="40% - Ênfase2 2 2 4 4 2" xfId="24953"/>
    <cellStyle name="40% - Ênfase2 2 2 4 4 3" xfId="36139"/>
    <cellStyle name="40% - Ênfase2 2 2 4 5" xfId="15934"/>
    <cellStyle name="40% - Ênfase2 2 2 4 5 2" xfId="26849"/>
    <cellStyle name="40% - Ênfase2 2 2 4 5 3" xfId="38035"/>
    <cellStyle name="40% - Ênfase2 2 2 4 6" xfId="17659"/>
    <cellStyle name="40% - Ênfase2 2 2 4 6 2" xfId="28745"/>
    <cellStyle name="40% - Ênfase2 2 2 4 6 3" xfId="39931"/>
    <cellStyle name="40% - Ênfase2 2 2 4 7" xfId="19384"/>
    <cellStyle name="40% - Ênfase2 2 2 4 8" xfId="30572"/>
    <cellStyle name="40% - Ênfase2 2 2 4 9" xfId="41758"/>
    <cellStyle name="40% - Ênfase2 2 2 5" xfId="1190"/>
    <cellStyle name="40% - Ênfase2 2 2 5 10" xfId="43771"/>
    <cellStyle name="40% - Ênfase2 2 2 5 2" xfId="11044"/>
    <cellStyle name="40% - Ênfase2 2 2 5 2 2" xfId="21480"/>
    <cellStyle name="40% - Ênfase2 2 2 5 2 3" xfId="32668"/>
    <cellStyle name="40% - Ênfase2 2 2 5 3" xfId="12772"/>
    <cellStyle name="40% - Ênfase2 2 2 5 3 2" xfId="23373"/>
    <cellStyle name="40% - Ênfase2 2 2 5 3 3" xfId="34559"/>
    <cellStyle name="40% - Ênfase2 2 2 5 4" xfId="14497"/>
    <cellStyle name="40% - Ênfase2 2 2 5 4 2" xfId="25269"/>
    <cellStyle name="40% - Ênfase2 2 2 5 4 3" xfId="36455"/>
    <cellStyle name="40% - Ênfase2 2 2 5 5" xfId="16222"/>
    <cellStyle name="40% - Ênfase2 2 2 5 5 2" xfId="27165"/>
    <cellStyle name="40% - Ênfase2 2 2 5 5 3" xfId="38351"/>
    <cellStyle name="40% - Ênfase2 2 2 5 6" xfId="17947"/>
    <cellStyle name="40% - Ênfase2 2 2 5 6 2" xfId="29061"/>
    <cellStyle name="40% - Ênfase2 2 2 5 6 3" xfId="40247"/>
    <cellStyle name="40% - Ênfase2 2 2 5 7" xfId="19672"/>
    <cellStyle name="40% - Ênfase2 2 2 5 8" xfId="30860"/>
    <cellStyle name="40% - Ênfase2 2 2 5 9" xfId="42046"/>
    <cellStyle name="40% - Ênfase2 2 2 6" xfId="1506"/>
    <cellStyle name="40% - Ênfase2 2 2 6 10" xfId="44059"/>
    <cellStyle name="40% - Ênfase2 2 2 6 2" xfId="11332"/>
    <cellStyle name="40% - Ênfase2 2 2 6 2 2" xfId="21796"/>
    <cellStyle name="40% - Ênfase2 2 2 6 2 3" xfId="32984"/>
    <cellStyle name="40% - Ênfase2 2 2 6 3" xfId="13060"/>
    <cellStyle name="40% - Ênfase2 2 2 6 3 2" xfId="23689"/>
    <cellStyle name="40% - Ênfase2 2 2 6 3 3" xfId="34875"/>
    <cellStyle name="40% - Ênfase2 2 2 6 4" xfId="14785"/>
    <cellStyle name="40% - Ênfase2 2 2 6 4 2" xfId="25585"/>
    <cellStyle name="40% - Ênfase2 2 2 6 4 3" xfId="36771"/>
    <cellStyle name="40% - Ênfase2 2 2 6 5" xfId="16510"/>
    <cellStyle name="40% - Ênfase2 2 2 6 5 2" xfId="27481"/>
    <cellStyle name="40% - Ênfase2 2 2 6 5 3" xfId="38667"/>
    <cellStyle name="40% - Ênfase2 2 2 6 6" xfId="18235"/>
    <cellStyle name="40% - Ênfase2 2 2 6 6 2" xfId="29377"/>
    <cellStyle name="40% - Ênfase2 2 2 6 6 3" xfId="40563"/>
    <cellStyle name="40% - Ênfase2 2 2 6 7" xfId="19960"/>
    <cellStyle name="40% - Ênfase2 2 2 6 8" xfId="31148"/>
    <cellStyle name="40% - Ênfase2 2 2 6 9" xfId="42334"/>
    <cellStyle name="40% - Ênfase2 2 2 7" xfId="1822"/>
    <cellStyle name="40% - Ênfase2 2 2 7 10" xfId="44347"/>
    <cellStyle name="40% - Ênfase2 2 2 7 2" xfId="11620"/>
    <cellStyle name="40% - Ênfase2 2 2 7 2 2" xfId="22112"/>
    <cellStyle name="40% - Ênfase2 2 2 7 2 3" xfId="33300"/>
    <cellStyle name="40% - Ênfase2 2 2 7 3" xfId="13348"/>
    <cellStyle name="40% - Ênfase2 2 2 7 3 2" xfId="24005"/>
    <cellStyle name="40% - Ênfase2 2 2 7 3 3" xfId="35191"/>
    <cellStyle name="40% - Ênfase2 2 2 7 4" xfId="15073"/>
    <cellStyle name="40% - Ênfase2 2 2 7 4 2" xfId="25901"/>
    <cellStyle name="40% - Ênfase2 2 2 7 4 3" xfId="37087"/>
    <cellStyle name="40% - Ênfase2 2 2 7 5" xfId="16798"/>
    <cellStyle name="40% - Ênfase2 2 2 7 5 2" xfId="27797"/>
    <cellStyle name="40% - Ênfase2 2 2 7 5 3" xfId="38983"/>
    <cellStyle name="40% - Ênfase2 2 2 7 6" xfId="18523"/>
    <cellStyle name="40% - Ênfase2 2 2 7 6 2" xfId="29693"/>
    <cellStyle name="40% - Ênfase2 2 2 7 6 3" xfId="40879"/>
    <cellStyle name="40% - Ênfase2 2 2 7 7" xfId="20248"/>
    <cellStyle name="40% - Ênfase2 2 2 7 8" xfId="31436"/>
    <cellStyle name="40% - Ênfase2 2 2 7 9" xfId="42622"/>
    <cellStyle name="40% - Ênfase2 2 2 8" xfId="2070"/>
    <cellStyle name="40% - Ênfase2 2 2 8 2" xfId="20536"/>
    <cellStyle name="40% - Ênfase2 2 2 8 3" xfId="31724"/>
    <cellStyle name="40% - Ênfase2 2 2 9" xfId="11908"/>
    <cellStyle name="40% - Ênfase2 2 2 9 2" xfId="22425"/>
    <cellStyle name="40% - Ênfase2 2 2 9 3" xfId="33611"/>
    <cellStyle name="40% - Ênfase2 2 3" xfId="308"/>
    <cellStyle name="40% - Ênfase2 2 3 10" xfId="15420"/>
    <cellStyle name="40% - Ênfase2 2 3 10 2" xfId="26285"/>
    <cellStyle name="40% - Ênfase2 2 3 10 3" xfId="37471"/>
    <cellStyle name="40% - Ênfase2 2 3 11" xfId="17145"/>
    <cellStyle name="40% - Ênfase2 2 3 11 2" xfId="28181"/>
    <cellStyle name="40% - Ênfase2 2 3 11 3" xfId="39367"/>
    <cellStyle name="40% - Ênfase2 2 3 12" xfId="18870"/>
    <cellStyle name="40% - Ênfase2 2 3 13" xfId="30058"/>
    <cellStyle name="40% - Ênfase2 2 3 14" xfId="41244"/>
    <cellStyle name="40% - Ênfase2 2 3 15" xfId="42969"/>
    <cellStyle name="40% - Ênfase2 2 3 2" xfId="626"/>
    <cellStyle name="40% - Ênfase2 2 3 2 10" xfId="43257"/>
    <cellStyle name="40% - Ênfase2 2 3 2 2" xfId="10530"/>
    <cellStyle name="40% - Ênfase2 2 3 2 2 2" xfId="20916"/>
    <cellStyle name="40% - Ênfase2 2 3 2 2 3" xfId="32104"/>
    <cellStyle name="40% - Ênfase2 2 3 2 3" xfId="12258"/>
    <cellStyle name="40% - Ênfase2 2 3 2 3 2" xfId="22809"/>
    <cellStyle name="40% - Ênfase2 2 3 2 3 3" xfId="33995"/>
    <cellStyle name="40% - Ênfase2 2 3 2 4" xfId="13983"/>
    <cellStyle name="40% - Ênfase2 2 3 2 4 2" xfId="24705"/>
    <cellStyle name="40% - Ênfase2 2 3 2 4 3" xfId="35891"/>
    <cellStyle name="40% - Ênfase2 2 3 2 5" xfId="15708"/>
    <cellStyle name="40% - Ênfase2 2 3 2 5 2" xfId="26601"/>
    <cellStyle name="40% - Ênfase2 2 3 2 5 3" xfId="37787"/>
    <cellStyle name="40% - Ênfase2 2 3 2 6" xfId="17433"/>
    <cellStyle name="40% - Ênfase2 2 3 2 6 2" xfId="28497"/>
    <cellStyle name="40% - Ênfase2 2 3 2 6 3" xfId="39683"/>
    <cellStyle name="40% - Ênfase2 2 3 2 7" xfId="19158"/>
    <cellStyle name="40% - Ênfase2 2 3 2 8" xfId="30346"/>
    <cellStyle name="40% - Ênfase2 2 3 2 9" xfId="41532"/>
    <cellStyle name="40% - Ênfase2 2 3 3" xfId="942"/>
    <cellStyle name="40% - Ênfase2 2 3 3 10" xfId="43545"/>
    <cellStyle name="40% - Ênfase2 2 3 3 2" xfId="10818"/>
    <cellStyle name="40% - Ênfase2 2 3 3 2 2" xfId="21232"/>
    <cellStyle name="40% - Ênfase2 2 3 3 2 3" xfId="32420"/>
    <cellStyle name="40% - Ênfase2 2 3 3 3" xfId="12546"/>
    <cellStyle name="40% - Ênfase2 2 3 3 3 2" xfId="23125"/>
    <cellStyle name="40% - Ênfase2 2 3 3 3 3" xfId="34311"/>
    <cellStyle name="40% - Ênfase2 2 3 3 4" xfId="14271"/>
    <cellStyle name="40% - Ênfase2 2 3 3 4 2" xfId="25021"/>
    <cellStyle name="40% - Ênfase2 2 3 3 4 3" xfId="36207"/>
    <cellStyle name="40% - Ênfase2 2 3 3 5" xfId="15996"/>
    <cellStyle name="40% - Ênfase2 2 3 3 5 2" xfId="26917"/>
    <cellStyle name="40% - Ênfase2 2 3 3 5 3" xfId="38103"/>
    <cellStyle name="40% - Ênfase2 2 3 3 6" xfId="17721"/>
    <cellStyle name="40% - Ênfase2 2 3 3 6 2" xfId="28813"/>
    <cellStyle name="40% - Ênfase2 2 3 3 6 3" xfId="39999"/>
    <cellStyle name="40% - Ênfase2 2 3 3 7" xfId="19446"/>
    <cellStyle name="40% - Ênfase2 2 3 3 8" xfId="30634"/>
    <cellStyle name="40% - Ênfase2 2 3 3 9" xfId="41820"/>
    <cellStyle name="40% - Ênfase2 2 3 4" xfId="1258"/>
    <cellStyle name="40% - Ênfase2 2 3 4 10" xfId="43833"/>
    <cellStyle name="40% - Ênfase2 2 3 4 2" xfId="11106"/>
    <cellStyle name="40% - Ênfase2 2 3 4 2 2" xfId="21548"/>
    <cellStyle name="40% - Ênfase2 2 3 4 2 3" xfId="32736"/>
    <cellStyle name="40% - Ênfase2 2 3 4 3" xfId="12834"/>
    <cellStyle name="40% - Ênfase2 2 3 4 3 2" xfId="23441"/>
    <cellStyle name="40% - Ênfase2 2 3 4 3 3" xfId="34627"/>
    <cellStyle name="40% - Ênfase2 2 3 4 4" xfId="14559"/>
    <cellStyle name="40% - Ênfase2 2 3 4 4 2" xfId="25337"/>
    <cellStyle name="40% - Ênfase2 2 3 4 4 3" xfId="36523"/>
    <cellStyle name="40% - Ênfase2 2 3 4 5" xfId="16284"/>
    <cellStyle name="40% - Ênfase2 2 3 4 5 2" xfId="27233"/>
    <cellStyle name="40% - Ênfase2 2 3 4 5 3" xfId="38419"/>
    <cellStyle name="40% - Ênfase2 2 3 4 6" xfId="18009"/>
    <cellStyle name="40% - Ênfase2 2 3 4 6 2" xfId="29129"/>
    <cellStyle name="40% - Ênfase2 2 3 4 6 3" xfId="40315"/>
    <cellStyle name="40% - Ênfase2 2 3 4 7" xfId="19734"/>
    <cellStyle name="40% - Ênfase2 2 3 4 8" xfId="30922"/>
    <cellStyle name="40% - Ênfase2 2 3 4 9" xfId="42108"/>
    <cellStyle name="40% - Ênfase2 2 3 5" xfId="1574"/>
    <cellStyle name="40% - Ênfase2 2 3 5 10" xfId="44121"/>
    <cellStyle name="40% - Ênfase2 2 3 5 2" xfId="11394"/>
    <cellStyle name="40% - Ênfase2 2 3 5 2 2" xfId="21864"/>
    <cellStyle name="40% - Ênfase2 2 3 5 2 3" xfId="33052"/>
    <cellStyle name="40% - Ênfase2 2 3 5 3" xfId="13122"/>
    <cellStyle name="40% - Ênfase2 2 3 5 3 2" xfId="23757"/>
    <cellStyle name="40% - Ênfase2 2 3 5 3 3" xfId="34943"/>
    <cellStyle name="40% - Ênfase2 2 3 5 4" xfId="14847"/>
    <cellStyle name="40% - Ênfase2 2 3 5 4 2" xfId="25653"/>
    <cellStyle name="40% - Ênfase2 2 3 5 4 3" xfId="36839"/>
    <cellStyle name="40% - Ênfase2 2 3 5 5" xfId="16572"/>
    <cellStyle name="40% - Ênfase2 2 3 5 5 2" xfId="27549"/>
    <cellStyle name="40% - Ênfase2 2 3 5 5 3" xfId="38735"/>
    <cellStyle name="40% - Ênfase2 2 3 5 6" xfId="18297"/>
    <cellStyle name="40% - Ênfase2 2 3 5 6 2" xfId="29445"/>
    <cellStyle name="40% - Ênfase2 2 3 5 6 3" xfId="40631"/>
    <cellStyle name="40% - Ênfase2 2 3 5 7" xfId="20022"/>
    <cellStyle name="40% - Ênfase2 2 3 5 8" xfId="31210"/>
    <cellStyle name="40% - Ênfase2 2 3 5 9" xfId="42396"/>
    <cellStyle name="40% - Ênfase2 2 3 6" xfId="1890"/>
    <cellStyle name="40% - Ênfase2 2 3 6 10" xfId="44409"/>
    <cellStyle name="40% - Ênfase2 2 3 6 2" xfId="11682"/>
    <cellStyle name="40% - Ênfase2 2 3 6 2 2" xfId="22180"/>
    <cellStyle name="40% - Ênfase2 2 3 6 2 3" xfId="33368"/>
    <cellStyle name="40% - Ênfase2 2 3 6 3" xfId="13410"/>
    <cellStyle name="40% - Ênfase2 2 3 6 3 2" xfId="24073"/>
    <cellStyle name="40% - Ênfase2 2 3 6 3 3" xfId="35259"/>
    <cellStyle name="40% - Ênfase2 2 3 6 4" xfId="15135"/>
    <cellStyle name="40% - Ênfase2 2 3 6 4 2" xfId="25969"/>
    <cellStyle name="40% - Ênfase2 2 3 6 4 3" xfId="37155"/>
    <cellStyle name="40% - Ênfase2 2 3 6 5" xfId="16860"/>
    <cellStyle name="40% - Ênfase2 2 3 6 5 2" xfId="27865"/>
    <cellStyle name="40% - Ênfase2 2 3 6 5 3" xfId="39051"/>
    <cellStyle name="40% - Ênfase2 2 3 6 6" xfId="18585"/>
    <cellStyle name="40% - Ênfase2 2 3 6 6 2" xfId="29761"/>
    <cellStyle name="40% - Ênfase2 2 3 6 6 3" xfId="40947"/>
    <cellStyle name="40% - Ênfase2 2 3 6 7" xfId="20310"/>
    <cellStyle name="40% - Ênfase2 2 3 6 8" xfId="31498"/>
    <cellStyle name="40% - Ênfase2 2 3 6 9" xfId="42684"/>
    <cellStyle name="40% - Ênfase2 2 3 7" xfId="10241"/>
    <cellStyle name="40% - Ênfase2 2 3 7 2" xfId="20600"/>
    <cellStyle name="40% - Ênfase2 2 3 7 3" xfId="31788"/>
    <cellStyle name="40% - Ênfase2 2 3 8" xfId="11970"/>
    <cellStyle name="40% - Ênfase2 2 3 8 2" xfId="22493"/>
    <cellStyle name="40% - Ênfase2 2 3 8 3" xfId="33679"/>
    <cellStyle name="40% - Ênfase2 2 3 9" xfId="13695"/>
    <cellStyle name="40% - Ênfase2 2 3 9 2" xfId="24389"/>
    <cellStyle name="40% - Ênfase2 2 3 9 3" xfId="35575"/>
    <cellStyle name="40% - Ênfase2 2 4" xfId="468"/>
    <cellStyle name="40% - Ênfase2 2 4 10" xfId="43113"/>
    <cellStyle name="40% - Ênfase2 2 4 2" xfId="10386"/>
    <cellStyle name="40% - Ênfase2 2 4 2 2" xfId="20758"/>
    <cellStyle name="40% - Ênfase2 2 4 2 3" xfId="31946"/>
    <cellStyle name="40% - Ênfase2 2 4 3" xfId="12114"/>
    <cellStyle name="40% - Ênfase2 2 4 3 2" xfId="22651"/>
    <cellStyle name="40% - Ênfase2 2 4 3 3" xfId="33837"/>
    <cellStyle name="40% - Ênfase2 2 4 4" xfId="13839"/>
    <cellStyle name="40% - Ênfase2 2 4 4 2" xfId="24547"/>
    <cellStyle name="40% - Ênfase2 2 4 4 3" xfId="35733"/>
    <cellStyle name="40% - Ênfase2 2 4 5" xfId="15564"/>
    <cellStyle name="40% - Ênfase2 2 4 5 2" xfId="26443"/>
    <cellStyle name="40% - Ênfase2 2 4 5 3" xfId="37629"/>
    <cellStyle name="40% - Ênfase2 2 4 6" xfId="17289"/>
    <cellStyle name="40% - Ênfase2 2 4 6 2" xfId="28339"/>
    <cellStyle name="40% - Ênfase2 2 4 6 3" xfId="39525"/>
    <cellStyle name="40% - Ênfase2 2 4 7" xfId="19014"/>
    <cellStyle name="40% - Ênfase2 2 4 8" xfId="30202"/>
    <cellStyle name="40% - Ênfase2 2 4 9" xfId="41388"/>
    <cellStyle name="40% - Ênfase2 2 5" xfId="784"/>
    <cellStyle name="40% - Ênfase2 2 5 10" xfId="43401"/>
    <cellStyle name="40% - Ênfase2 2 5 2" xfId="10674"/>
    <cellStyle name="40% - Ênfase2 2 5 2 2" xfId="21074"/>
    <cellStyle name="40% - Ênfase2 2 5 2 3" xfId="32262"/>
    <cellStyle name="40% - Ênfase2 2 5 3" xfId="12402"/>
    <cellStyle name="40% - Ênfase2 2 5 3 2" xfId="22967"/>
    <cellStyle name="40% - Ênfase2 2 5 3 3" xfId="34153"/>
    <cellStyle name="40% - Ênfase2 2 5 4" xfId="14127"/>
    <cellStyle name="40% - Ênfase2 2 5 4 2" xfId="24863"/>
    <cellStyle name="40% - Ênfase2 2 5 4 3" xfId="36049"/>
    <cellStyle name="40% - Ênfase2 2 5 5" xfId="15852"/>
    <cellStyle name="40% - Ênfase2 2 5 5 2" xfId="26759"/>
    <cellStyle name="40% - Ênfase2 2 5 5 3" xfId="37945"/>
    <cellStyle name="40% - Ênfase2 2 5 6" xfId="17577"/>
    <cellStyle name="40% - Ênfase2 2 5 6 2" xfId="28655"/>
    <cellStyle name="40% - Ênfase2 2 5 6 3" xfId="39841"/>
    <cellStyle name="40% - Ênfase2 2 5 7" xfId="19302"/>
    <cellStyle name="40% - Ênfase2 2 5 8" xfId="30490"/>
    <cellStyle name="40% - Ênfase2 2 5 9" xfId="41676"/>
    <cellStyle name="40% - Ênfase2 2 6" xfId="1100"/>
    <cellStyle name="40% - Ênfase2 2 6 10" xfId="43689"/>
    <cellStyle name="40% - Ênfase2 2 6 2" xfId="10962"/>
    <cellStyle name="40% - Ênfase2 2 6 2 2" xfId="21390"/>
    <cellStyle name="40% - Ênfase2 2 6 2 3" xfId="32578"/>
    <cellStyle name="40% - Ênfase2 2 6 3" xfId="12690"/>
    <cellStyle name="40% - Ênfase2 2 6 3 2" xfId="23283"/>
    <cellStyle name="40% - Ênfase2 2 6 3 3" xfId="34469"/>
    <cellStyle name="40% - Ênfase2 2 6 4" xfId="14415"/>
    <cellStyle name="40% - Ênfase2 2 6 4 2" xfId="25179"/>
    <cellStyle name="40% - Ênfase2 2 6 4 3" xfId="36365"/>
    <cellStyle name="40% - Ênfase2 2 6 5" xfId="16140"/>
    <cellStyle name="40% - Ênfase2 2 6 5 2" xfId="27075"/>
    <cellStyle name="40% - Ênfase2 2 6 5 3" xfId="38261"/>
    <cellStyle name="40% - Ênfase2 2 6 6" xfId="17865"/>
    <cellStyle name="40% - Ênfase2 2 6 6 2" xfId="28971"/>
    <cellStyle name="40% - Ênfase2 2 6 6 3" xfId="40157"/>
    <cellStyle name="40% - Ênfase2 2 6 7" xfId="19590"/>
    <cellStyle name="40% - Ênfase2 2 6 8" xfId="30778"/>
    <cellStyle name="40% - Ênfase2 2 6 9" xfId="41964"/>
    <cellStyle name="40% - Ênfase2 2 7" xfId="1416"/>
    <cellStyle name="40% - Ênfase2 2 7 10" xfId="43977"/>
    <cellStyle name="40% - Ênfase2 2 7 2" xfId="11250"/>
    <cellStyle name="40% - Ênfase2 2 7 2 2" xfId="21706"/>
    <cellStyle name="40% - Ênfase2 2 7 2 3" xfId="32894"/>
    <cellStyle name="40% - Ênfase2 2 7 3" xfId="12978"/>
    <cellStyle name="40% - Ênfase2 2 7 3 2" xfId="23599"/>
    <cellStyle name="40% - Ênfase2 2 7 3 3" xfId="34785"/>
    <cellStyle name="40% - Ênfase2 2 7 4" xfId="14703"/>
    <cellStyle name="40% - Ênfase2 2 7 4 2" xfId="25495"/>
    <cellStyle name="40% - Ênfase2 2 7 4 3" xfId="36681"/>
    <cellStyle name="40% - Ênfase2 2 7 5" xfId="16428"/>
    <cellStyle name="40% - Ênfase2 2 7 5 2" xfId="27391"/>
    <cellStyle name="40% - Ênfase2 2 7 5 3" xfId="38577"/>
    <cellStyle name="40% - Ênfase2 2 7 6" xfId="18153"/>
    <cellStyle name="40% - Ênfase2 2 7 6 2" xfId="29287"/>
    <cellStyle name="40% - Ênfase2 2 7 6 3" xfId="40473"/>
    <cellStyle name="40% - Ênfase2 2 7 7" xfId="19878"/>
    <cellStyle name="40% - Ênfase2 2 7 8" xfId="31066"/>
    <cellStyle name="40% - Ênfase2 2 7 9" xfId="42252"/>
    <cellStyle name="40% - Ênfase2 2 8" xfId="1732"/>
    <cellStyle name="40% - Ênfase2 2 8 10" xfId="44265"/>
    <cellStyle name="40% - Ênfase2 2 8 2" xfId="11538"/>
    <cellStyle name="40% - Ênfase2 2 8 2 2" xfId="22022"/>
    <cellStyle name="40% - Ênfase2 2 8 2 3" xfId="33210"/>
    <cellStyle name="40% - Ênfase2 2 8 3" xfId="13266"/>
    <cellStyle name="40% - Ênfase2 2 8 3 2" xfId="23915"/>
    <cellStyle name="40% - Ênfase2 2 8 3 3" xfId="35101"/>
    <cellStyle name="40% - Ênfase2 2 8 4" xfId="14991"/>
    <cellStyle name="40% - Ênfase2 2 8 4 2" xfId="25811"/>
    <cellStyle name="40% - Ênfase2 2 8 4 3" xfId="36997"/>
    <cellStyle name="40% - Ênfase2 2 8 5" xfId="16716"/>
    <cellStyle name="40% - Ênfase2 2 8 5 2" xfId="27707"/>
    <cellStyle name="40% - Ênfase2 2 8 5 3" xfId="38893"/>
    <cellStyle name="40% - Ênfase2 2 8 6" xfId="18441"/>
    <cellStyle name="40% - Ênfase2 2 8 6 2" xfId="29603"/>
    <cellStyle name="40% - Ênfase2 2 8 6 3" xfId="40789"/>
    <cellStyle name="40% - Ênfase2 2 8 7" xfId="20166"/>
    <cellStyle name="40% - Ênfase2 2 8 8" xfId="31354"/>
    <cellStyle name="40% - Ênfase2 2 8 9" xfId="42540"/>
    <cellStyle name="40% - Ênfase2 2 9" xfId="2032"/>
    <cellStyle name="40% - Ênfase2 2 9 2" xfId="20454"/>
    <cellStyle name="40% - Ênfase2 2 9 3" xfId="31642"/>
    <cellStyle name="40% - Ênfase2 20" xfId="42808"/>
    <cellStyle name="40% - Ênfase2 3" xfId="174"/>
    <cellStyle name="40% - Ênfase2 3 10" xfId="11848"/>
    <cellStyle name="40% - Ênfase2 3 10 2" xfId="22359"/>
    <cellStyle name="40% - Ênfase2 3 10 3" xfId="33545"/>
    <cellStyle name="40% - Ênfase2 3 11" xfId="13573"/>
    <cellStyle name="40% - Ênfase2 3 11 2" xfId="24255"/>
    <cellStyle name="40% - Ênfase2 3 11 3" xfId="35441"/>
    <cellStyle name="40% - Ênfase2 3 12" xfId="15298"/>
    <cellStyle name="40% - Ênfase2 3 12 2" xfId="26151"/>
    <cellStyle name="40% - Ênfase2 3 12 3" xfId="37337"/>
    <cellStyle name="40% - Ênfase2 3 13" xfId="17023"/>
    <cellStyle name="40% - Ênfase2 3 13 2" xfId="28047"/>
    <cellStyle name="40% - Ênfase2 3 13 3" xfId="39233"/>
    <cellStyle name="40% - Ênfase2 3 14" xfId="18748"/>
    <cellStyle name="40% - Ênfase2 3 15" xfId="29936"/>
    <cellStyle name="40% - Ênfase2 3 16" xfId="41122"/>
    <cellStyle name="40% - Ênfase2 3 17" xfId="42847"/>
    <cellStyle name="40% - Ênfase2 3 2" xfId="264"/>
    <cellStyle name="40% - Ênfase2 3 2 10" xfId="13655"/>
    <cellStyle name="40% - Ênfase2 3 2 10 2" xfId="24345"/>
    <cellStyle name="40% - Ênfase2 3 2 10 3" xfId="35531"/>
    <cellStyle name="40% - Ênfase2 3 2 11" xfId="15380"/>
    <cellStyle name="40% - Ênfase2 3 2 11 2" xfId="26241"/>
    <cellStyle name="40% - Ênfase2 3 2 11 3" xfId="37427"/>
    <cellStyle name="40% - Ênfase2 3 2 12" xfId="17105"/>
    <cellStyle name="40% - Ênfase2 3 2 12 2" xfId="28137"/>
    <cellStyle name="40% - Ênfase2 3 2 12 3" xfId="39323"/>
    <cellStyle name="40% - Ênfase2 3 2 13" xfId="18830"/>
    <cellStyle name="40% - Ênfase2 3 2 14" xfId="30018"/>
    <cellStyle name="40% - Ênfase2 3 2 15" xfId="41204"/>
    <cellStyle name="40% - Ênfase2 3 2 16" xfId="42929"/>
    <cellStyle name="40% - Ênfase2 3 2 2" xfId="422"/>
    <cellStyle name="40% - Ênfase2 3 2 2 10" xfId="15524"/>
    <cellStyle name="40% - Ênfase2 3 2 2 10 2" xfId="26399"/>
    <cellStyle name="40% - Ênfase2 3 2 2 10 3" xfId="37585"/>
    <cellStyle name="40% - Ênfase2 3 2 2 11" xfId="17249"/>
    <cellStyle name="40% - Ênfase2 3 2 2 11 2" xfId="28295"/>
    <cellStyle name="40% - Ênfase2 3 2 2 11 3" xfId="39481"/>
    <cellStyle name="40% - Ênfase2 3 2 2 12" xfId="18974"/>
    <cellStyle name="40% - Ênfase2 3 2 2 13" xfId="30162"/>
    <cellStyle name="40% - Ênfase2 3 2 2 14" xfId="41348"/>
    <cellStyle name="40% - Ênfase2 3 2 2 15" xfId="43073"/>
    <cellStyle name="40% - Ênfase2 3 2 2 2" xfId="740"/>
    <cellStyle name="40% - Ênfase2 3 2 2 2 10" xfId="43361"/>
    <cellStyle name="40% - Ênfase2 3 2 2 2 2" xfId="10634"/>
    <cellStyle name="40% - Ênfase2 3 2 2 2 2 2" xfId="21030"/>
    <cellStyle name="40% - Ênfase2 3 2 2 2 2 3" xfId="32218"/>
    <cellStyle name="40% - Ênfase2 3 2 2 2 3" xfId="12362"/>
    <cellStyle name="40% - Ênfase2 3 2 2 2 3 2" xfId="22923"/>
    <cellStyle name="40% - Ênfase2 3 2 2 2 3 3" xfId="34109"/>
    <cellStyle name="40% - Ênfase2 3 2 2 2 4" xfId="14087"/>
    <cellStyle name="40% - Ênfase2 3 2 2 2 4 2" xfId="24819"/>
    <cellStyle name="40% - Ênfase2 3 2 2 2 4 3" xfId="36005"/>
    <cellStyle name="40% - Ênfase2 3 2 2 2 5" xfId="15812"/>
    <cellStyle name="40% - Ênfase2 3 2 2 2 5 2" xfId="26715"/>
    <cellStyle name="40% - Ênfase2 3 2 2 2 5 3" xfId="37901"/>
    <cellStyle name="40% - Ênfase2 3 2 2 2 6" xfId="17537"/>
    <cellStyle name="40% - Ênfase2 3 2 2 2 6 2" xfId="28611"/>
    <cellStyle name="40% - Ênfase2 3 2 2 2 6 3" xfId="39797"/>
    <cellStyle name="40% - Ênfase2 3 2 2 2 7" xfId="19262"/>
    <cellStyle name="40% - Ênfase2 3 2 2 2 8" xfId="30450"/>
    <cellStyle name="40% - Ênfase2 3 2 2 2 9" xfId="41636"/>
    <cellStyle name="40% - Ênfase2 3 2 2 3" xfId="1056"/>
    <cellStyle name="40% - Ênfase2 3 2 2 3 10" xfId="43649"/>
    <cellStyle name="40% - Ênfase2 3 2 2 3 2" xfId="10922"/>
    <cellStyle name="40% - Ênfase2 3 2 2 3 2 2" xfId="21346"/>
    <cellStyle name="40% - Ênfase2 3 2 2 3 2 3" xfId="32534"/>
    <cellStyle name="40% - Ênfase2 3 2 2 3 3" xfId="12650"/>
    <cellStyle name="40% - Ênfase2 3 2 2 3 3 2" xfId="23239"/>
    <cellStyle name="40% - Ênfase2 3 2 2 3 3 3" xfId="34425"/>
    <cellStyle name="40% - Ênfase2 3 2 2 3 4" xfId="14375"/>
    <cellStyle name="40% - Ênfase2 3 2 2 3 4 2" xfId="25135"/>
    <cellStyle name="40% - Ênfase2 3 2 2 3 4 3" xfId="36321"/>
    <cellStyle name="40% - Ênfase2 3 2 2 3 5" xfId="16100"/>
    <cellStyle name="40% - Ênfase2 3 2 2 3 5 2" xfId="27031"/>
    <cellStyle name="40% - Ênfase2 3 2 2 3 5 3" xfId="38217"/>
    <cellStyle name="40% - Ênfase2 3 2 2 3 6" xfId="17825"/>
    <cellStyle name="40% - Ênfase2 3 2 2 3 6 2" xfId="28927"/>
    <cellStyle name="40% - Ênfase2 3 2 2 3 6 3" xfId="40113"/>
    <cellStyle name="40% - Ênfase2 3 2 2 3 7" xfId="19550"/>
    <cellStyle name="40% - Ênfase2 3 2 2 3 8" xfId="30738"/>
    <cellStyle name="40% - Ênfase2 3 2 2 3 9" xfId="41924"/>
    <cellStyle name="40% - Ênfase2 3 2 2 4" xfId="1372"/>
    <cellStyle name="40% - Ênfase2 3 2 2 4 10" xfId="43937"/>
    <cellStyle name="40% - Ênfase2 3 2 2 4 2" xfId="11210"/>
    <cellStyle name="40% - Ênfase2 3 2 2 4 2 2" xfId="21662"/>
    <cellStyle name="40% - Ênfase2 3 2 2 4 2 3" xfId="32850"/>
    <cellStyle name="40% - Ênfase2 3 2 2 4 3" xfId="12938"/>
    <cellStyle name="40% - Ênfase2 3 2 2 4 3 2" xfId="23555"/>
    <cellStyle name="40% - Ênfase2 3 2 2 4 3 3" xfId="34741"/>
    <cellStyle name="40% - Ênfase2 3 2 2 4 4" xfId="14663"/>
    <cellStyle name="40% - Ênfase2 3 2 2 4 4 2" xfId="25451"/>
    <cellStyle name="40% - Ênfase2 3 2 2 4 4 3" xfId="36637"/>
    <cellStyle name="40% - Ênfase2 3 2 2 4 5" xfId="16388"/>
    <cellStyle name="40% - Ênfase2 3 2 2 4 5 2" xfId="27347"/>
    <cellStyle name="40% - Ênfase2 3 2 2 4 5 3" xfId="38533"/>
    <cellStyle name="40% - Ênfase2 3 2 2 4 6" xfId="18113"/>
    <cellStyle name="40% - Ênfase2 3 2 2 4 6 2" xfId="29243"/>
    <cellStyle name="40% - Ênfase2 3 2 2 4 6 3" xfId="40429"/>
    <cellStyle name="40% - Ênfase2 3 2 2 4 7" xfId="19838"/>
    <cellStyle name="40% - Ênfase2 3 2 2 4 8" xfId="31026"/>
    <cellStyle name="40% - Ênfase2 3 2 2 4 9" xfId="42212"/>
    <cellStyle name="40% - Ênfase2 3 2 2 5" xfId="1688"/>
    <cellStyle name="40% - Ênfase2 3 2 2 5 10" xfId="44225"/>
    <cellStyle name="40% - Ênfase2 3 2 2 5 2" xfId="11498"/>
    <cellStyle name="40% - Ênfase2 3 2 2 5 2 2" xfId="21978"/>
    <cellStyle name="40% - Ênfase2 3 2 2 5 2 3" xfId="33166"/>
    <cellStyle name="40% - Ênfase2 3 2 2 5 3" xfId="13226"/>
    <cellStyle name="40% - Ênfase2 3 2 2 5 3 2" xfId="23871"/>
    <cellStyle name="40% - Ênfase2 3 2 2 5 3 3" xfId="35057"/>
    <cellStyle name="40% - Ênfase2 3 2 2 5 4" xfId="14951"/>
    <cellStyle name="40% - Ênfase2 3 2 2 5 4 2" xfId="25767"/>
    <cellStyle name="40% - Ênfase2 3 2 2 5 4 3" xfId="36953"/>
    <cellStyle name="40% - Ênfase2 3 2 2 5 5" xfId="16676"/>
    <cellStyle name="40% - Ênfase2 3 2 2 5 5 2" xfId="27663"/>
    <cellStyle name="40% - Ênfase2 3 2 2 5 5 3" xfId="38849"/>
    <cellStyle name="40% - Ênfase2 3 2 2 5 6" xfId="18401"/>
    <cellStyle name="40% - Ênfase2 3 2 2 5 6 2" xfId="29559"/>
    <cellStyle name="40% - Ênfase2 3 2 2 5 6 3" xfId="40745"/>
    <cellStyle name="40% - Ênfase2 3 2 2 5 7" xfId="20126"/>
    <cellStyle name="40% - Ênfase2 3 2 2 5 8" xfId="31314"/>
    <cellStyle name="40% - Ênfase2 3 2 2 5 9" xfId="42500"/>
    <cellStyle name="40% - Ênfase2 3 2 2 6" xfId="2004"/>
    <cellStyle name="40% - Ênfase2 3 2 2 6 10" xfId="44513"/>
    <cellStyle name="40% - Ênfase2 3 2 2 6 2" xfId="11786"/>
    <cellStyle name="40% - Ênfase2 3 2 2 6 2 2" xfId="22294"/>
    <cellStyle name="40% - Ênfase2 3 2 2 6 2 3" xfId="33482"/>
    <cellStyle name="40% - Ênfase2 3 2 2 6 3" xfId="13514"/>
    <cellStyle name="40% - Ênfase2 3 2 2 6 3 2" xfId="24187"/>
    <cellStyle name="40% - Ênfase2 3 2 2 6 3 3" xfId="35373"/>
    <cellStyle name="40% - Ênfase2 3 2 2 6 4" xfId="15239"/>
    <cellStyle name="40% - Ênfase2 3 2 2 6 4 2" xfId="26083"/>
    <cellStyle name="40% - Ênfase2 3 2 2 6 4 3" xfId="37269"/>
    <cellStyle name="40% - Ênfase2 3 2 2 6 5" xfId="16964"/>
    <cellStyle name="40% - Ênfase2 3 2 2 6 5 2" xfId="27979"/>
    <cellStyle name="40% - Ênfase2 3 2 2 6 5 3" xfId="39165"/>
    <cellStyle name="40% - Ênfase2 3 2 2 6 6" xfId="18689"/>
    <cellStyle name="40% - Ênfase2 3 2 2 6 6 2" xfId="29875"/>
    <cellStyle name="40% - Ênfase2 3 2 2 6 6 3" xfId="41061"/>
    <cellStyle name="40% - Ênfase2 3 2 2 6 7" xfId="20414"/>
    <cellStyle name="40% - Ênfase2 3 2 2 6 8" xfId="31602"/>
    <cellStyle name="40% - Ênfase2 3 2 2 6 9" xfId="42788"/>
    <cellStyle name="40% - Ênfase2 3 2 2 7" xfId="10345"/>
    <cellStyle name="40% - Ênfase2 3 2 2 7 2" xfId="20714"/>
    <cellStyle name="40% - Ênfase2 3 2 2 7 3" xfId="31902"/>
    <cellStyle name="40% - Ênfase2 3 2 2 8" xfId="12074"/>
    <cellStyle name="40% - Ênfase2 3 2 2 8 2" xfId="22607"/>
    <cellStyle name="40% - Ênfase2 3 2 2 8 3" xfId="33793"/>
    <cellStyle name="40% - Ênfase2 3 2 2 9" xfId="13799"/>
    <cellStyle name="40% - Ênfase2 3 2 2 9 2" xfId="24503"/>
    <cellStyle name="40% - Ênfase2 3 2 2 9 3" xfId="35689"/>
    <cellStyle name="40% - Ênfase2 3 2 3" xfId="582"/>
    <cellStyle name="40% - Ênfase2 3 2 3 10" xfId="43217"/>
    <cellStyle name="40% - Ênfase2 3 2 3 2" xfId="10490"/>
    <cellStyle name="40% - Ênfase2 3 2 3 2 2" xfId="20872"/>
    <cellStyle name="40% - Ênfase2 3 2 3 2 3" xfId="32060"/>
    <cellStyle name="40% - Ênfase2 3 2 3 3" xfId="12218"/>
    <cellStyle name="40% - Ênfase2 3 2 3 3 2" xfId="22765"/>
    <cellStyle name="40% - Ênfase2 3 2 3 3 3" xfId="33951"/>
    <cellStyle name="40% - Ênfase2 3 2 3 4" xfId="13943"/>
    <cellStyle name="40% - Ênfase2 3 2 3 4 2" xfId="24661"/>
    <cellStyle name="40% - Ênfase2 3 2 3 4 3" xfId="35847"/>
    <cellStyle name="40% - Ênfase2 3 2 3 5" xfId="15668"/>
    <cellStyle name="40% - Ênfase2 3 2 3 5 2" xfId="26557"/>
    <cellStyle name="40% - Ênfase2 3 2 3 5 3" xfId="37743"/>
    <cellStyle name="40% - Ênfase2 3 2 3 6" xfId="17393"/>
    <cellStyle name="40% - Ênfase2 3 2 3 6 2" xfId="28453"/>
    <cellStyle name="40% - Ênfase2 3 2 3 6 3" xfId="39639"/>
    <cellStyle name="40% - Ênfase2 3 2 3 7" xfId="19118"/>
    <cellStyle name="40% - Ênfase2 3 2 3 8" xfId="30306"/>
    <cellStyle name="40% - Ênfase2 3 2 3 9" xfId="41492"/>
    <cellStyle name="40% - Ênfase2 3 2 4" xfId="898"/>
    <cellStyle name="40% - Ênfase2 3 2 4 10" xfId="43505"/>
    <cellStyle name="40% - Ênfase2 3 2 4 2" xfId="10778"/>
    <cellStyle name="40% - Ênfase2 3 2 4 2 2" xfId="21188"/>
    <cellStyle name="40% - Ênfase2 3 2 4 2 3" xfId="32376"/>
    <cellStyle name="40% - Ênfase2 3 2 4 3" xfId="12506"/>
    <cellStyle name="40% - Ênfase2 3 2 4 3 2" xfId="23081"/>
    <cellStyle name="40% - Ênfase2 3 2 4 3 3" xfId="34267"/>
    <cellStyle name="40% - Ênfase2 3 2 4 4" xfId="14231"/>
    <cellStyle name="40% - Ênfase2 3 2 4 4 2" xfId="24977"/>
    <cellStyle name="40% - Ênfase2 3 2 4 4 3" xfId="36163"/>
    <cellStyle name="40% - Ênfase2 3 2 4 5" xfId="15956"/>
    <cellStyle name="40% - Ênfase2 3 2 4 5 2" xfId="26873"/>
    <cellStyle name="40% - Ênfase2 3 2 4 5 3" xfId="38059"/>
    <cellStyle name="40% - Ênfase2 3 2 4 6" xfId="17681"/>
    <cellStyle name="40% - Ênfase2 3 2 4 6 2" xfId="28769"/>
    <cellStyle name="40% - Ênfase2 3 2 4 6 3" xfId="39955"/>
    <cellStyle name="40% - Ênfase2 3 2 4 7" xfId="19406"/>
    <cellStyle name="40% - Ênfase2 3 2 4 8" xfId="30594"/>
    <cellStyle name="40% - Ênfase2 3 2 4 9" xfId="41780"/>
    <cellStyle name="40% - Ênfase2 3 2 5" xfId="1214"/>
    <cellStyle name="40% - Ênfase2 3 2 5 10" xfId="43793"/>
    <cellStyle name="40% - Ênfase2 3 2 5 2" xfId="11066"/>
    <cellStyle name="40% - Ênfase2 3 2 5 2 2" xfId="21504"/>
    <cellStyle name="40% - Ênfase2 3 2 5 2 3" xfId="32692"/>
    <cellStyle name="40% - Ênfase2 3 2 5 3" xfId="12794"/>
    <cellStyle name="40% - Ênfase2 3 2 5 3 2" xfId="23397"/>
    <cellStyle name="40% - Ênfase2 3 2 5 3 3" xfId="34583"/>
    <cellStyle name="40% - Ênfase2 3 2 5 4" xfId="14519"/>
    <cellStyle name="40% - Ênfase2 3 2 5 4 2" xfId="25293"/>
    <cellStyle name="40% - Ênfase2 3 2 5 4 3" xfId="36479"/>
    <cellStyle name="40% - Ênfase2 3 2 5 5" xfId="16244"/>
    <cellStyle name="40% - Ênfase2 3 2 5 5 2" xfId="27189"/>
    <cellStyle name="40% - Ênfase2 3 2 5 5 3" xfId="38375"/>
    <cellStyle name="40% - Ênfase2 3 2 5 6" xfId="17969"/>
    <cellStyle name="40% - Ênfase2 3 2 5 6 2" xfId="29085"/>
    <cellStyle name="40% - Ênfase2 3 2 5 6 3" xfId="40271"/>
    <cellStyle name="40% - Ênfase2 3 2 5 7" xfId="19694"/>
    <cellStyle name="40% - Ênfase2 3 2 5 8" xfId="30882"/>
    <cellStyle name="40% - Ênfase2 3 2 5 9" xfId="42068"/>
    <cellStyle name="40% - Ênfase2 3 2 6" xfId="1530"/>
    <cellStyle name="40% - Ênfase2 3 2 6 10" xfId="44081"/>
    <cellStyle name="40% - Ênfase2 3 2 6 2" xfId="11354"/>
    <cellStyle name="40% - Ênfase2 3 2 6 2 2" xfId="21820"/>
    <cellStyle name="40% - Ênfase2 3 2 6 2 3" xfId="33008"/>
    <cellStyle name="40% - Ênfase2 3 2 6 3" xfId="13082"/>
    <cellStyle name="40% - Ênfase2 3 2 6 3 2" xfId="23713"/>
    <cellStyle name="40% - Ênfase2 3 2 6 3 3" xfId="34899"/>
    <cellStyle name="40% - Ênfase2 3 2 6 4" xfId="14807"/>
    <cellStyle name="40% - Ênfase2 3 2 6 4 2" xfId="25609"/>
    <cellStyle name="40% - Ênfase2 3 2 6 4 3" xfId="36795"/>
    <cellStyle name="40% - Ênfase2 3 2 6 5" xfId="16532"/>
    <cellStyle name="40% - Ênfase2 3 2 6 5 2" xfId="27505"/>
    <cellStyle name="40% - Ênfase2 3 2 6 5 3" xfId="38691"/>
    <cellStyle name="40% - Ênfase2 3 2 6 6" xfId="18257"/>
    <cellStyle name="40% - Ênfase2 3 2 6 6 2" xfId="29401"/>
    <cellStyle name="40% - Ênfase2 3 2 6 6 3" xfId="40587"/>
    <cellStyle name="40% - Ênfase2 3 2 6 7" xfId="19982"/>
    <cellStyle name="40% - Ênfase2 3 2 6 8" xfId="31170"/>
    <cellStyle name="40% - Ênfase2 3 2 6 9" xfId="42356"/>
    <cellStyle name="40% - Ênfase2 3 2 7" xfId="1846"/>
    <cellStyle name="40% - Ênfase2 3 2 7 10" xfId="44369"/>
    <cellStyle name="40% - Ênfase2 3 2 7 2" xfId="11642"/>
    <cellStyle name="40% - Ênfase2 3 2 7 2 2" xfId="22136"/>
    <cellStyle name="40% - Ênfase2 3 2 7 2 3" xfId="33324"/>
    <cellStyle name="40% - Ênfase2 3 2 7 3" xfId="13370"/>
    <cellStyle name="40% - Ênfase2 3 2 7 3 2" xfId="24029"/>
    <cellStyle name="40% - Ênfase2 3 2 7 3 3" xfId="35215"/>
    <cellStyle name="40% - Ênfase2 3 2 7 4" xfId="15095"/>
    <cellStyle name="40% - Ênfase2 3 2 7 4 2" xfId="25925"/>
    <cellStyle name="40% - Ênfase2 3 2 7 4 3" xfId="37111"/>
    <cellStyle name="40% - Ênfase2 3 2 7 5" xfId="16820"/>
    <cellStyle name="40% - Ênfase2 3 2 7 5 2" xfId="27821"/>
    <cellStyle name="40% - Ênfase2 3 2 7 5 3" xfId="39007"/>
    <cellStyle name="40% - Ênfase2 3 2 7 6" xfId="18545"/>
    <cellStyle name="40% - Ênfase2 3 2 7 6 2" xfId="29717"/>
    <cellStyle name="40% - Ênfase2 3 2 7 6 3" xfId="40903"/>
    <cellStyle name="40% - Ênfase2 3 2 7 7" xfId="20270"/>
    <cellStyle name="40% - Ênfase2 3 2 7 8" xfId="31458"/>
    <cellStyle name="40% - Ênfase2 3 2 7 9" xfId="42644"/>
    <cellStyle name="40% - Ênfase2 3 2 8" xfId="2113"/>
    <cellStyle name="40% - Ênfase2 3 2 8 2" xfId="20558"/>
    <cellStyle name="40% - Ênfase2 3 2 8 3" xfId="31746"/>
    <cellStyle name="40% - Ênfase2 3 2 9" xfId="11930"/>
    <cellStyle name="40% - Ênfase2 3 2 9 2" xfId="22449"/>
    <cellStyle name="40% - Ênfase2 3 2 9 3" xfId="33635"/>
    <cellStyle name="40% - Ênfase2 3 3" xfId="332"/>
    <cellStyle name="40% - Ênfase2 3 3 10" xfId="15442"/>
    <cellStyle name="40% - Ênfase2 3 3 10 2" xfId="26309"/>
    <cellStyle name="40% - Ênfase2 3 3 10 3" xfId="37495"/>
    <cellStyle name="40% - Ênfase2 3 3 11" xfId="17167"/>
    <cellStyle name="40% - Ênfase2 3 3 11 2" xfId="28205"/>
    <cellStyle name="40% - Ênfase2 3 3 11 3" xfId="39391"/>
    <cellStyle name="40% - Ênfase2 3 3 12" xfId="18892"/>
    <cellStyle name="40% - Ênfase2 3 3 13" xfId="30080"/>
    <cellStyle name="40% - Ênfase2 3 3 14" xfId="41266"/>
    <cellStyle name="40% - Ênfase2 3 3 15" xfId="42991"/>
    <cellStyle name="40% - Ênfase2 3 3 2" xfId="650"/>
    <cellStyle name="40% - Ênfase2 3 3 2 10" xfId="43279"/>
    <cellStyle name="40% - Ênfase2 3 3 2 2" xfId="10552"/>
    <cellStyle name="40% - Ênfase2 3 3 2 2 2" xfId="20940"/>
    <cellStyle name="40% - Ênfase2 3 3 2 2 3" xfId="32128"/>
    <cellStyle name="40% - Ênfase2 3 3 2 3" xfId="12280"/>
    <cellStyle name="40% - Ênfase2 3 3 2 3 2" xfId="22833"/>
    <cellStyle name="40% - Ênfase2 3 3 2 3 3" xfId="34019"/>
    <cellStyle name="40% - Ênfase2 3 3 2 4" xfId="14005"/>
    <cellStyle name="40% - Ênfase2 3 3 2 4 2" xfId="24729"/>
    <cellStyle name="40% - Ênfase2 3 3 2 4 3" xfId="35915"/>
    <cellStyle name="40% - Ênfase2 3 3 2 5" xfId="15730"/>
    <cellStyle name="40% - Ênfase2 3 3 2 5 2" xfId="26625"/>
    <cellStyle name="40% - Ênfase2 3 3 2 5 3" xfId="37811"/>
    <cellStyle name="40% - Ênfase2 3 3 2 6" xfId="17455"/>
    <cellStyle name="40% - Ênfase2 3 3 2 6 2" xfId="28521"/>
    <cellStyle name="40% - Ênfase2 3 3 2 6 3" xfId="39707"/>
    <cellStyle name="40% - Ênfase2 3 3 2 7" xfId="19180"/>
    <cellStyle name="40% - Ênfase2 3 3 2 8" xfId="30368"/>
    <cellStyle name="40% - Ênfase2 3 3 2 9" xfId="41554"/>
    <cellStyle name="40% - Ênfase2 3 3 3" xfId="966"/>
    <cellStyle name="40% - Ênfase2 3 3 3 10" xfId="43567"/>
    <cellStyle name="40% - Ênfase2 3 3 3 2" xfId="10840"/>
    <cellStyle name="40% - Ênfase2 3 3 3 2 2" xfId="21256"/>
    <cellStyle name="40% - Ênfase2 3 3 3 2 3" xfId="32444"/>
    <cellStyle name="40% - Ênfase2 3 3 3 3" xfId="12568"/>
    <cellStyle name="40% - Ênfase2 3 3 3 3 2" xfId="23149"/>
    <cellStyle name="40% - Ênfase2 3 3 3 3 3" xfId="34335"/>
    <cellStyle name="40% - Ênfase2 3 3 3 4" xfId="14293"/>
    <cellStyle name="40% - Ênfase2 3 3 3 4 2" xfId="25045"/>
    <cellStyle name="40% - Ênfase2 3 3 3 4 3" xfId="36231"/>
    <cellStyle name="40% - Ênfase2 3 3 3 5" xfId="16018"/>
    <cellStyle name="40% - Ênfase2 3 3 3 5 2" xfId="26941"/>
    <cellStyle name="40% - Ênfase2 3 3 3 5 3" xfId="38127"/>
    <cellStyle name="40% - Ênfase2 3 3 3 6" xfId="17743"/>
    <cellStyle name="40% - Ênfase2 3 3 3 6 2" xfId="28837"/>
    <cellStyle name="40% - Ênfase2 3 3 3 6 3" xfId="40023"/>
    <cellStyle name="40% - Ênfase2 3 3 3 7" xfId="19468"/>
    <cellStyle name="40% - Ênfase2 3 3 3 8" xfId="30656"/>
    <cellStyle name="40% - Ênfase2 3 3 3 9" xfId="41842"/>
    <cellStyle name="40% - Ênfase2 3 3 4" xfId="1282"/>
    <cellStyle name="40% - Ênfase2 3 3 4 10" xfId="43855"/>
    <cellStyle name="40% - Ênfase2 3 3 4 2" xfId="11128"/>
    <cellStyle name="40% - Ênfase2 3 3 4 2 2" xfId="21572"/>
    <cellStyle name="40% - Ênfase2 3 3 4 2 3" xfId="32760"/>
    <cellStyle name="40% - Ênfase2 3 3 4 3" xfId="12856"/>
    <cellStyle name="40% - Ênfase2 3 3 4 3 2" xfId="23465"/>
    <cellStyle name="40% - Ênfase2 3 3 4 3 3" xfId="34651"/>
    <cellStyle name="40% - Ênfase2 3 3 4 4" xfId="14581"/>
    <cellStyle name="40% - Ênfase2 3 3 4 4 2" xfId="25361"/>
    <cellStyle name="40% - Ênfase2 3 3 4 4 3" xfId="36547"/>
    <cellStyle name="40% - Ênfase2 3 3 4 5" xfId="16306"/>
    <cellStyle name="40% - Ênfase2 3 3 4 5 2" xfId="27257"/>
    <cellStyle name="40% - Ênfase2 3 3 4 5 3" xfId="38443"/>
    <cellStyle name="40% - Ênfase2 3 3 4 6" xfId="18031"/>
    <cellStyle name="40% - Ênfase2 3 3 4 6 2" xfId="29153"/>
    <cellStyle name="40% - Ênfase2 3 3 4 6 3" xfId="40339"/>
    <cellStyle name="40% - Ênfase2 3 3 4 7" xfId="19756"/>
    <cellStyle name="40% - Ênfase2 3 3 4 8" xfId="30944"/>
    <cellStyle name="40% - Ênfase2 3 3 4 9" xfId="42130"/>
    <cellStyle name="40% - Ênfase2 3 3 5" xfId="1598"/>
    <cellStyle name="40% - Ênfase2 3 3 5 10" xfId="44143"/>
    <cellStyle name="40% - Ênfase2 3 3 5 2" xfId="11416"/>
    <cellStyle name="40% - Ênfase2 3 3 5 2 2" xfId="21888"/>
    <cellStyle name="40% - Ênfase2 3 3 5 2 3" xfId="33076"/>
    <cellStyle name="40% - Ênfase2 3 3 5 3" xfId="13144"/>
    <cellStyle name="40% - Ênfase2 3 3 5 3 2" xfId="23781"/>
    <cellStyle name="40% - Ênfase2 3 3 5 3 3" xfId="34967"/>
    <cellStyle name="40% - Ênfase2 3 3 5 4" xfId="14869"/>
    <cellStyle name="40% - Ênfase2 3 3 5 4 2" xfId="25677"/>
    <cellStyle name="40% - Ênfase2 3 3 5 4 3" xfId="36863"/>
    <cellStyle name="40% - Ênfase2 3 3 5 5" xfId="16594"/>
    <cellStyle name="40% - Ênfase2 3 3 5 5 2" xfId="27573"/>
    <cellStyle name="40% - Ênfase2 3 3 5 5 3" xfId="38759"/>
    <cellStyle name="40% - Ênfase2 3 3 5 6" xfId="18319"/>
    <cellStyle name="40% - Ênfase2 3 3 5 6 2" xfId="29469"/>
    <cellStyle name="40% - Ênfase2 3 3 5 6 3" xfId="40655"/>
    <cellStyle name="40% - Ênfase2 3 3 5 7" xfId="20044"/>
    <cellStyle name="40% - Ênfase2 3 3 5 8" xfId="31232"/>
    <cellStyle name="40% - Ênfase2 3 3 5 9" xfId="42418"/>
    <cellStyle name="40% - Ênfase2 3 3 6" xfId="1914"/>
    <cellStyle name="40% - Ênfase2 3 3 6 10" xfId="44431"/>
    <cellStyle name="40% - Ênfase2 3 3 6 2" xfId="11704"/>
    <cellStyle name="40% - Ênfase2 3 3 6 2 2" xfId="22204"/>
    <cellStyle name="40% - Ênfase2 3 3 6 2 3" xfId="33392"/>
    <cellStyle name="40% - Ênfase2 3 3 6 3" xfId="13432"/>
    <cellStyle name="40% - Ênfase2 3 3 6 3 2" xfId="24097"/>
    <cellStyle name="40% - Ênfase2 3 3 6 3 3" xfId="35283"/>
    <cellStyle name="40% - Ênfase2 3 3 6 4" xfId="15157"/>
    <cellStyle name="40% - Ênfase2 3 3 6 4 2" xfId="25993"/>
    <cellStyle name="40% - Ênfase2 3 3 6 4 3" xfId="37179"/>
    <cellStyle name="40% - Ênfase2 3 3 6 5" xfId="16882"/>
    <cellStyle name="40% - Ênfase2 3 3 6 5 2" xfId="27889"/>
    <cellStyle name="40% - Ênfase2 3 3 6 5 3" xfId="39075"/>
    <cellStyle name="40% - Ênfase2 3 3 6 6" xfId="18607"/>
    <cellStyle name="40% - Ênfase2 3 3 6 6 2" xfId="29785"/>
    <cellStyle name="40% - Ênfase2 3 3 6 6 3" xfId="40971"/>
    <cellStyle name="40% - Ênfase2 3 3 6 7" xfId="20332"/>
    <cellStyle name="40% - Ênfase2 3 3 6 8" xfId="31520"/>
    <cellStyle name="40% - Ênfase2 3 3 6 9" xfId="42706"/>
    <cellStyle name="40% - Ênfase2 3 3 7" xfId="10263"/>
    <cellStyle name="40% - Ênfase2 3 3 7 2" xfId="20624"/>
    <cellStyle name="40% - Ênfase2 3 3 7 3" xfId="31812"/>
    <cellStyle name="40% - Ênfase2 3 3 8" xfId="11992"/>
    <cellStyle name="40% - Ênfase2 3 3 8 2" xfId="22517"/>
    <cellStyle name="40% - Ênfase2 3 3 8 3" xfId="33703"/>
    <cellStyle name="40% - Ênfase2 3 3 9" xfId="13717"/>
    <cellStyle name="40% - Ênfase2 3 3 9 2" xfId="24413"/>
    <cellStyle name="40% - Ênfase2 3 3 9 3" xfId="35599"/>
    <cellStyle name="40% - Ênfase2 3 4" xfId="492"/>
    <cellStyle name="40% - Ênfase2 3 4 10" xfId="43135"/>
    <cellStyle name="40% - Ênfase2 3 4 2" xfId="10408"/>
    <cellStyle name="40% - Ênfase2 3 4 2 2" xfId="20782"/>
    <cellStyle name="40% - Ênfase2 3 4 2 3" xfId="31970"/>
    <cellStyle name="40% - Ênfase2 3 4 3" xfId="12136"/>
    <cellStyle name="40% - Ênfase2 3 4 3 2" xfId="22675"/>
    <cellStyle name="40% - Ênfase2 3 4 3 3" xfId="33861"/>
    <cellStyle name="40% - Ênfase2 3 4 4" xfId="13861"/>
    <cellStyle name="40% - Ênfase2 3 4 4 2" xfId="24571"/>
    <cellStyle name="40% - Ênfase2 3 4 4 3" xfId="35757"/>
    <cellStyle name="40% - Ênfase2 3 4 5" xfId="15586"/>
    <cellStyle name="40% - Ênfase2 3 4 5 2" xfId="26467"/>
    <cellStyle name="40% - Ênfase2 3 4 5 3" xfId="37653"/>
    <cellStyle name="40% - Ênfase2 3 4 6" xfId="17311"/>
    <cellStyle name="40% - Ênfase2 3 4 6 2" xfId="28363"/>
    <cellStyle name="40% - Ênfase2 3 4 6 3" xfId="39549"/>
    <cellStyle name="40% - Ênfase2 3 4 7" xfId="19036"/>
    <cellStyle name="40% - Ênfase2 3 4 8" xfId="30224"/>
    <cellStyle name="40% - Ênfase2 3 4 9" xfId="41410"/>
    <cellStyle name="40% - Ênfase2 3 5" xfId="808"/>
    <cellStyle name="40% - Ênfase2 3 5 10" xfId="43423"/>
    <cellStyle name="40% - Ênfase2 3 5 2" xfId="10696"/>
    <cellStyle name="40% - Ênfase2 3 5 2 2" xfId="21098"/>
    <cellStyle name="40% - Ênfase2 3 5 2 3" xfId="32286"/>
    <cellStyle name="40% - Ênfase2 3 5 3" xfId="12424"/>
    <cellStyle name="40% - Ênfase2 3 5 3 2" xfId="22991"/>
    <cellStyle name="40% - Ênfase2 3 5 3 3" xfId="34177"/>
    <cellStyle name="40% - Ênfase2 3 5 4" xfId="14149"/>
    <cellStyle name="40% - Ênfase2 3 5 4 2" xfId="24887"/>
    <cellStyle name="40% - Ênfase2 3 5 4 3" xfId="36073"/>
    <cellStyle name="40% - Ênfase2 3 5 5" xfId="15874"/>
    <cellStyle name="40% - Ênfase2 3 5 5 2" xfId="26783"/>
    <cellStyle name="40% - Ênfase2 3 5 5 3" xfId="37969"/>
    <cellStyle name="40% - Ênfase2 3 5 6" xfId="17599"/>
    <cellStyle name="40% - Ênfase2 3 5 6 2" xfId="28679"/>
    <cellStyle name="40% - Ênfase2 3 5 6 3" xfId="39865"/>
    <cellStyle name="40% - Ênfase2 3 5 7" xfId="19324"/>
    <cellStyle name="40% - Ênfase2 3 5 8" xfId="30512"/>
    <cellStyle name="40% - Ênfase2 3 5 9" xfId="41698"/>
    <cellStyle name="40% - Ênfase2 3 6" xfId="1124"/>
    <cellStyle name="40% - Ênfase2 3 6 10" xfId="43711"/>
    <cellStyle name="40% - Ênfase2 3 6 2" xfId="10984"/>
    <cellStyle name="40% - Ênfase2 3 6 2 2" xfId="21414"/>
    <cellStyle name="40% - Ênfase2 3 6 2 3" xfId="32602"/>
    <cellStyle name="40% - Ênfase2 3 6 3" xfId="12712"/>
    <cellStyle name="40% - Ênfase2 3 6 3 2" xfId="23307"/>
    <cellStyle name="40% - Ênfase2 3 6 3 3" xfId="34493"/>
    <cellStyle name="40% - Ênfase2 3 6 4" xfId="14437"/>
    <cellStyle name="40% - Ênfase2 3 6 4 2" xfId="25203"/>
    <cellStyle name="40% - Ênfase2 3 6 4 3" xfId="36389"/>
    <cellStyle name="40% - Ênfase2 3 6 5" xfId="16162"/>
    <cellStyle name="40% - Ênfase2 3 6 5 2" xfId="27099"/>
    <cellStyle name="40% - Ênfase2 3 6 5 3" xfId="38285"/>
    <cellStyle name="40% - Ênfase2 3 6 6" xfId="17887"/>
    <cellStyle name="40% - Ênfase2 3 6 6 2" xfId="28995"/>
    <cellStyle name="40% - Ênfase2 3 6 6 3" xfId="40181"/>
    <cellStyle name="40% - Ênfase2 3 6 7" xfId="19612"/>
    <cellStyle name="40% - Ênfase2 3 6 8" xfId="30800"/>
    <cellStyle name="40% - Ênfase2 3 6 9" xfId="41986"/>
    <cellStyle name="40% - Ênfase2 3 7" xfId="1440"/>
    <cellStyle name="40% - Ênfase2 3 7 10" xfId="43999"/>
    <cellStyle name="40% - Ênfase2 3 7 2" xfId="11272"/>
    <cellStyle name="40% - Ênfase2 3 7 2 2" xfId="21730"/>
    <cellStyle name="40% - Ênfase2 3 7 2 3" xfId="32918"/>
    <cellStyle name="40% - Ênfase2 3 7 3" xfId="13000"/>
    <cellStyle name="40% - Ênfase2 3 7 3 2" xfId="23623"/>
    <cellStyle name="40% - Ênfase2 3 7 3 3" xfId="34809"/>
    <cellStyle name="40% - Ênfase2 3 7 4" xfId="14725"/>
    <cellStyle name="40% - Ênfase2 3 7 4 2" xfId="25519"/>
    <cellStyle name="40% - Ênfase2 3 7 4 3" xfId="36705"/>
    <cellStyle name="40% - Ênfase2 3 7 5" xfId="16450"/>
    <cellStyle name="40% - Ênfase2 3 7 5 2" xfId="27415"/>
    <cellStyle name="40% - Ênfase2 3 7 5 3" xfId="38601"/>
    <cellStyle name="40% - Ênfase2 3 7 6" xfId="18175"/>
    <cellStyle name="40% - Ênfase2 3 7 6 2" xfId="29311"/>
    <cellStyle name="40% - Ênfase2 3 7 6 3" xfId="40497"/>
    <cellStyle name="40% - Ênfase2 3 7 7" xfId="19900"/>
    <cellStyle name="40% - Ênfase2 3 7 8" xfId="31088"/>
    <cellStyle name="40% - Ênfase2 3 7 9" xfId="42274"/>
    <cellStyle name="40% - Ênfase2 3 8" xfId="1756"/>
    <cellStyle name="40% - Ênfase2 3 8 10" xfId="44287"/>
    <cellStyle name="40% - Ênfase2 3 8 2" xfId="11560"/>
    <cellStyle name="40% - Ênfase2 3 8 2 2" xfId="22046"/>
    <cellStyle name="40% - Ênfase2 3 8 2 3" xfId="33234"/>
    <cellStyle name="40% - Ênfase2 3 8 3" xfId="13288"/>
    <cellStyle name="40% - Ênfase2 3 8 3 2" xfId="23939"/>
    <cellStyle name="40% - Ênfase2 3 8 3 3" xfId="35125"/>
    <cellStyle name="40% - Ênfase2 3 8 4" xfId="15013"/>
    <cellStyle name="40% - Ênfase2 3 8 4 2" xfId="25835"/>
    <cellStyle name="40% - Ênfase2 3 8 4 3" xfId="37021"/>
    <cellStyle name="40% - Ênfase2 3 8 5" xfId="16738"/>
    <cellStyle name="40% - Ênfase2 3 8 5 2" xfId="27731"/>
    <cellStyle name="40% - Ênfase2 3 8 5 3" xfId="38917"/>
    <cellStyle name="40% - Ênfase2 3 8 6" xfId="18463"/>
    <cellStyle name="40% - Ênfase2 3 8 6 2" xfId="29627"/>
    <cellStyle name="40% - Ênfase2 3 8 6 3" xfId="40813"/>
    <cellStyle name="40% - Ênfase2 3 8 7" xfId="20188"/>
    <cellStyle name="40% - Ênfase2 3 8 8" xfId="31376"/>
    <cellStyle name="40% - Ênfase2 3 8 9" xfId="42562"/>
    <cellStyle name="40% - Ênfase2 3 9" xfId="2089"/>
    <cellStyle name="40% - Ênfase2 3 9 2" xfId="20476"/>
    <cellStyle name="40% - Ênfase2 3 9 3" xfId="31664"/>
    <cellStyle name="40% - Ênfase2 4" xfId="196"/>
    <cellStyle name="40% - Ênfase2 4 10" xfId="13593"/>
    <cellStyle name="40% - Ênfase2 4 10 2" xfId="24277"/>
    <cellStyle name="40% - Ênfase2 4 10 3" xfId="35463"/>
    <cellStyle name="40% - Ênfase2 4 11" xfId="15318"/>
    <cellStyle name="40% - Ênfase2 4 11 2" xfId="26173"/>
    <cellStyle name="40% - Ênfase2 4 11 3" xfId="37359"/>
    <cellStyle name="40% - Ênfase2 4 12" xfId="17043"/>
    <cellStyle name="40% - Ênfase2 4 12 2" xfId="28069"/>
    <cellStyle name="40% - Ênfase2 4 12 3" xfId="39255"/>
    <cellStyle name="40% - Ênfase2 4 13" xfId="18768"/>
    <cellStyle name="40% - Ênfase2 4 14" xfId="29956"/>
    <cellStyle name="40% - Ênfase2 4 15" xfId="41142"/>
    <cellStyle name="40% - Ênfase2 4 16" xfId="42867"/>
    <cellStyle name="40% - Ênfase2 4 2" xfId="354"/>
    <cellStyle name="40% - Ênfase2 4 2 10" xfId="15462"/>
    <cellStyle name="40% - Ênfase2 4 2 10 2" xfId="26331"/>
    <cellStyle name="40% - Ênfase2 4 2 10 3" xfId="37517"/>
    <cellStyle name="40% - Ênfase2 4 2 11" xfId="17187"/>
    <cellStyle name="40% - Ênfase2 4 2 11 2" xfId="28227"/>
    <cellStyle name="40% - Ênfase2 4 2 11 3" xfId="39413"/>
    <cellStyle name="40% - Ênfase2 4 2 12" xfId="18912"/>
    <cellStyle name="40% - Ênfase2 4 2 13" xfId="30100"/>
    <cellStyle name="40% - Ênfase2 4 2 14" xfId="41286"/>
    <cellStyle name="40% - Ênfase2 4 2 15" xfId="43011"/>
    <cellStyle name="40% - Ênfase2 4 2 2" xfId="672"/>
    <cellStyle name="40% - Ênfase2 4 2 2 10" xfId="43299"/>
    <cellStyle name="40% - Ênfase2 4 2 2 2" xfId="10572"/>
    <cellStyle name="40% - Ênfase2 4 2 2 2 2" xfId="20962"/>
    <cellStyle name="40% - Ênfase2 4 2 2 2 3" xfId="32150"/>
    <cellStyle name="40% - Ênfase2 4 2 2 3" xfId="12300"/>
    <cellStyle name="40% - Ênfase2 4 2 2 3 2" xfId="22855"/>
    <cellStyle name="40% - Ênfase2 4 2 2 3 3" xfId="34041"/>
    <cellStyle name="40% - Ênfase2 4 2 2 4" xfId="14025"/>
    <cellStyle name="40% - Ênfase2 4 2 2 4 2" xfId="24751"/>
    <cellStyle name="40% - Ênfase2 4 2 2 4 3" xfId="35937"/>
    <cellStyle name="40% - Ênfase2 4 2 2 5" xfId="15750"/>
    <cellStyle name="40% - Ênfase2 4 2 2 5 2" xfId="26647"/>
    <cellStyle name="40% - Ênfase2 4 2 2 5 3" xfId="37833"/>
    <cellStyle name="40% - Ênfase2 4 2 2 6" xfId="17475"/>
    <cellStyle name="40% - Ênfase2 4 2 2 6 2" xfId="28543"/>
    <cellStyle name="40% - Ênfase2 4 2 2 6 3" xfId="39729"/>
    <cellStyle name="40% - Ênfase2 4 2 2 7" xfId="19200"/>
    <cellStyle name="40% - Ênfase2 4 2 2 8" xfId="30388"/>
    <cellStyle name="40% - Ênfase2 4 2 2 9" xfId="41574"/>
    <cellStyle name="40% - Ênfase2 4 2 3" xfId="988"/>
    <cellStyle name="40% - Ênfase2 4 2 3 10" xfId="43587"/>
    <cellStyle name="40% - Ênfase2 4 2 3 2" xfId="10860"/>
    <cellStyle name="40% - Ênfase2 4 2 3 2 2" xfId="21278"/>
    <cellStyle name="40% - Ênfase2 4 2 3 2 3" xfId="32466"/>
    <cellStyle name="40% - Ênfase2 4 2 3 3" xfId="12588"/>
    <cellStyle name="40% - Ênfase2 4 2 3 3 2" xfId="23171"/>
    <cellStyle name="40% - Ênfase2 4 2 3 3 3" xfId="34357"/>
    <cellStyle name="40% - Ênfase2 4 2 3 4" xfId="14313"/>
    <cellStyle name="40% - Ênfase2 4 2 3 4 2" xfId="25067"/>
    <cellStyle name="40% - Ênfase2 4 2 3 4 3" xfId="36253"/>
    <cellStyle name="40% - Ênfase2 4 2 3 5" xfId="16038"/>
    <cellStyle name="40% - Ênfase2 4 2 3 5 2" xfId="26963"/>
    <cellStyle name="40% - Ênfase2 4 2 3 5 3" xfId="38149"/>
    <cellStyle name="40% - Ênfase2 4 2 3 6" xfId="17763"/>
    <cellStyle name="40% - Ênfase2 4 2 3 6 2" xfId="28859"/>
    <cellStyle name="40% - Ênfase2 4 2 3 6 3" xfId="40045"/>
    <cellStyle name="40% - Ênfase2 4 2 3 7" xfId="19488"/>
    <cellStyle name="40% - Ênfase2 4 2 3 8" xfId="30676"/>
    <cellStyle name="40% - Ênfase2 4 2 3 9" xfId="41862"/>
    <cellStyle name="40% - Ênfase2 4 2 4" xfId="1304"/>
    <cellStyle name="40% - Ênfase2 4 2 4 10" xfId="43875"/>
    <cellStyle name="40% - Ênfase2 4 2 4 2" xfId="11148"/>
    <cellStyle name="40% - Ênfase2 4 2 4 2 2" xfId="21594"/>
    <cellStyle name="40% - Ênfase2 4 2 4 2 3" xfId="32782"/>
    <cellStyle name="40% - Ênfase2 4 2 4 3" xfId="12876"/>
    <cellStyle name="40% - Ênfase2 4 2 4 3 2" xfId="23487"/>
    <cellStyle name="40% - Ênfase2 4 2 4 3 3" xfId="34673"/>
    <cellStyle name="40% - Ênfase2 4 2 4 4" xfId="14601"/>
    <cellStyle name="40% - Ênfase2 4 2 4 4 2" xfId="25383"/>
    <cellStyle name="40% - Ênfase2 4 2 4 4 3" xfId="36569"/>
    <cellStyle name="40% - Ênfase2 4 2 4 5" xfId="16326"/>
    <cellStyle name="40% - Ênfase2 4 2 4 5 2" xfId="27279"/>
    <cellStyle name="40% - Ênfase2 4 2 4 5 3" xfId="38465"/>
    <cellStyle name="40% - Ênfase2 4 2 4 6" xfId="18051"/>
    <cellStyle name="40% - Ênfase2 4 2 4 6 2" xfId="29175"/>
    <cellStyle name="40% - Ênfase2 4 2 4 6 3" xfId="40361"/>
    <cellStyle name="40% - Ênfase2 4 2 4 7" xfId="19776"/>
    <cellStyle name="40% - Ênfase2 4 2 4 8" xfId="30964"/>
    <cellStyle name="40% - Ênfase2 4 2 4 9" xfId="42150"/>
    <cellStyle name="40% - Ênfase2 4 2 5" xfId="1620"/>
    <cellStyle name="40% - Ênfase2 4 2 5 10" xfId="44163"/>
    <cellStyle name="40% - Ênfase2 4 2 5 2" xfId="11436"/>
    <cellStyle name="40% - Ênfase2 4 2 5 2 2" xfId="21910"/>
    <cellStyle name="40% - Ênfase2 4 2 5 2 3" xfId="33098"/>
    <cellStyle name="40% - Ênfase2 4 2 5 3" xfId="13164"/>
    <cellStyle name="40% - Ênfase2 4 2 5 3 2" xfId="23803"/>
    <cellStyle name="40% - Ênfase2 4 2 5 3 3" xfId="34989"/>
    <cellStyle name="40% - Ênfase2 4 2 5 4" xfId="14889"/>
    <cellStyle name="40% - Ênfase2 4 2 5 4 2" xfId="25699"/>
    <cellStyle name="40% - Ênfase2 4 2 5 4 3" xfId="36885"/>
    <cellStyle name="40% - Ênfase2 4 2 5 5" xfId="16614"/>
    <cellStyle name="40% - Ênfase2 4 2 5 5 2" xfId="27595"/>
    <cellStyle name="40% - Ênfase2 4 2 5 5 3" xfId="38781"/>
    <cellStyle name="40% - Ênfase2 4 2 5 6" xfId="18339"/>
    <cellStyle name="40% - Ênfase2 4 2 5 6 2" xfId="29491"/>
    <cellStyle name="40% - Ênfase2 4 2 5 6 3" xfId="40677"/>
    <cellStyle name="40% - Ênfase2 4 2 5 7" xfId="20064"/>
    <cellStyle name="40% - Ênfase2 4 2 5 8" xfId="31252"/>
    <cellStyle name="40% - Ênfase2 4 2 5 9" xfId="42438"/>
    <cellStyle name="40% - Ênfase2 4 2 6" xfId="1936"/>
    <cellStyle name="40% - Ênfase2 4 2 6 10" xfId="44451"/>
    <cellStyle name="40% - Ênfase2 4 2 6 2" xfId="11724"/>
    <cellStyle name="40% - Ênfase2 4 2 6 2 2" xfId="22226"/>
    <cellStyle name="40% - Ênfase2 4 2 6 2 3" xfId="33414"/>
    <cellStyle name="40% - Ênfase2 4 2 6 3" xfId="13452"/>
    <cellStyle name="40% - Ênfase2 4 2 6 3 2" xfId="24119"/>
    <cellStyle name="40% - Ênfase2 4 2 6 3 3" xfId="35305"/>
    <cellStyle name="40% - Ênfase2 4 2 6 4" xfId="15177"/>
    <cellStyle name="40% - Ênfase2 4 2 6 4 2" xfId="26015"/>
    <cellStyle name="40% - Ênfase2 4 2 6 4 3" xfId="37201"/>
    <cellStyle name="40% - Ênfase2 4 2 6 5" xfId="16902"/>
    <cellStyle name="40% - Ênfase2 4 2 6 5 2" xfId="27911"/>
    <cellStyle name="40% - Ênfase2 4 2 6 5 3" xfId="39097"/>
    <cellStyle name="40% - Ênfase2 4 2 6 6" xfId="18627"/>
    <cellStyle name="40% - Ênfase2 4 2 6 6 2" xfId="29807"/>
    <cellStyle name="40% - Ênfase2 4 2 6 6 3" xfId="40993"/>
    <cellStyle name="40% - Ênfase2 4 2 6 7" xfId="20352"/>
    <cellStyle name="40% - Ênfase2 4 2 6 8" xfId="31540"/>
    <cellStyle name="40% - Ênfase2 4 2 6 9" xfId="42726"/>
    <cellStyle name="40% - Ênfase2 4 2 7" xfId="10283"/>
    <cellStyle name="40% - Ênfase2 4 2 7 2" xfId="20646"/>
    <cellStyle name="40% - Ênfase2 4 2 7 3" xfId="31834"/>
    <cellStyle name="40% - Ênfase2 4 2 8" xfId="12012"/>
    <cellStyle name="40% - Ênfase2 4 2 8 2" xfId="22539"/>
    <cellStyle name="40% - Ênfase2 4 2 8 3" xfId="33725"/>
    <cellStyle name="40% - Ênfase2 4 2 9" xfId="13737"/>
    <cellStyle name="40% - Ênfase2 4 2 9 2" xfId="24435"/>
    <cellStyle name="40% - Ênfase2 4 2 9 3" xfId="35621"/>
    <cellStyle name="40% - Ênfase2 4 3" xfId="514"/>
    <cellStyle name="40% - Ênfase2 4 3 10" xfId="43155"/>
    <cellStyle name="40% - Ênfase2 4 3 2" xfId="10428"/>
    <cellStyle name="40% - Ênfase2 4 3 2 2" xfId="20804"/>
    <cellStyle name="40% - Ênfase2 4 3 2 3" xfId="31992"/>
    <cellStyle name="40% - Ênfase2 4 3 3" xfId="12156"/>
    <cellStyle name="40% - Ênfase2 4 3 3 2" xfId="22697"/>
    <cellStyle name="40% - Ênfase2 4 3 3 3" xfId="33883"/>
    <cellStyle name="40% - Ênfase2 4 3 4" xfId="13881"/>
    <cellStyle name="40% - Ênfase2 4 3 4 2" xfId="24593"/>
    <cellStyle name="40% - Ênfase2 4 3 4 3" xfId="35779"/>
    <cellStyle name="40% - Ênfase2 4 3 5" xfId="15606"/>
    <cellStyle name="40% - Ênfase2 4 3 5 2" xfId="26489"/>
    <cellStyle name="40% - Ênfase2 4 3 5 3" xfId="37675"/>
    <cellStyle name="40% - Ênfase2 4 3 6" xfId="17331"/>
    <cellStyle name="40% - Ênfase2 4 3 6 2" xfId="28385"/>
    <cellStyle name="40% - Ênfase2 4 3 6 3" xfId="39571"/>
    <cellStyle name="40% - Ênfase2 4 3 7" xfId="19056"/>
    <cellStyle name="40% - Ênfase2 4 3 8" xfId="30244"/>
    <cellStyle name="40% - Ênfase2 4 3 9" xfId="41430"/>
    <cellStyle name="40% - Ênfase2 4 4" xfId="830"/>
    <cellStyle name="40% - Ênfase2 4 4 10" xfId="43443"/>
    <cellStyle name="40% - Ênfase2 4 4 2" xfId="10716"/>
    <cellStyle name="40% - Ênfase2 4 4 2 2" xfId="21120"/>
    <cellStyle name="40% - Ênfase2 4 4 2 3" xfId="32308"/>
    <cellStyle name="40% - Ênfase2 4 4 3" xfId="12444"/>
    <cellStyle name="40% - Ênfase2 4 4 3 2" xfId="23013"/>
    <cellStyle name="40% - Ênfase2 4 4 3 3" xfId="34199"/>
    <cellStyle name="40% - Ênfase2 4 4 4" xfId="14169"/>
    <cellStyle name="40% - Ênfase2 4 4 4 2" xfId="24909"/>
    <cellStyle name="40% - Ênfase2 4 4 4 3" xfId="36095"/>
    <cellStyle name="40% - Ênfase2 4 4 5" xfId="15894"/>
    <cellStyle name="40% - Ênfase2 4 4 5 2" xfId="26805"/>
    <cellStyle name="40% - Ênfase2 4 4 5 3" xfId="37991"/>
    <cellStyle name="40% - Ênfase2 4 4 6" xfId="17619"/>
    <cellStyle name="40% - Ênfase2 4 4 6 2" xfId="28701"/>
    <cellStyle name="40% - Ênfase2 4 4 6 3" xfId="39887"/>
    <cellStyle name="40% - Ênfase2 4 4 7" xfId="19344"/>
    <cellStyle name="40% - Ênfase2 4 4 8" xfId="30532"/>
    <cellStyle name="40% - Ênfase2 4 4 9" xfId="41718"/>
    <cellStyle name="40% - Ênfase2 4 5" xfId="1146"/>
    <cellStyle name="40% - Ênfase2 4 5 10" xfId="43731"/>
    <cellStyle name="40% - Ênfase2 4 5 2" xfId="11004"/>
    <cellStyle name="40% - Ênfase2 4 5 2 2" xfId="21436"/>
    <cellStyle name="40% - Ênfase2 4 5 2 3" xfId="32624"/>
    <cellStyle name="40% - Ênfase2 4 5 3" xfId="12732"/>
    <cellStyle name="40% - Ênfase2 4 5 3 2" xfId="23329"/>
    <cellStyle name="40% - Ênfase2 4 5 3 3" xfId="34515"/>
    <cellStyle name="40% - Ênfase2 4 5 4" xfId="14457"/>
    <cellStyle name="40% - Ênfase2 4 5 4 2" xfId="25225"/>
    <cellStyle name="40% - Ênfase2 4 5 4 3" xfId="36411"/>
    <cellStyle name="40% - Ênfase2 4 5 5" xfId="16182"/>
    <cellStyle name="40% - Ênfase2 4 5 5 2" xfId="27121"/>
    <cellStyle name="40% - Ênfase2 4 5 5 3" xfId="38307"/>
    <cellStyle name="40% - Ênfase2 4 5 6" xfId="17907"/>
    <cellStyle name="40% - Ênfase2 4 5 6 2" xfId="29017"/>
    <cellStyle name="40% - Ênfase2 4 5 6 3" xfId="40203"/>
    <cellStyle name="40% - Ênfase2 4 5 7" xfId="19632"/>
    <cellStyle name="40% - Ênfase2 4 5 8" xfId="30820"/>
    <cellStyle name="40% - Ênfase2 4 5 9" xfId="42006"/>
    <cellStyle name="40% - Ênfase2 4 6" xfId="1462"/>
    <cellStyle name="40% - Ênfase2 4 6 10" xfId="44019"/>
    <cellStyle name="40% - Ênfase2 4 6 2" xfId="11292"/>
    <cellStyle name="40% - Ênfase2 4 6 2 2" xfId="21752"/>
    <cellStyle name="40% - Ênfase2 4 6 2 3" xfId="32940"/>
    <cellStyle name="40% - Ênfase2 4 6 3" xfId="13020"/>
    <cellStyle name="40% - Ênfase2 4 6 3 2" xfId="23645"/>
    <cellStyle name="40% - Ênfase2 4 6 3 3" xfId="34831"/>
    <cellStyle name="40% - Ênfase2 4 6 4" xfId="14745"/>
    <cellStyle name="40% - Ênfase2 4 6 4 2" xfId="25541"/>
    <cellStyle name="40% - Ênfase2 4 6 4 3" xfId="36727"/>
    <cellStyle name="40% - Ênfase2 4 6 5" xfId="16470"/>
    <cellStyle name="40% - Ênfase2 4 6 5 2" xfId="27437"/>
    <cellStyle name="40% - Ênfase2 4 6 5 3" xfId="38623"/>
    <cellStyle name="40% - Ênfase2 4 6 6" xfId="18195"/>
    <cellStyle name="40% - Ênfase2 4 6 6 2" xfId="29333"/>
    <cellStyle name="40% - Ênfase2 4 6 6 3" xfId="40519"/>
    <cellStyle name="40% - Ênfase2 4 6 7" xfId="19920"/>
    <cellStyle name="40% - Ênfase2 4 6 8" xfId="31108"/>
    <cellStyle name="40% - Ênfase2 4 6 9" xfId="42294"/>
    <cellStyle name="40% - Ênfase2 4 7" xfId="1778"/>
    <cellStyle name="40% - Ênfase2 4 7 10" xfId="44307"/>
    <cellStyle name="40% - Ênfase2 4 7 2" xfId="11580"/>
    <cellStyle name="40% - Ênfase2 4 7 2 2" xfId="22068"/>
    <cellStyle name="40% - Ênfase2 4 7 2 3" xfId="33256"/>
    <cellStyle name="40% - Ênfase2 4 7 3" xfId="13308"/>
    <cellStyle name="40% - Ênfase2 4 7 3 2" xfId="23961"/>
    <cellStyle name="40% - Ênfase2 4 7 3 3" xfId="35147"/>
    <cellStyle name="40% - Ênfase2 4 7 4" xfId="15033"/>
    <cellStyle name="40% - Ênfase2 4 7 4 2" xfId="25857"/>
    <cellStyle name="40% - Ênfase2 4 7 4 3" xfId="37043"/>
    <cellStyle name="40% - Ênfase2 4 7 5" xfId="16758"/>
    <cellStyle name="40% - Ênfase2 4 7 5 2" xfId="27753"/>
    <cellStyle name="40% - Ênfase2 4 7 5 3" xfId="38939"/>
    <cellStyle name="40% - Ênfase2 4 7 6" xfId="18483"/>
    <cellStyle name="40% - Ênfase2 4 7 6 2" xfId="29649"/>
    <cellStyle name="40% - Ênfase2 4 7 6 3" xfId="40835"/>
    <cellStyle name="40% - Ênfase2 4 7 7" xfId="20208"/>
    <cellStyle name="40% - Ênfase2 4 7 8" xfId="31396"/>
    <cellStyle name="40% - Ênfase2 4 7 9" xfId="42582"/>
    <cellStyle name="40% - Ênfase2 4 8" xfId="2036"/>
    <cellStyle name="40% - Ênfase2 4 8 2" xfId="20496"/>
    <cellStyle name="40% - Ênfase2 4 8 3" xfId="31684"/>
    <cellStyle name="40% - Ênfase2 4 9" xfId="11868"/>
    <cellStyle name="40% - Ênfase2 4 9 2" xfId="22381"/>
    <cellStyle name="40% - Ênfase2 4 9 3" xfId="33567"/>
    <cellStyle name="40% - Ênfase2 5" xfId="218"/>
    <cellStyle name="40% - Ênfase2 5 10" xfId="13613"/>
    <cellStyle name="40% - Ênfase2 5 10 2" xfId="24299"/>
    <cellStyle name="40% - Ênfase2 5 10 3" xfId="35485"/>
    <cellStyle name="40% - Ênfase2 5 11" xfId="15338"/>
    <cellStyle name="40% - Ênfase2 5 11 2" xfId="26195"/>
    <cellStyle name="40% - Ênfase2 5 11 3" xfId="37381"/>
    <cellStyle name="40% - Ênfase2 5 12" xfId="17063"/>
    <cellStyle name="40% - Ênfase2 5 12 2" xfId="28091"/>
    <cellStyle name="40% - Ênfase2 5 12 3" xfId="39277"/>
    <cellStyle name="40% - Ênfase2 5 13" xfId="18788"/>
    <cellStyle name="40% - Ênfase2 5 14" xfId="29976"/>
    <cellStyle name="40% - Ênfase2 5 15" xfId="41162"/>
    <cellStyle name="40% - Ênfase2 5 16" xfId="42887"/>
    <cellStyle name="40% - Ênfase2 5 2" xfId="376"/>
    <cellStyle name="40% - Ênfase2 5 2 10" xfId="15482"/>
    <cellStyle name="40% - Ênfase2 5 2 10 2" xfId="26353"/>
    <cellStyle name="40% - Ênfase2 5 2 10 3" xfId="37539"/>
    <cellStyle name="40% - Ênfase2 5 2 11" xfId="17207"/>
    <cellStyle name="40% - Ênfase2 5 2 11 2" xfId="28249"/>
    <cellStyle name="40% - Ênfase2 5 2 11 3" xfId="39435"/>
    <cellStyle name="40% - Ênfase2 5 2 12" xfId="18932"/>
    <cellStyle name="40% - Ênfase2 5 2 13" xfId="30120"/>
    <cellStyle name="40% - Ênfase2 5 2 14" xfId="41306"/>
    <cellStyle name="40% - Ênfase2 5 2 15" xfId="43031"/>
    <cellStyle name="40% - Ênfase2 5 2 2" xfId="694"/>
    <cellStyle name="40% - Ênfase2 5 2 2 10" xfId="43319"/>
    <cellStyle name="40% - Ênfase2 5 2 2 2" xfId="10592"/>
    <cellStyle name="40% - Ênfase2 5 2 2 2 2" xfId="20984"/>
    <cellStyle name="40% - Ênfase2 5 2 2 2 3" xfId="32172"/>
    <cellStyle name="40% - Ênfase2 5 2 2 3" xfId="12320"/>
    <cellStyle name="40% - Ênfase2 5 2 2 3 2" xfId="22877"/>
    <cellStyle name="40% - Ênfase2 5 2 2 3 3" xfId="34063"/>
    <cellStyle name="40% - Ênfase2 5 2 2 4" xfId="14045"/>
    <cellStyle name="40% - Ênfase2 5 2 2 4 2" xfId="24773"/>
    <cellStyle name="40% - Ênfase2 5 2 2 4 3" xfId="35959"/>
    <cellStyle name="40% - Ênfase2 5 2 2 5" xfId="15770"/>
    <cellStyle name="40% - Ênfase2 5 2 2 5 2" xfId="26669"/>
    <cellStyle name="40% - Ênfase2 5 2 2 5 3" xfId="37855"/>
    <cellStyle name="40% - Ênfase2 5 2 2 6" xfId="17495"/>
    <cellStyle name="40% - Ênfase2 5 2 2 6 2" xfId="28565"/>
    <cellStyle name="40% - Ênfase2 5 2 2 6 3" xfId="39751"/>
    <cellStyle name="40% - Ênfase2 5 2 2 7" xfId="19220"/>
    <cellStyle name="40% - Ênfase2 5 2 2 8" xfId="30408"/>
    <cellStyle name="40% - Ênfase2 5 2 2 9" xfId="41594"/>
    <cellStyle name="40% - Ênfase2 5 2 3" xfId="1010"/>
    <cellStyle name="40% - Ênfase2 5 2 3 10" xfId="43607"/>
    <cellStyle name="40% - Ênfase2 5 2 3 2" xfId="10880"/>
    <cellStyle name="40% - Ênfase2 5 2 3 2 2" xfId="21300"/>
    <cellStyle name="40% - Ênfase2 5 2 3 2 3" xfId="32488"/>
    <cellStyle name="40% - Ênfase2 5 2 3 3" xfId="12608"/>
    <cellStyle name="40% - Ênfase2 5 2 3 3 2" xfId="23193"/>
    <cellStyle name="40% - Ênfase2 5 2 3 3 3" xfId="34379"/>
    <cellStyle name="40% - Ênfase2 5 2 3 4" xfId="14333"/>
    <cellStyle name="40% - Ênfase2 5 2 3 4 2" xfId="25089"/>
    <cellStyle name="40% - Ênfase2 5 2 3 4 3" xfId="36275"/>
    <cellStyle name="40% - Ênfase2 5 2 3 5" xfId="16058"/>
    <cellStyle name="40% - Ênfase2 5 2 3 5 2" xfId="26985"/>
    <cellStyle name="40% - Ênfase2 5 2 3 5 3" xfId="38171"/>
    <cellStyle name="40% - Ênfase2 5 2 3 6" xfId="17783"/>
    <cellStyle name="40% - Ênfase2 5 2 3 6 2" xfId="28881"/>
    <cellStyle name="40% - Ênfase2 5 2 3 6 3" xfId="40067"/>
    <cellStyle name="40% - Ênfase2 5 2 3 7" xfId="19508"/>
    <cellStyle name="40% - Ênfase2 5 2 3 8" xfId="30696"/>
    <cellStyle name="40% - Ênfase2 5 2 3 9" xfId="41882"/>
    <cellStyle name="40% - Ênfase2 5 2 4" xfId="1326"/>
    <cellStyle name="40% - Ênfase2 5 2 4 10" xfId="43895"/>
    <cellStyle name="40% - Ênfase2 5 2 4 2" xfId="11168"/>
    <cellStyle name="40% - Ênfase2 5 2 4 2 2" xfId="21616"/>
    <cellStyle name="40% - Ênfase2 5 2 4 2 3" xfId="32804"/>
    <cellStyle name="40% - Ênfase2 5 2 4 3" xfId="12896"/>
    <cellStyle name="40% - Ênfase2 5 2 4 3 2" xfId="23509"/>
    <cellStyle name="40% - Ênfase2 5 2 4 3 3" xfId="34695"/>
    <cellStyle name="40% - Ênfase2 5 2 4 4" xfId="14621"/>
    <cellStyle name="40% - Ênfase2 5 2 4 4 2" xfId="25405"/>
    <cellStyle name="40% - Ênfase2 5 2 4 4 3" xfId="36591"/>
    <cellStyle name="40% - Ênfase2 5 2 4 5" xfId="16346"/>
    <cellStyle name="40% - Ênfase2 5 2 4 5 2" xfId="27301"/>
    <cellStyle name="40% - Ênfase2 5 2 4 5 3" xfId="38487"/>
    <cellStyle name="40% - Ênfase2 5 2 4 6" xfId="18071"/>
    <cellStyle name="40% - Ênfase2 5 2 4 6 2" xfId="29197"/>
    <cellStyle name="40% - Ênfase2 5 2 4 6 3" xfId="40383"/>
    <cellStyle name="40% - Ênfase2 5 2 4 7" xfId="19796"/>
    <cellStyle name="40% - Ênfase2 5 2 4 8" xfId="30984"/>
    <cellStyle name="40% - Ênfase2 5 2 4 9" xfId="42170"/>
    <cellStyle name="40% - Ênfase2 5 2 5" xfId="1642"/>
    <cellStyle name="40% - Ênfase2 5 2 5 10" xfId="44183"/>
    <cellStyle name="40% - Ênfase2 5 2 5 2" xfId="11456"/>
    <cellStyle name="40% - Ênfase2 5 2 5 2 2" xfId="21932"/>
    <cellStyle name="40% - Ênfase2 5 2 5 2 3" xfId="33120"/>
    <cellStyle name="40% - Ênfase2 5 2 5 3" xfId="13184"/>
    <cellStyle name="40% - Ênfase2 5 2 5 3 2" xfId="23825"/>
    <cellStyle name="40% - Ênfase2 5 2 5 3 3" xfId="35011"/>
    <cellStyle name="40% - Ênfase2 5 2 5 4" xfId="14909"/>
    <cellStyle name="40% - Ênfase2 5 2 5 4 2" xfId="25721"/>
    <cellStyle name="40% - Ênfase2 5 2 5 4 3" xfId="36907"/>
    <cellStyle name="40% - Ênfase2 5 2 5 5" xfId="16634"/>
    <cellStyle name="40% - Ênfase2 5 2 5 5 2" xfId="27617"/>
    <cellStyle name="40% - Ênfase2 5 2 5 5 3" xfId="38803"/>
    <cellStyle name="40% - Ênfase2 5 2 5 6" xfId="18359"/>
    <cellStyle name="40% - Ênfase2 5 2 5 6 2" xfId="29513"/>
    <cellStyle name="40% - Ênfase2 5 2 5 6 3" xfId="40699"/>
    <cellStyle name="40% - Ênfase2 5 2 5 7" xfId="20084"/>
    <cellStyle name="40% - Ênfase2 5 2 5 8" xfId="31272"/>
    <cellStyle name="40% - Ênfase2 5 2 5 9" xfId="42458"/>
    <cellStyle name="40% - Ênfase2 5 2 6" xfId="1958"/>
    <cellStyle name="40% - Ênfase2 5 2 6 10" xfId="44471"/>
    <cellStyle name="40% - Ênfase2 5 2 6 2" xfId="11744"/>
    <cellStyle name="40% - Ênfase2 5 2 6 2 2" xfId="22248"/>
    <cellStyle name="40% - Ênfase2 5 2 6 2 3" xfId="33436"/>
    <cellStyle name="40% - Ênfase2 5 2 6 3" xfId="13472"/>
    <cellStyle name="40% - Ênfase2 5 2 6 3 2" xfId="24141"/>
    <cellStyle name="40% - Ênfase2 5 2 6 3 3" xfId="35327"/>
    <cellStyle name="40% - Ênfase2 5 2 6 4" xfId="15197"/>
    <cellStyle name="40% - Ênfase2 5 2 6 4 2" xfId="26037"/>
    <cellStyle name="40% - Ênfase2 5 2 6 4 3" xfId="37223"/>
    <cellStyle name="40% - Ênfase2 5 2 6 5" xfId="16922"/>
    <cellStyle name="40% - Ênfase2 5 2 6 5 2" xfId="27933"/>
    <cellStyle name="40% - Ênfase2 5 2 6 5 3" xfId="39119"/>
    <cellStyle name="40% - Ênfase2 5 2 6 6" xfId="18647"/>
    <cellStyle name="40% - Ênfase2 5 2 6 6 2" xfId="29829"/>
    <cellStyle name="40% - Ênfase2 5 2 6 6 3" xfId="41015"/>
    <cellStyle name="40% - Ênfase2 5 2 6 7" xfId="20372"/>
    <cellStyle name="40% - Ênfase2 5 2 6 8" xfId="31560"/>
    <cellStyle name="40% - Ênfase2 5 2 6 9" xfId="42746"/>
    <cellStyle name="40% - Ênfase2 5 2 7" xfId="10303"/>
    <cellStyle name="40% - Ênfase2 5 2 7 2" xfId="20668"/>
    <cellStyle name="40% - Ênfase2 5 2 7 3" xfId="31856"/>
    <cellStyle name="40% - Ênfase2 5 2 8" xfId="12032"/>
    <cellStyle name="40% - Ênfase2 5 2 8 2" xfId="22561"/>
    <cellStyle name="40% - Ênfase2 5 2 8 3" xfId="33747"/>
    <cellStyle name="40% - Ênfase2 5 2 9" xfId="13757"/>
    <cellStyle name="40% - Ênfase2 5 2 9 2" xfId="24457"/>
    <cellStyle name="40% - Ênfase2 5 2 9 3" xfId="35643"/>
    <cellStyle name="40% - Ênfase2 5 3" xfId="536"/>
    <cellStyle name="40% - Ênfase2 5 3 10" xfId="43175"/>
    <cellStyle name="40% - Ênfase2 5 3 2" xfId="10448"/>
    <cellStyle name="40% - Ênfase2 5 3 2 2" xfId="20826"/>
    <cellStyle name="40% - Ênfase2 5 3 2 3" xfId="32014"/>
    <cellStyle name="40% - Ênfase2 5 3 3" xfId="12176"/>
    <cellStyle name="40% - Ênfase2 5 3 3 2" xfId="22719"/>
    <cellStyle name="40% - Ênfase2 5 3 3 3" xfId="33905"/>
    <cellStyle name="40% - Ênfase2 5 3 4" xfId="13901"/>
    <cellStyle name="40% - Ênfase2 5 3 4 2" xfId="24615"/>
    <cellStyle name="40% - Ênfase2 5 3 4 3" xfId="35801"/>
    <cellStyle name="40% - Ênfase2 5 3 5" xfId="15626"/>
    <cellStyle name="40% - Ênfase2 5 3 5 2" xfId="26511"/>
    <cellStyle name="40% - Ênfase2 5 3 5 3" xfId="37697"/>
    <cellStyle name="40% - Ênfase2 5 3 6" xfId="17351"/>
    <cellStyle name="40% - Ênfase2 5 3 6 2" xfId="28407"/>
    <cellStyle name="40% - Ênfase2 5 3 6 3" xfId="39593"/>
    <cellStyle name="40% - Ênfase2 5 3 7" xfId="19076"/>
    <cellStyle name="40% - Ênfase2 5 3 8" xfId="30264"/>
    <cellStyle name="40% - Ênfase2 5 3 9" xfId="41450"/>
    <cellStyle name="40% - Ênfase2 5 4" xfId="852"/>
    <cellStyle name="40% - Ênfase2 5 4 10" xfId="43463"/>
    <cellStyle name="40% - Ênfase2 5 4 2" xfId="10736"/>
    <cellStyle name="40% - Ênfase2 5 4 2 2" xfId="21142"/>
    <cellStyle name="40% - Ênfase2 5 4 2 3" xfId="32330"/>
    <cellStyle name="40% - Ênfase2 5 4 3" xfId="12464"/>
    <cellStyle name="40% - Ênfase2 5 4 3 2" xfId="23035"/>
    <cellStyle name="40% - Ênfase2 5 4 3 3" xfId="34221"/>
    <cellStyle name="40% - Ênfase2 5 4 4" xfId="14189"/>
    <cellStyle name="40% - Ênfase2 5 4 4 2" xfId="24931"/>
    <cellStyle name="40% - Ênfase2 5 4 4 3" xfId="36117"/>
    <cellStyle name="40% - Ênfase2 5 4 5" xfId="15914"/>
    <cellStyle name="40% - Ênfase2 5 4 5 2" xfId="26827"/>
    <cellStyle name="40% - Ênfase2 5 4 5 3" xfId="38013"/>
    <cellStyle name="40% - Ênfase2 5 4 6" xfId="17639"/>
    <cellStyle name="40% - Ênfase2 5 4 6 2" xfId="28723"/>
    <cellStyle name="40% - Ênfase2 5 4 6 3" xfId="39909"/>
    <cellStyle name="40% - Ênfase2 5 4 7" xfId="19364"/>
    <cellStyle name="40% - Ênfase2 5 4 8" xfId="30552"/>
    <cellStyle name="40% - Ênfase2 5 4 9" xfId="41738"/>
    <cellStyle name="40% - Ênfase2 5 5" xfId="1168"/>
    <cellStyle name="40% - Ênfase2 5 5 10" xfId="43751"/>
    <cellStyle name="40% - Ênfase2 5 5 2" xfId="11024"/>
    <cellStyle name="40% - Ênfase2 5 5 2 2" xfId="21458"/>
    <cellStyle name="40% - Ênfase2 5 5 2 3" xfId="32646"/>
    <cellStyle name="40% - Ênfase2 5 5 3" xfId="12752"/>
    <cellStyle name="40% - Ênfase2 5 5 3 2" xfId="23351"/>
    <cellStyle name="40% - Ênfase2 5 5 3 3" xfId="34537"/>
    <cellStyle name="40% - Ênfase2 5 5 4" xfId="14477"/>
    <cellStyle name="40% - Ênfase2 5 5 4 2" xfId="25247"/>
    <cellStyle name="40% - Ênfase2 5 5 4 3" xfId="36433"/>
    <cellStyle name="40% - Ênfase2 5 5 5" xfId="16202"/>
    <cellStyle name="40% - Ênfase2 5 5 5 2" xfId="27143"/>
    <cellStyle name="40% - Ênfase2 5 5 5 3" xfId="38329"/>
    <cellStyle name="40% - Ênfase2 5 5 6" xfId="17927"/>
    <cellStyle name="40% - Ênfase2 5 5 6 2" xfId="29039"/>
    <cellStyle name="40% - Ênfase2 5 5 6 3" xfId="40225"/>
    <cellStyle name="40% - Ênfase2 5 5 7" xfId="19652"/>
    <cellStyle name="40% - Ênfase2 5 5 8" xfId="30840"/>
    <cellStyle name="40% - Ênfase2 5 5 9" xfId="42026"/>
    <cellStyle name="40% - Ênfase2 5 6" xfId="1484"/>
    <cellStyle name="40% - Ênfase2 5 6 10" xfId="44039"/>
    <cellStyle name="40% - Ênfase2 5 6 2" xfId="11312"/>
    <cellStyle name="40% - Ênfase2 5 6 2 2" xfId="21774"/>
    <cellStyle name="40% - Ênfase2 5 6 2 3" xfId="32962"/>
    <cellStyle name="40% - Ênfase2 5 6 3" xfId="13040"/>
    <cellStyle name="40% - Ênfase2 5 6 3 2" xfId="23667"/>
    <cellStyle name="40% - Ênfase2 5 6 3 3" xfId="34853"/>
    <cellStyle name="40% - Ênfase2 5 6 4" xfId="14765"/>
    <cellStyle name="40% - Ênfase2 5 6 4 2" xfId="25563"/>
    <cellStyle name="40% - Ênfase2 5 6 4 3" xfId="36749"/>
    <cellStyle name="40% - Ênfase2 5 6 5" xfId="16490"/>
    <cellStyle name="40% - Ênfase2 5 6 5 2" xfId="27459"/>
    <cellStyle name="40% - Ênfase2 5 6 5 3" xfId="38645"/>
    <cellStyle name="40% - Ênfase2 5 6 6" xfId="18215"/>
    <cellStyle name="40% - Ênfase2 5 6 6 2" xfId="29355"/>
    <cellStyle name="40% - Ênfase2 5 6 6 3" xfId="40541"/>
    <cellStyle name="40% - Ênfase2 5 6 7" xfId="19940"/>
    <cellStyle name="40% - Ênfase2 5 6 8" xfId="31128"/>
    <cellStyle name="40% - Ênfase2 5 6 9" xfId="42314"/>
    <cellStyle name="40% - Ênfase2 5 7" xfId="1800"/>
    <cellStyle name="40% - Ênfase2 5 7 10" xfId="44327"/>
    <cellStyle name="40% - Ênfase2 5 7 2" xfId="11600"/>
    <cellStyle name="40% - Ênfase2 5 7 2 2" xfId="22090"/>
    <cellStyle name="40% - Ênfase2 5 7 2 3" xfId="33278"/>
    <cellStyle name="40% - Ênfase2 5 7 3" xfId="13328"/>
    <cellStyle name="40% - Ênfase2 5 7 3 2" xfId="23983"/>
    <cellStyle name="40% - Ênfase2 5 7 3 3" xfId="35169"/>
    <cellStyle name="40% - Ênfase2 5 7 4" xfId="15053"/>
    <cellStyle name="40% - Ênfase2 5 7 4 2" xfId="25879"/>
    <cellStyle name="40% - Ênfase2 5 7 4 3" xfId="37065"/>
    <cellStyle name="40% - Ênfase2 5 7 5" xfId="16778"/>
    <cellStyle name="40% - Ênfase2 5 7 5 2" xfId="27775"/>
    <cellStyle name="40% - Ênfase2 5 7 5 3" xfId="38961"/>
    <cellStyle name="40% - Ênfase2 5 7 6" xfId="18503"/>
    <cellStyle name="40% - Ênfase2 5 7 6 2" xfId="29671"/>
    <cellStyle name="40% - Ênfase2 5 7 6 3" xfId="40857"/>
    <cellStyle name="40% - Ênfase2 5 7 7" xfId="20228"/>
    <cellStyle name="40% - Ênfase2 5 7 8" xfId="31416"/>
    <cellStyle name="40% - Ênfase2 5 7 9" xfId="42602"/>
    <cellStyle name="40% - Ênfase2 5 8" xfId="2052"/>
    <cellStyle name="40% - Ênfase2 5 8 2" xfId="20516"/>
    <cellStyle name="40% - Ênfase2 5 8 3" xfId="31704"/>
    <cellStyle name="40% - Ênfase2 5 9" xfId="11888"/>
    <cellStyle name="40% - Ênfase2 5 9 2" xfId="22403"/>
    <cellStyle name="40% - Ênfase2 5 9 3" xfId="33589"/>
    <cellStyle name="40% - Ênfase2 6" xfId="286"/>
    <cellStyle name="40% - Ênfase2 6 10" xfId="15400"/>
    <cellStyle name="40% - Ênfase2 6 10 2" xfId="26263"/>
    <cellStyle name="40% - Ênfase2 6 10 3" xfId="37449"/>
    <cellStyle name="40% - Ênfase2 6 11" xfId="17125"/>
    <cellStyle name="40% - Ênfase2 6 11 2" xfId="28159"/>
    <cellStyle name="40% - Ênfase2 6 11 3" xfId="39345"/>
    <cellStyle name="40% - Ênfase2 6 12" xfId="18850"/>
    <cellStyle name="40% - Ênfase2 6 13" xfId="30038"/>
    <cellStyle name="40% - Ênfase2 6 14" xfId="41224"/>
    <cellStyle name="40% - Ênfase2 6 15" xfId="42949"/>
    <cellStyle name="40% - Ênfase2 6 2" xfId="604"/>
    <cellStyle name="40% - Ênfase2 6 2 10" xfId="43237"/>
    <cellStyle name="40% - Ênfase2 6 2 2" xfId="10510"/>
    <cellStyle name="40% - Ênfase2 6 2 2 2" xfId="20894"/>
    <cellStyle name="40% - Ênfase2 6 2 2 3" xfId="32082"/>
    <cellStyle name="40% - Ênfase2 6 2 3" xfId="12238"/>
    <cellStyle name="40% - Ênfase2 6 2 3 2" xfId="22787"/>
    <cellStyle name="40% - Ênfase2 6 2 3 3" xfId="33973"/>
    <cellStyle name="40% - Ênfase2 6 2 4" xfId="13963"/>
    <cellStyle name="40% - Ênfase2 6 2 4 2" xfId="24683"/>
    <cellStyle name="40% - Ênfase2 6 2 4 3" xfId="35869"/>
    <cellStyle name="40% - Ênfase2 6 2 5" xfId="15688"/>
    <cellStyle name="40% - Ênfase2 6 2 5 2" xfId="26579"/>
    <cellStyle name="40% - Ênfase2 6 2 5 3" xfId="37765"/>
    <cellStyle name="40% - Ênfase2 6 2 6" xfId="17413"/>
    <cellStyle name="40% - Ênfase2 6 2 6 2" xfId="28475"/>
    <cellStyle name="40% - Ênfase2 6 2 6 3" xfId="39661"/>
    <cellStyle name="40% - Ênfase2 6 2 7" xfId="19138"/>
    <cellStyle name="40% - Ênfase2 6 2 8" xfId="30326"/>
    <cellStyle name="40% - Ênfase2 6 2 9" xfId="41512"/>
    <cellStyle name="40% - Ênfase2 6 3" xfId="920"/>
    <cellStyle name="40% - Ênfase2 6 3 10" xfId="43525"/>
    <cellStyle name="40% - Ênfase2 6 3 2" xfId="10798"/>
    <cellStyle name="40% - Ênfase2 6 3 2 2" xfId="21210"/>
    <cellStyle name="40% - Ênfase2 6 3 2 3" xfId="32398"/>
    <cellStyle name="40% - Ênfase2 6 3 3" xfId="12526"/>
    <cellStyle name="40% - Ênfase2 6 3 3 2" xfId="23103"/>
    <cellStyle name="40% - Ênfase2 6 3 3 3" xfId="34289"/>
    <cellStyle name="40% - Ênfase2 6 3 4" xfId="14251"/>
    <cellStyle name="40% - Ênfase2 6 3 4 2" xfId="24999"/>
    <cellStyle name="40% - Ênfase2 6 3 4 3" xfId="36185"/>
    <cellStyle name="40% - Ênfase2 6 3 5" xfId="15976"/>
    <cellStyle name="40% - Ênfase2 6 3 5 2" xfId="26895"/>
    <cellStyle name="40% - Ênfase2 6 3 5 3" xfId="38081"/>
    <cellStyle name="40% - Ênfase2 6 3 6" xfId="17701"/>
    <cellStyle name="40% - Ênfase2 6 3 6 2" xfId="28791"/>
    <cellStyle name="40% - Ênfase2 6 3 6 3" xfId="39977"/>
    <cellStyle name="40% - Ênfase2 6 3 7" xfId="19426"/>
    <cellStyle name="40% - Ênfase2 6 3 8" xfId="30614"/>
    <cellStyle name="40% - Ênfase2 6 3 9" xfId="41800"/>
    <cellStyle name="40% - Ênfase2 6 4" xfId="1236"/>
    <cellStyle name="40% - Ênfase2 6 4 10" xfId="43813"/>
    <cellStyle name="40% - Ênfase2 6 4 2" xfId="11086"/>
    <cellStyle name="40% - Ênfase2 6 4 2 2" xfId="21526"/>
    <cellStyle name="40% - Ênfase2 6 4 2 3" xfId="32714"/>
    <cellStyle name="40% - Ênfase2 6 4 3" xfId="12814"/>
    <cellStyle name="40% - Ênfase2 6 4 3 2" xfId="23419"/>
    <cellStyle name="40% - Ênfase2 6 4 3 3" xfId="34605"/>
    <cellStyle name="40% - Ênfase2 6 4 4" xfId="14539"/>
    <cellStyle name="40% - Ênfase2 6 4 4 2" xfId="25315"/>
    <cellStyle name="40% - Ênfase2 6 4 4 3" xfId="36501"/>
    <cellStyle name="40% - Ênfase2 6 4 5" xfId="16264"/>
    <cellStyle name="40% - Ênfase2 6 4 5 2" xfId="27211"/>
    <cellStyle name="40% - Ênfase2 6 4 5 3" xfId="38397"/>
    <cellStyle name="40% - Ênfase2 6 4 6" xfId="17989"/>
    <cellStyle name="40% - Ênfase2 6 4 6 2" xfId="29107"/>
    <cellStyle name="40% - Ênfase2 6 4 6 3" xfId="40293"/>
    <cellStyle name="40% - Ênfase2 6 4 7" xfId="19714"/>
    <cellStyle name="40% - Ênfase2 6 4 8" xfId="30902"/>
    <cellStyle name="40% - Ênfase2 6 4 9" xfId="42088"/>
    <cellStyle name="40% - Ênfase2 6 5" xfId="1552"/>
    <cellStyle name="40% - Ênfase2 6 5 10" xfId="44101"/>
    <cellStyle name="40% - Ênfase2 6 5 2" xfId="11374"/>
    <cellStyle name="40% - Ênfase2 6 5 2 2" xfId="21842"/>
    <cellStyle name="40% - Ênfase2 6 5 2 3" xfId="33030"/>
    <cellStyle name="40% - Ênfase2 6 5 3" xfId="13102"/>
    <cellStyle name="40% - Ênfase2 6 5 3 2" xfId="23735"/>
    <cellStyle name="40% - Ênfase2 6 5 3 3" xfId="34921"/>
    <cellStyle name="40% - Ênfase2 6 5 4" xfId="14827"/>
    <cellStyle name="40% - Ênfase2 6 5 4 2" xfId="25631"/>
    <cellStyle name="40% - Ênfase2 6 5 4 3" xfId="36817"/>
    <cellStyle name="40% - Ênfase2 6 5 5" xfId="16552"/>
    <cellStyle name="40% - Ênfase2 6 5 5 2" xfId="27527"/>
    <cellStyle name="40% - Ênfase2 6 5 5 3" xfId="38713"/>
    <cellStyle name="40% - Ênfase2 6 5 6" xfId="18277"/>
    <cellStyle name="40% - Ênfase2 6 5 6 2" xfId="29423"/>
    <cellStyle name="40% - Ênfase2 6 5 6 3" xfId="40609"/>
    <cellStyle name="40% - Ênfase2 6 5 7" xfId="20002"/>
    <cellStyle name="40% - Ênfase2 6 5 8" xfId="31190"/>
    <cellStyle name="40% - Ênfase2 6 5 9" xfId="42376"/>
    <cellStyle name="40% - Ênfase2 6 6" xfId="1868"/>
    <cellStyle name="40% - Ênfase2 6 6 10" xfId="44389"/>
    <cellStyle name="40% - Ênfase2 6 6 2" xfId="11662"/>
    <cellStyle name="40% - Ênfase2 6 6 2 2" xfId="22158"/>
    <cellStyle name="40% - Ênfase2 6 6 2 3" xfId="33346"/>
    <cellStyle name="40% - Ênfase2 6 6 3" xfId="13390"/>
    <cellStyle name="40% - Ênfase2 6 6 3 2" xfId="24051"/>
    <cellStyle name="40% - Ênfase2 6 6 3 3" xfId="35237"/>
    <cellStyle name="40% - Ênfase2 6 6 4" xfId="15115"/>
    <cellStyle name="40% - Ênfase2 6 6 4 2" xfId="25947"/>
    <cellStyle name="40% - Ênfase2 6 6 4 3" xfId="37133"/>
    <cellStyle name="40% - Ênfase2 6 6 5" xfId="16840"/>
    <cellStyle name="40% - Ênfase2 6 6 5 2" xfId="27843"/>
    <cellStyle name="40% - Ênfase2 6 6 5 3" xfId="39029"/>
    <cellStyle name="40% - Ênfase2 6 6 6" xfId="18565"/>
    <cellStyle name="40% - Ênfase2 6 6 6 2" xfId="29739"/>
    <cellStyle name="40% - Ênfase2 6 6 6 3" xfId="40925"/>
    <cellStyle name="40% - Ênfase2 6 6 7" xfId="20290"/>
    <cellStyle name="40% - Ênfase2 6 6 8" xfId="31478"/>
    <cellStyle name="40% - Ênfase2 6 6 9" xfId="42664"/>
    <cellStyle name="40% - Ênfase2 6 7" xfId="10221"/>
    <cellStyle name="40% - Ênfase2 6 7 2" xfId="20578"/>
    <cellStyle name="40% - Ênfase2 6 7 3" xfId="31766"/>
    <cellStyle name="40% - Ênfase2 6 8" xfId="11950"/>
    <cellStyle name="40% - Ênfase2 6 8 2" xfId="22471"/>
    <cellStyle name="40% - Ênfase2 6 8 3" xfId="33657"/>
    <cellStyle name="40% - Ênfase2 6 9" xfId="13675"/>
    <cellStyle name="40% - Ênfase2 6 9 2" xfId="24367"/>
    <cellStyle name="40% - Ênfase2 6 9 3" xfId="35553"/>
    <cellStyle name="40% - Ênfase2 7" xfId="446"/>
    <cellStyle name="40% - Ênfase2 7 10" xfId="43093"/>
    <cellStyle name="40% - Ênfase2 7 2" xfId="10366"/>
    <cellStyle name="40% - Ênfase2 7 2 2" xfId="20736"/>
    <cellStyle name="40% - Ênfase2 7 2 3" xfId="31924"/>
    <cellStyle name="40% - Ênfase2 7 3" xfId="12094"/>
    <cellStyle name="40% - Ênfase2 7 3 2" xfId="22629"/>
    <cellStyle name="40% - Ênfase2 7 3 3" xfId="33815"/>
    <cellStyle name="40% - Ênfase2 7 4" xfId="13819"/>
    <cellStyle name="40% - Ênfase2 7 4 2" xfId="24525"/>
    <cellStyle name="40% - Ênfase2 7 4 3" xfId="35711"/>
    <cellStyle name="40% - Ênfase2 7 5" xfId="15544"/>
    <cellStyle name="40% - Ênfase2 7 5 2" xfId="26421"/>
    <cellStyle name="40% - Ênfase2 7 5 3" xfId="37607"/>
    <cellStyle name="40% - Ênfase2 7 6" xfId="17269"/>
    <cellStyle name="40% - Ênfase2 7 6 2" xfId="28317"/>
    <cellStyle name="40% - Ênfase2 7 6 3" xfId="39503"/>
    <cellStyle name="40% - Ênfase2 7 7" xfId="18994"/>
    <cellStyle name="40% - Ênfase2 7 8" xfId="30182"/>
    <cellStyle name="40% - Ênfase2 7 9" xfId="41368"/>
    <cellStyle name="40% - Ênfase2 8" xfId="762"/>
    <cellStyle name="40% - Ênfase2 8 10" xfId="43381"/>
    <cellStyle name="40% - Ênfase2 8 2" xfId="10654"/>
    <cellStyle name="40% - Ênfase2 8 2 2" xfId="21052"/>
    <cellStyle name="40% - Ênfase2 8 2 3" xfId="32240"/>
    <cellStyle name="40% - Ênfase2 8 3" xfId="12382"/>
    <cellStyle name="40% - Ênfase2 8 3 2" xfId="22945"/>
    <cellStyle name="40% - Ênfase2 8 3 3" xfId="34131"/>
    <cellStyle name="40% - Ênfase2 8 4" xfId="14107"/>
    <cellStyle name="40% - Ênfase2 8 4 2" xfId="24841"/>
    <cellStyle name="40% - Ênfase2 8 4 3" xfId="36027"/>
    <cellStyle name="40% - Ênfase2 8 5" xfId="15832"/>
    <cellStyle name="40% - Ênfase2 8 5 2" xfId="26737"/>
    <cellStyle name="40% - Ênfase2 8 5 3" xfId="37923"/>
    <cellStyle name="40% - Ênfase2 8 6" xfId="17557"/>
    <cellStyle name="40% - Ênfase2 8 6 2" xfId="28633"/>
    <cellStyle name="40% - Ênfase2 8 6 3" xfId="39819"/>
    <cellStyle name="40% - Ênfase2 8 7" xfId="19282"/>
    <cellStyle name="40% - Ênfase2 8 8" xfId="30470"/>
    <cellStyle name="40% - Ênfase2 8 9" xfId="41656"/>
    <cellStyle name="40% - Ênfase2 9" xfId="1078"/>
    <cellStyle name="40% - Ênfase2 9 10" xfId="43669"/>
    <cellStyle name="40% - Ênfase2 9 2" xfId="10942"/>
    <cellStyle name="40% - Ênfase2 9 2 2" xfId="21368"/>
    <cellStyle name="40% - Ênfase2 9 2 3" xfId="32556"/>
    <cellStyle name="40% - Ênfase2 9 3" xfId="12670"/>
    <cellStyle name="40% - Ênfase2 9 3 2" xfId="23261"/>
    <cellStyle name="40% - Ênfase2 9 3 3" xfId="34447"/>
    <cellStyle name="40% - Ênfase2 9 4" xfId="14395"/>
    <cellStyle name="40% - Ênfase2 9 4 2" xfId="25157"/>
    <cellStyle name="40% - Ênfase2 9 4 3" xfId="36343"/>
    <cellStyle name="40% - Ênfase2 9 5" xfId="16120"/>
    <cellStyle name="40% - Ênfase2 9 5 2" xfId="27053"/>
    <cellStyle name="40% - Ênfase2 9 5 3" xfId="38239"/>
    <cellStyle name="40% - Ênfase2 9 6" xfId="17845"/>
    <cellStyle name="40% - Ênfase2 9 6 2" xfId="28949"/>
    <cellStyle name="40% - Ênfase2 9 6 3" xfId="40135"/>
    <cellStyle name="40% - Ênfase2 9 7" xfId="19570"/>
    <cellStyle name="40% - Ênfase2 9 8" xfId="30758"/>
    <cellStyle name="40% - Ênfase2 9 9" xfId="41944"/>
    <cellStyle name="40% - Ênfase3" xfId="33" builtinId="39" customBuiltin="1"/>
    <cellStyle name="40% - Ênfase3 10" xfId="1395"/>
    <cellStyle name="40% - Ênfase3 10 10" xfId="43958"/>
    <cellStyle name="40% - Ênfase3 10 2" xfId="11231"/>
    <cellStyle name="40% - Ênfase3 10 2 2" xfId="21685"/>
    <cellStyle name="40% - Ênfase3 10 2 3" xfId="32873"/>
    <cellStyle name="40% - Ênfase3 10 3" xfId="12959"/>
    <cellStyle name="40% - Ênfase3 10 3 2" xfId="23578"/>
    <cellStyle name="40% - Ênfase3 10 3 3" xfId="34764"/>
    <cellStyle name="40% - Ênfase3 10 4" xfId="14684"/>
    <cellStyle name="40% - Ênfase3 10 4 2" xfId="25474"/>
    <cellStyle name="40% - Ênfase3 10 4 3" xfId="36660"/>
    <cellStyle name="40% - Ênfase3 10 5" xfId="16409"/>
    <cellStyle name="40% - Ênfase3 10 5 2" xfId="27370"/>
    <cellStyle name="40% - Ênfase3 10 5 3" xfId="38556"/>
    <cellStyle name="40% - Ênfase3 10 6" xfId="18134"/>
    <cellStyle name="40% - Ênfase3 10 6 2" xfId="29266"/>
    <cellStyle name="40% - Ênfase3 10 6 3" xfId="40452"/>
    <cellStyle name="40% - Ênfase3 10 7" xfId="19859"/>
    <cellStyle name="40% - Ênfase3 10 8" xfId="31047"/>
    <cellStyle name="40% - Ênfase3 10 9" xfId="42233"/>
    <cellStyle name="40% - Ênfase3 11" xfId="1711"/>
    <cellStyle name="40% - Ênfase3 11 10" xfId="44246"/>
    <cellStyle name="40% - Ênfase3 11 2" xfId="11519"/>
    <cellStyle name="40% - Ênfase3 11 2 2" xfId="22001"/>
    <cellStyle name="40% - Ênfase3 11 2 3" xfId="33189"/>
    <cellStyle name="40% - Ênfase3 11 3" xfId="13247"/>
    <cellStyle name="40% - Ênfase3 11 3 2" xfId="23894"/>
    <cellStyle name="40% - Ênfase3 11 3 3" xfId="35080"/>
    <cellStyle name="40% - Ênfase3 11 4" xfId="14972"/>
    <cellStyle name="40% - Ênfase3 11 4 2" xfId="25790"/>
    <cellStyle name="40% - Ênfase3 11 4 3" xfId="36976"/>
    <cellStyle name="40% - Ênfase3 11 5" xfId="16697"/>
    <cellStyle name="40% - Ênfase3 11 5 2" xfId="27686"/>
    <cellStyle name="40% - Ênfase3 11 5 3" xfId="38872"/>
    <cellStyle name="40% - Ênfase3 11 6" xfId="18422"/>
    <cellStyle name="40% - Ênfase3 11 6 2" xfId="29582"/>
    <cellStyle name="40% - Ênfase3 11 6 3" xfId="40768"/>
    <cellStyle name="40% - Ênfase3 11 7" xfId="20147"/>
    <cellStyle name="40% - Ênfase3 11 8" xfId="31335"/>
    <cellStyle name="40% - Ênfase3 11 9" xfId="42521"/>
    <cellStyle name="40% - Ênfase3 12" xfId="2059"/>
    <cellStyle name="40% - Ênfase3 12 2" xfId="20435"/>
    <cellStyle name="40% - Ênfase3 12 3" xfId="31623"/>
    <cellStyle name="40% - Ênfase3 13" xfId="11807"/>
    <cellStyle name="40% - Ênfase3 13 2" xfId="22317"/>
    <cellStyle name="40% - Ênfase3 13 3" xfId="33505"/>
    <cellStyle name="40% - Ênfase3 14" xfId="13535"/>
    <cellStyle name="40% - Ênfase3 14 2" xfId="24210"/>
    <cellStyle name="40% - Ênfase3 14 3" xfId="35396"/>
    <cellStyle name="40% - Ênfase3 15" xfId="15260"/>
    <cellStyle name="40% - Ênfase3 15 2" xfId="26106"/>
    <cellStyle name="40% - Ênfase3 15 3" xfId="37292"/>
    <cellStyle name="40% - Ênfase3 16" xfId="16985"/>
    <cellStyle name="40% - Ênfase3 16 2" xfId="28002"/>
    <cellStyle name="40% - Ênfase3 16 3" xfId="39188"/>
    <cellStyle name="40% - Ênfase3 17" xfId="18710"/>
    <cellStyle name="40% - Ênfase3 18" xfId="29898"/>
    <cellStyle name="40% - Ênfase3 19" xfId="41084"/>
    <cellStyle name="40% - Ênfase3 2" xfId="151"/>
    <cellStyle name="40% - Ênfase3 2 10" xfId="11827"/>
    <cellStyle name="40% - Ênfase3 2 10 2" xfId="22336"/>
    <cellStyle name="40% - Ênfase3 2 10 3" xfId="33522"/>
    <cellStyle name="40% - Ênfase3 2 11" xfId="13552"/>
    <cellStyle name="40% - Ênfase3 2 11 2" xfId="24232"/>
    <cellStyle name="40% - Ênfase3 2 11 3" xfId="35418"/>
    <cellStyle name="40% - Ênfase3 2 12" xfId="15277"/>
    <cellStyle name="40% - Ênfase3 2 12 2" xfId="26128"/>
    <cellStyle name="40% - Ênfase3 2 12 3" xfId="37314"/>
    <cellStyle name="40% - Ênfase3 2 13" xfId="17002"/>
    <cellStyle name="40% - Ênfase3 2 13 2" xfId="28024"/>
    <cellStyle name="40% - Ênfase3 2 13 3" xfId="39210"/>
    <cellStyle name="40% - Ênfase3 2 14" xfId="18727"/>
    <cellStyle name="40% - Ênfase3 2 15" xfId="29915"/>
    <cellStyle name="40% - Ênfase3 2 16" xfId="41101"/>
    <cellStyle name="40% - Ênfase3 2 17" xfId="42826"/>
    <cellStyle name="40% - Ênfase3 2 2" xfId="241"/>
    <cellStyle name="40% - Ênfase3 2 2 10" xfId="13634"/>
    <cellStyle name="40% - Ênfase3 2 2 10 2" xfId="24322"/>
    <cellStyle name="40% - Ênfase3 2 2 10 3" xfId="35508"/>
    <cellStyle name="40% - Ênfase3 2 2 11" xfId="15359"/>
    <cellStyle name="40% - Ênfase3 2 2 11 2" xfId="26218"/>
    <cellStyle name="40% - Ênfase3 2 2 11 3" xfId="37404"/>
    <cellStyle name="40% - Ênfase3 2 2 12" xfId="17084"/>
    <cellStyle name="40% - Ênfase3 2 2 12 2" xfId="28114"/>
    <cellStyle name="40% - Ênfase3 2 2 12 3" xfId="39300"/>
    <cellStyle name="40% - Ênfase3 2 2 13" xfId="18809"/>
    <cellStyle name="40% - Ênfase3 2 2 14" xfId="29997"/>
    <cellStyle name="40% - Ênfase3 2 2 15" xfId="41183"/>
    <cellStyle name="40% - Ênfase3 2 2 16" xfId="42908"/>
    <cellStyle name="40% - Ênfase3 2 2 2" xfId="399"/>
    <cellStyle name="40% - Ênfase3 2 2 2 10" xfId="15503"/>
    <cellStyle name="40% - Ênfase3 2 2 2 10 2" xfId="26376"/>
    <cellStyle name="40% - Ênfase3 2 2 2 10 3" xfId="37562"/>
    <cellStyle name="40% - Ênfase3 2 2 2 11" xfId="17228"/>
    <cellStyle name="40% - Ênfase3 2 2 2 11 2" xfId="28272"/>
    <cellStyle name="40% - Ênfase3 2 2 2 11 3" xfId="39458"/>
    <cellStyle name="40% - Ênfase3 2 2 2 12" xfId="18953"/>
    <cellStyle name="40% - Ênfase3 2 2 2 13" xfId="30141"/>
    <cellStyle name="40% - Ênfase3 2 2 2 14" xfId="41327"/>
    <cellStyle name="40% - Ênfase3 2 2 2 15" xfId="43052"/>
    <cellStyle name="40% - Ênfase3 2 2 2 2" xfId="717"/>
    <cellStyle name="40% - Ênfase3 2 2 2 2 10" xfId="43340"/>
    <cellStyle name="40% - Ênfase3 2 2 2 2 2" xfId="10613"/>
    <cellStyle name="40% - Ênfase3 2 2 2 2 2 2" xfId="21007"/>
    <cellStyle name="40% - Ênfase3 2 2 2 2 2 3" xfId="32195"/>
    <cellStyle name="40% - Ênfase3 2 2 2 2 3" xfId="12341"/>
    <cellStyle name="40% - Ênfase3 2 2 2 2 3 2" xfId="22900"/>
    <cellStyle name="40% - Ênfase3 2 2 2 2 3 3" xfId="34086"/>
    <cellStyle name="40% - Ênfase3 2 2 2 2 4" xfId="14066"/>
    <cellStyle name="40% - Ênfase3 2 2 2 2 4 2" xfId="24796"/>
    <cellStyle name="40% - Ênfase3 2 2 2 2 4 3" xfId="35982"/>
    <cellStyle name="40% - Ênfase3 2 2 2 2 5" xfId="15791"/>
    <cellStyle name="40% - Ênfase3 2 2 2 2 5 2" xfId="26692"/>
    <cellStyle name="40% - Ênfase3 2 2 2 2 5 3" xfId="37878"/>
    <cellStyle name="40% - Ênfase3 2 2 2 2 6" xfId="17516"/>
    <cellStyle name="40% - Ênfase3 2 2 2 2 6 2" xfId="28588"/>
    <cellStyle name="40% - Ênfase3 2 2 2 2 6 3" xfId="39774"/>
    <cellStyle name="40% - Ênfase3 2 2 2 2 7" xfId="19241"/>
    <cellStyle name="40% - Ênfase3 2 2 2 2 8" xfId="30429"/>
    <cellStyle name="40% - Ênfase3 2 2 2 2 9" xfId="41615"/>
    <cellStyle name="40% - Ênfase3 2 2 2 3" xfId="1033"/>
    <cellStyle name="40% - Ênfase3 2 2 2 3 10" xfId="43628"/>
    <cellStyle name="40% - Ênfase3 2 2 2 3 2" xfId="10901"/>
    <cellStyle name="40% - Ênfase3 2 2 2 3 2 2" xfId="21323"/>
    <cellStyle name="40% - Ênfase3 2 2 2 3 2 3" xfId="32511"/>
    <cellStyle name="40% - Ênfase3 2 2 2 3 3" xfId="12629"/>
    <cellStyle name="40% - Ênfase3 2 2 2 3 3 2" xfId="23216"/>
    <cellStyle name="40% - Ênfase3 2 2 2 3 3 3" xfId="34402"/>
    <cellStyle name="40% - Ênfase3 2 2 2 3 4" xfId="14354"/>
    <cellStyle name="40% - Ênfase3 2 2 2 3 4 2" xfId="25112"/>
    <cellStyle name="40% - Ênfase3 2 2 2 3 4 3" xfId="36298"/>
    <cellStyle name="40% - Ênfase3 2 2 2 3 5" xfId="16079"/>
    <cellStyle name="40% - Ênfase3 2 2 2 3 5 2" xfId="27008"/>
    <cellStyle name="40% - Ênfase3 2 2 2 3 5 3" xfId="38194"/>
    <cellStyle name="40% - Ênfase3 2 2 2 3 6" xfId="17804"/>
    <cellStyle name="40% - Ênfase3 2 2 2 3 6 2" xfId="28904"/>
    <cellStyle name="40% - Ênfase3 2 2 2 3 6 3" xfId="40090"/>
    <cellStyle name="40% - Ênfase3 2 2 2 3 7" xfId="19529"/>
    <cellStyle name="40% - Ênfase3 2 2 2 3 8" xfId="30717"/>
    <cellStyle name="40% - Ênfase3 2 2 2 3 9" xfId="41903"/>
    <cellStyle name="40% - Ênfase3 2 2 2 4" xfId="1349"/>
    <cellStyle name="40% - Ênfase3 2 2 2 4 10" xfId="43916"/>
    <cellStyle name="40% - Ênfase3 2 2 2 4 2" xfId="11189"/>
    <cellStyle name="40% - Ênfase3 2 2 2 4 2 2" xfId="21639"/>
    <cellStyle name="40% - Ênfase3 2 2 2 4 2 3" xfId="32827"/>
    <cellStyle name="40% - Ênfase3 2 2 2 4 3" xfId="12917"/>
    <cellStyle name="40% - Ênfase3 2 2 2 4 3 2" xfId="23532"/>
    <cellStyle name="40% - Ênfase3 2 2 2 4 3 3" xfId="34718"/>
    <cellStyle name="40% - Ênfase3 2 2 2 4 4" xfId="14642"/>
    <cellStyle name="40% - Ênfase3 2 2 2 4 4 2" xfId="25428"/>
    <cellStyle name="40% - Ênfase3 2 2 2 4 4 3" xfId="36614"/>
    <cellStyle name="40% - Ênfase3 2 2 2 4 5" xfId="16367"/>
    <cellStyle name="40% - Ênfase3 2 2 2 4 5 2" xfId="27324"/>
    <cellStyle name="40% - Ênfase3 2 2 2 4 5 3" xfId="38510"/>
    <cellStyle name="40% - Ênfase3 2 2 2 4 6" xfId="18092"/>
    <cellStyle name="40% - Ênfase3 2 2 2 4 6 2" xfId="29220"/>
    <cellStyle name="40% - Ênfase3 2 2 2 4 6 3" xfId="40406"/>
    <cellStyle name="40% - Ênfase3 2 2 2 4 7" xfId="19817"/>
    <cellStyle name="40% - Ênfase3 2 2 2 4 8" xfId="31005"/>
    <cellStyle name="40% - Ênfase3 2 2 2 4 9" xfId="42191"/>
    <cellStyle name="40% - Ênfase3 2 2 2 5" xfId="1665"/>
    <cellStyle name="40% - Ênfase3 2 2 2 5 10" xfId="44204"/>
    <cellStyle name="40% - Ênfase3 2 2 2 5 2" xfId="11477"/>
    <cellStyle name="40% - Ênfase3 2 2 2 5 2 2" xfId="21955"/>
    <cellStyle name="40% - Ênfase3 2 2 2 5 2 3" xfId="33143"/>
    <cellStyle name="40% - Ênfase3 2 2 2 5 3" xfId="13205"/>
    <cellStyle name="40% - Ênfase3 2 2 2 5 3 2" xfId="23848"/>
    <cellStyle name="40% - Ênfase3 2 2 2 5 3 3" xfId="35034"/>
    <cellStyle name="40% - Ênfase3 2 2 2 5 4" xfId="14930"/>
    <cellStyle name="40% - Ênfase3 2 2 2 5 4 2" xfId="25744"/>
    <cellStyle name="40% - Ênfase3 2 2 2 5 4 3" xfId="36930"/>
    <cellStyle name="40% - Ênfase3 2 2 2 5 5" xfId="16655"/>
    <cellStyle name="40% - Ênfase3 2 2 2 5 5 2" xfId="27640"/>
    <cellStyle name="40% - Ênfase3 2 2 2 5 5 3" xfId="38826"/>
    <cellStyle name="40% - Ênfase3 2 2 2 5 6" xfId="18380"/>
    <cellStyle name="40% - Ênfase3 2 2 2 5 6 2" xfId="29536"/>
    <cellStyle name="40% - Ênfase3 2 2 2 5 6 3" xfId="40722"/>
    <cellStyle name="40% - Ênfase3 2 2 2 5 7" xfId="20105"/>
    <cellStyle name="40% - Ênfase3 2 2 2 5 8" xfId="31293"/>
    <cellStyle name="40% - Ênfase3 2 2 2 5 9" xfId="42479"/>
    <cellStyle name="40% - Ênfase3 2 2 2 6" xfId="1981"/>
    <cellStyle name="40% - Ênfase3 2 2 2 6 10" xfId="44492"/>
    <cellStyle name="40% - Ênfase3 2 2 2 6 2" xfId="11765"/>
    <cellStyle name="40% - Ênfase3 2 2 2 6 2 2" xfId="22271"/>
    <cellStyle name="40% - Ênfase3 2 2 2 6 2 3" xfId="33459"/>
    <cellStyle name="40% - Ênfase3 2 2 2 6 3" xfId="13493"/>
    <cellStyle name="40% - Ênfase3 2 2 2 6 3 2" xfId="24164"/>
    <cellStyle name="40% - Ênfase3 2 2 2 6 3 3" xfId="35350"/>
    <cellStyle name="40% - Ênfase3 2 2 2 6 4" xfId="15218"/>
    <cellStyle name="40% - Ênfase3 2 2 2 6 4 2" xfId="26060"/>
    <cellStyle name="40% - Ênfase3 2 2 2 6 4 3" xfId="37246"/>
    <cellStyle name="40% - Ênfase3 2 2 2 6 5" xfId="16943"/>
    <cellStyle name="40% - Ênfase3 2 2 2 6 5 2" xfId="27956"/>
    <cellStyle name="40% - Ênfase3 2 2 2 6 5 3" xfId="39142"/>
    <cellStyle name="40% - Ênfase3 2 2 2 6 6" xfId="18668"/>
    <cellStyle name="40% - Ênfase3 2 2 2 6 6 2" xfId="29852"/>
    <cellStyle name="40% - Ênfase3 2 2 2 6 6 3" xfId="41038"/>
    <cellStyle name="40% - Ênfase3 2 2 2 6 7" xfId="20393"/>
    <cellStyle name="40% - Ênfase3 2 2 2 6 8" xfId="31581"/>
    <cellStyle name="40% - Ênfase3 2 2 2 6 9" xfId="42767"/>
    <cellStyle name="40% - Ênfase3 2 2 2 7" xfId="10324"/>
    <cellStyle name="40% - Ênfase3 2 2 2 7 2" xfId="20691"/>
    <cellStyle name="40% - Ênfase3 2 2 2 7 3" xfId="31879"/>
    <cellStyle name="40% - Ênfase3 2 2 2 8" xfId="12053"/>
    <cellStyle name="40% - Ênfase3 2 2 2 8 2" xfId="22584"/>
    <cellStyle name="40% - Ênfase3 2 2 2 8 3" xfId="33770"/>
    <cellStyle name="40% - Ênfase3 2 2 2 9" xfId="13778"/>
    <cellStyle name="40% - Ênfase3 2 2 2 9 2" xfId="24480"/>
    <cellStyle name="40% - Ênfase3 2 2 2 9 3" xfId="35666"/>
    <cellStyle name="40% - Ênfase3 2 2 3" xfId="559"/>
    <cellStyle name="40% - Ênfase3 2 2 3 10" xfId="43196"/>
    <cellStyle name="40% - Ênfase3 2 2 3 2" xfId="10469"/>
    <cellStyle name="40% - Ênfase3 2 2 3 2 2" xfId="20849"/>
    <cellStyle name="40% - Ênfase3 2 2 3 2 3" xfId="32037"/>
    <cellStyle name="40% - Ênfase3 2 2 3 3" xfId="12197"/>
    <cellStyle name="40% - Ênfase3 2 2 3 3 2" xfId="22742"/>
    <cellStyle name="40% - Ênfase3 2 2 3 3 3" xfId="33928"/>
    <cellStyle name="40% - Ênfase3 2 2 3 4" xfId="13922"/>
    <cellStyle name="40% - Ênfase3 2 2 3 4 2" xfId="24638"/>
    <cellStyle name="40% - Ênfase3 2 2 3 4 3" xfId="35824"/>
    <cellStyle name="40% - Ênfase3 2 2 3 5" xfId="15647"/>
    <cellStyle name="40% - Ênfase3 2 2 3 5 2" xfId="26534"/>
    <cellStyle name="40% - Ênfase3 2 2 3 5 3" xfId="37720"/>
    <cellStyle name="40% - Ênfase3 2 2 3 6" xfId="17372"/>
    <cellStyle name="40% - Ênfase3 2 2 3 6 2" xfId="28430"/>
    <cellStyle name="40% - Ênfase3 2 2 3 6 3" xfId="39616"/>
    <cellStyle name="40% - Ênfase3 2 2 3 7" xfId="19097"/>
    <cellStyle name="40% - Ênfase3 2 2 3 8" xfId="30285"/>
    <cellStyle name="40% - Ênfase3 2 2 3 9" xfId="41471"/>
    <cellStyle name="40% - Ênfase3 2 2 4" xfId="875"/>
    <cellStyle name="40% - Ênfase3 2 2 4 10" xfId="43484"/>
    <cellStyle name="40% - Ênfase3 2 2 4 2" xfId="10757"/>
    <cellStyle name="40% - Ênfase3 2 2 4 2 2" xfId="21165"/>
    <cellStyle name="40% - Ênfase3 2 2 4 2 3" xfId="32353"/>
    <cellStyle name="40% - Ênfase3 2 2 4 3" xfId="12485"/>
    <cellStyle name="40% - Ênfase3 2 2 4 3 2" xfId="23058"/>
    <cellStyle name="40% - Ênfase3 2 2 4 3 3" xfId="34244"/>
    <cellStyle name="40% - Ênfase3 2 2 4 4" xfId="14210"/>
    <cellStyle name="40% - Ênfase3 2 2 4 4 2" xfId="24954"/>
    <cellStyle name="40% - Ênfase3 2 2 4 4 3" xfId="36140"/>
    <cellStyle name="40% - Ênfase3 2 2 4 5" xfId="15935"/>
    <cellStyle name="40% - Ênfase3 2 2 4 5 2" xfId="26850"/>
    <cellStyle name="40% - Ênfase3 2 2 4 5 3" xfId="38036"/>
    <cellStyle name="40% - Ênfase3 2 2 4 6" xfId="17660"/>
    <cellStyle name="40% - Ênfase3 2 2 4 6 2" xfId="28746"/>
    <cellStyle name="40% - Ênfase3 2 2 4 6 3" xfId="39932"/>
    <cellStyle name="40% - Ênfase3 2 2 4 7" xfId="19385"/>
    <cellStyle name="40% - Ênfase3 2 2 4 8" xfId="30573"/>
    <cellStyle name="40% - Ênfase3 2 2 4 9" xfId="41759"/>
    <cellStyle name="40% - Ênfase3 2 2 5" xfId="1191"/>
    <cellStyle name="40% - Ênfase3 2 2 5 10" xfId="43772"/>
    <cellStyle name="40% - Ênfase3 2 2 5 2" xfId="11045"/>
    <cellStyle name="40% - Ênfase3 2 2 5 2 2" xfId="21481"/>
    <cellStyle name="40% - Ênfase3 2 2 5 2 3" xfId="32669"/>
    <cellStyle name="40% - Ênfase3 2 2 5 3" xfId="12773"/>
    <cellStyle name="40% - Ênfase3 2 2 5 3 2" xfId="23374"/>
    <cellStyle name="40% - Ênfase3 2 2 5 3 3" xfId="34560"/>
    <cellStyle name="40% - Ênfase3 2 2 5 4" xfId="14498"/>
    <cellStyle name="40% - Ênfase3 2 2 5 4 2" xfId="25270"/>
    <cellStyle name="40% - Ênfase3 2 2 5 4 3" xfId="36456"/>
    <cellStyle name="40% - Ênfase3 2 2 5 5" xfId="16223"/>
    <cellStyle name="40% - Ênfase3 2 2 5 5 2" xfId="27166"/>
    <cellStyle name="40% - Ênfase3 2 2 5 5 3" xfId="38352"/>
    <cellStyle name="40% - Ênfase3 2 2 5 6" xfId="17948"/>
    <cellStyle name="40% - Ênfase3 2 2 5 6 2" xfId="29062"/>
    <cellStyle name="40% - Ênfase3 2 2 5 6 3" xfId="40248"/>
    <cellStyle name="40% - Ênfase3 2 2 5 7" xfId="19673"/>
    <cellStyle name="40% - Ênfase3 2 2 5 8" xfId="30861"/>
    <cellStyle name="40% - Ênfase3 2 2 5 9" xfId="42047"/>
    <cellStyle name="40% - Ênfase3 2 2 6" xfId="1507"/>
    <cellStyle name="40% - Ênfase3 2 2 6 10" xfId="44060"/>
    <cellStyle name="40% - Ênfase3 2 2 6 2" xfId="11333"/>
    <cellStyle name="40% - Ênfase3 2 2 6 2 2" xfId="21797"/>
    <cellStyle name="40% - Ênfase3 2 2 6 2 3" xfId="32985"/>
    <cellStyle name="40% - Ênfase3 2 2 6 3" xfId="13061"/>
    <cellStyle name="40% - Ênfase3 2 2 6 3 2" xfId="23690"/>
    <cellStyle name="40% - Ênfase3 2 2 6 3 3" xfId="34876"/>
    <cellStyle name="40% - Ênfase3 2 2 6 4" xfId="14786"/>
    <cellStyle name="40% - Ênfase3 2 2 6 4 2" xfId="25586"/>
    <cellStyle name="40% - Ênfase3 2 2 6 4 3" xfId="36772"/>
    <cellStyle name="40% - Ênfase3 2 2 6 5" xfId="16511"/>
    <cellStyle name="40% - Ênfase3 2 2 6 5 2" xfId="27482"/>
    <cellStyle name="40% - Ênfase3 2 2 6 5 3" xfId="38668"/>
    <cellStyle name="40% - Ênfase3 2 2 6 6" xfId="18236"/>
    <cellStyle name="40% - Ênfase3 2 2 6 6 2" xfId="29378"/>
    <cellStyle name="40% - Ênfase3 2 2 6 6 3" xfId="40564"/>
    <cellStyle name="40% - Ênfase3 2 2 6 7" xfId="19961"/>
    <cellStyle name="40% - Ênfase3 2 2 6 8" xfId="31149"/>
    <cellStyle name="40% - Ênfase3 2 2 6 9" xfId="42335"/>
    <cellStyle name="40% - Ênfase3 2 2 7" xfId="1823"/>
    <cellStyle name="40% - Ênfase3 2 2 7 10" xfId="44348"/>
    <cellStyle name="40% - Ênfase3 2 2 7 2" xfId="11621"/>
    <cellStyle name="40% - Ênfase3 2 2 7 2 2" xfId="22113"/>
    <cellStyle name="40% - Ênfase3 2 2 7 2 3" xfId="33301"/>
    <cellStyle name="40% - Ênfase3 2 2 7 3" xfId="13349"/>
    <cellStyle name="40% - Ênfase3 2 2 7 3 2" xfId="24006"/>
    <cellStyle name="40% - Ênfase3 2 2 7 3 3" xfId="35192"/>
    <cellStyle name="40% - Ênfase3 2 2 7 4" xfId="15074"/>
    <cellStyle name="40% - Ênfase3 2 2 7 4 2" xfId="25902"/>
    <cellStyle name="40% - Ênfase3 2 2 7 4 3" xfId="37088"/>
    <cellStyle name="40% - Ênfase3 2 2 7 5" xfId="16799"/>
    <cellStyle name="40% - Ênfase3 2 2 7 5 2" xfId="27798"/>
    <cellStyle name="40% - Ênfase3 2 2 7 5 3" xfId="38984"/>
    <cellStyle name="40% - Ênfase3 2 2 7 6" xfId="18524"/>
    <cellStyle name="40% - Ênfase3 2 2 7 6 2" xfId="29694"/>
    <cellStyle name="40% - Ênfase3 2 2 7 6 3" xfId="40880"/>
    <cellStyle name="40% - Ênfase3 2 2 7 7" xfId="20249"/>
    <cellStyle name="40% - Ênfase3 2 2 7 8" xfId="31437"/>
    <cellStyle name="40% - Ênfase3 2 2 7 9" xfId="42623"/>
    <cellStyle name="40% - Ênfase3 2 2 8" xfId="2148"/>
    <cellStyle name="40% - Ênfase3 2 2 8 2" xfId="20537"/>
    <cellStyle name="40% - Ênfase3 2 2 8 3" xfId="31725"/>
    <cellStyle name="40% - Ênfase3 2 2 9" xfId="11909"/>
    <cellStyle name="40% - Ênfase3 2 2 9 2" xfId="22426"/>
    <cellStyle name="40% - Ênfase3 2 2 9 3" xfId="33612"/>
    <cellStyle name="40% - Ênfase3 2 3" xfId="309"/>
    <cellStyle name="40% - Ênfase3 2 3 10" xfId="15421"/>
    <cellStyle name="40% - Ênfase3 2 3 10 2" xfId="26286"/>
    <cellStyle name="40% - Ênfase3 2 3 10 3" xfId="37472"/>
    <cellStyle name="40% - Ênfase3 2 3 11" xfId="17146"/>
    <cellStyle name="40% - Ênfase3 2 3 11 2" xfId="28182"/>
    <cellStyle name="40% - Ênfase3 2 3 11 3" xfId="39368"/>
    <cellStyle name="40% - Ênfase3 2 3 12" xfId="18871"/>
    <cellStyle name="40% - Ênfase3 2 3 13" xfId="30059"/>
    <cellStyle name="40% - Ênfase3 2 3 14" xfId="41245"/>
    <cellStyle name="40% - Ênfase3 2 3 15" xfId="42970"/>
    <cellStyle name="40% - Ênfase3 2 3 2" xfId="627"/>
    <cellStyle name="40% - Ênfase3 2 3 2 10" xfId="43258"/>
    <cellStyle name="40% - Ênfase3 2 3 2 2" xfId="10531"/>
    <cellStyle name="40% - Ênfase3 2 3 2 2 2" xfId="20917"/>
    <cellStyle name="40% - Ênfase3 2 3 2 2 3" xfId="32105"/>
    <cellStyle name="40% - Ênfase3 2 3 2 3" xfId="12259"/>
    <cellStyle name="40% - Ênfase3 2 3 2 3 2" xfId="22810"/>
    <cellStyle name="40% - Ênfase3 2 3 2 3 3" xfId="33996"/>
    <cellStyle name="40% - Ênfase3 2 3 2 4" xfId="13984"/>
    <cellStyle name="40% - Ênfase3 2 3 2 4 2" xfId="24706"/>
    <cellStyle name="40% - Ênfase3 2 3 2 4 3" xfId="35892"/>
    <cellStyle name="40% - Ênfase3 2 3 2 5" xfId="15709"/>
    <cellStyle name="40% - Ênfase3 2 3 2 5 2" xfId="26602"/>
    <cellStyle name="40% - Ênfase3 2 3 2 5 3" xfId="37788"/>
    <cellStyle name="40% - Ênfase3 2 3 2 6" xfId="17434"/>
    <cellStyle name="40% - Ênfase3 2 3 2 6 2" xfId="28498"/>
    <cellStyle name="40% - Ênfase3 2 3 2 6 3" xfId="39684"/>
    <cellStyle name="40% - Ênfase3 2 3 2 7" xfId="19159"/>
    <cellStyle name="40% - Ênfase3 2 3 2 8" xfId="30347"/>
    <cellStyle name="40% - Ênfase3 2 3 2 9" xfId="41533"/>
    <cellStyle name="40% - Ênfase3 2 3 3" xfId="943"/>
    <cellStyle name="40% - Ênfase3 2 3 3 10" xfId="43546"/>
    <cellStyle name="40% - Ênfase3 2 3 3 2" xfId="10819"/>
    <cellStyle name="40% - Ênfase3 2 3 3 2 2" xfId="21233"/>
    <cellStyle name="40% - Ênfase3 2 3 3 2 3" xfId="32421"/>
    <cellStyle name="40% - Ênfase3 2 3 3 3" xfId="12547"/>
    <cellStyle name="40% - Ênfase3 2 3 3 3 2" xfId="23126"/>
    <cellStyle name="40% - Ênfase3 2 3 3 3 3" xfId="34312"/>
    <cellStyle name="40% - Ênfase3 2 3 3 4" xfId="14272"/>
    <cellStyle name="40% - Ênfase3 2 3 3 4 2" xfId="25022"/>
    <cellStyle name="40% - Ênfase3 2 3 3 4 3" xfId="36208"/>
    <cellStyle name="40% - Ênfase3 2 3 3 5" xfId="15997"/>
    <cellStyle name="40% - Ênfase3 2 3 3 5 2" xfId="26918"/>
    <cellStyle name="40% - Ênfase3 2 3 3 5 3" xfId="38104"/>
    <cellStyle name="40% - Ênfase3 2 3 3 6" xfId="17722"/>
    <cellStyle name="40% - Ênfase3 2 3 3 6 2" xfId="28814"/>
    <cellStyle name="40% - Ênfase3 2 3 3 6 3" xfId="40000"/>
    <cellStyle name="40% - Ênfase3 2 3 3 7" xfId="19447"/>
    <cellStyle name="40% - Ênfase3 2 3 3 8" xfId="30635"/>
    <cellStyle name="40% - Ênfase3 2 3 3 9" xfId="41821"/>
    <cellStyle name="40% - Ênfase3 2 3 4" xfId="1259"/>
    <cellStyle name="40% - Ênfase3 2 3 4 10" xfId="43834"/>
    <cellStyle name="40% - Ênfase3 2 3 4 2" xfId="11107"/>
    <cellStyle name="40% - Ênfase3 2 3 4 2 2" xfId="21549"/>
    <cellStyle name="40% - Ênfase3 2 3 4 2 3" xfId="32737"/>
    <cellStyle name="40% - Ênfase3 2 3 4 3" xfId="12835"/>
    <cellStyle name="40% - Ênfase3 2 3 4 3 2" xfId="23442"/>
    <cellStyle name="40% - Ênfase3 2 3 4 3 3" xfId="34628"/>
    <cellStyle name="40% - Ênfase3 2 3 4 4" xfId="14560"/>
    <cellStyle name="40% - Ênfase3 2 3 4 4 2" xfId="25338"/>
    <cellStyle name="40% - Ênfase3 2 3 4 4 3" xfId="36524"/>
    <cellStyle name="40% - Ênfase3 2 3 4 5" xfId="16285"/>
    <cellStyle name="40% - Ênfase3 2 3 4 5 2" xfId="27234"/>
    <cellStyle name="40% - Ênfase3 2 3 4 5 3" xfId="38420"/>
    <cellStyle name="40% - Ênfase3 2 3 4 6" xfId="18010"/>
    <cellStyle name="40% - Ênfase3 2 3 4 6 2" xfId="29130"/>
    <cellStyle name="40% - Ênfase3 2 3 4 6 3" xfId="40316"/>
    <cellStyle name="40% - Ênfase3 2 3 4 7" xfId="19735"/>
    <cellStyle name="40% - Ênfase3 2 3 4 8" xfId="30923"/>
    <cellStyle name="40% - Ênfase3 2 3 4 9" xfId="42109"/>
    <cellStyle name="40% - Ênfase3 2 3 5" xfId="1575"/>
    <cellStyle name="40% - Ênfase3 2 3 5 10" xfId="44122"/>
    <cellStyle name="40% - Ênfase3 2 3 5 2" xfId="11395"/>
    <cellStyle name="40% - Ênfase3 2 3 5 2 2" xfId="21865"/>
    <cellStyle name="40% - Ênfase3 2 3 5 2 3" xfId="33053"/>
    <cellStyle name="40% - Ênfase3 2 3 5 3" xfId="13123"/>
    <cellStyle name="40% - Ênfase3 2 3 5 3 2" xfId="23758"/>
    <cellStyle name="40% - Ênfase3 2 3 5 3 3" xfId="34944"/>
    <cellStyle name="40% - Ênfase3 2 3 5 4" xfId="14848"/>
    <cellStyle name="40% - Ênfase3 2 3 5 4 2" xfId="25654"/>
    <cellStyle name="40% - Ênfase3 2 3 5 4 3" xfId="36840"/>
    <cellStyle name="40% - Ênfase3 2 3 5 5" xfId="16573"/>
    <cellStyle name="40% - Ênfase3 2 3 5 5 2" xfId="27550"/>
    <cellStyle name="40% - Ênfase3 2 3 5 5 3" xfId="38736"/>
    <cellStyle name="40% - Ênfase3 2 3 5 6" xfId="18298"/>
    <cellStyle name="40% - Ênfase3 2 3 5 6 2" xfId="29446"/>
    <cellStyle name="40% - Ênfase3 2 3 5 6 3" xfId="40632"/>
    <cellStyle name="40% - Ênfase3 2 3 5 7" xfId="20023"/>
    <cellStyle name="40% - Ênfase3 2 3 5 8" xfId="31211"/>
    <cellStyle name="40% - Ênfase3 2 3 5 9" xfId="42397"/>
    <cellStyle name="40% - Ênfase3 2 3 6" xfId="1891"/>
    <cellStyle name="40% - Ênfase3 2 3 6 10" xfId="44410"/>
    <cellStyle name="40% - Ênfase3 2 3 6 2" xfId="11683"/>
    <cellStyle name="40% - Ênfase3 2 3 6 2 2" xfId="22181"/>
    <cellStyle name="40% - Ênfase3 2 3 6 2 3" xfId="33369"/>
    <cellStyle name="40% - Ênfase3 2 3 6 3" xfId="13411"/>
    <cellStyle name="40% - Ênfase3 2 3 6 3 2" xfId="24074"/>
    <cellStyle name="40% - Ênfase3 2 3 6 3 3" xfId="35260"/>
    <cellStyle name="40% - Ênfase3 2 3 6 4" xfId="15136"/>
    <cellStyle name="40% - Ênfase3 2 3 6 4 2" xfId="25970"/>
    <cellStyle name="40% - Ênfase3 2 3 6 4 3" xfId="37156"/>
    <cellStyle name="40% - Ênfase3 2 3 6 5" xfId="16861"/>
    <cellStyle name="40% - Ênfase3 2 3 6 5 2" xfId="27866"/>
    <cellStyle name="40% - Ênfase3 2 3 6 5 3" xfId="39052"/>
    <cellStyle name="40% - Ênfase3 2 3 6 6" xfId="18586"/>
    <cellStyle name="40% - Ênfase3 2 3 6 6 2" xfId="29762"/>
    <cellStyle name="40% - Ênfase3 2 3 6 6 3" xfId="40948"/>
    <cellStyle name="40% - Ênfase3 2 3 6 7" xfId="20311"/>
    <cellStyle name="40% - Ênfase3 2 3 6 8" xfId="31499"/>
    <cellStyle name="40% - Ênfase3 2 3 6 9" xfId="42685"/>
    <cellStyle name="40% - Ênfase3 2 3 7" xfId="10242"/>
    <cellStyle name="40% - Ênfase3 2 3 7 2" xfId="20601"/>
    <cellStyle name="40% - Ênfase3 2 3 7 3" xfId="31789"/>
    <cellStyle name="40% - Ênfase3 2 3 8" xfId="11971"/>
    <cellStyle name="40% - Ênfase3 2 3 8 2" xfId="22494"/>
    <cellStyle name="40% - Ênfase3 2 3 8 3" xfId="33680"/>
    <cellStyle name="40% - Ênfase3 2 3 9" xfId="13696"/>
    <cellStyle name="40% - Ênfase3 2 3 9 2" xfId="24390"/>
    <cellStyle name="40% - Ênfase3 2 3 9 3" xfId="35576"/>
    <cellStyle name="40% - Ênfase3 2 4" xfId="469"/>
    <cellStyle name="40% - Ênfase3 2 4 10" xfId="43114"/>
    <cellStyle name="40% - Ênfase3 2 4 2" xfId="10387"/>
    <cellStyle name="40% - Ênfase3 2 4 2 2" xfId="20759"/>
    <cellStyle name="40% - Ênfase3 2 4 2 3" xfId="31947"/>
    <cellStyle name="40% - Ênfase3 2 4 3" xfId="12115"/>
    <cellStyle name="40% - Ênfase3 2 4 3 2" xfId="22652"/>
    <cellStyle name="40% - Ênfase3 2 4 3 3" xfId="33838"/>
    <cellStyle name="40% - Ênfase3 2 4 4" xfId="13840"/>
    <cellStyle name="40% - Ênfase3 2 4 4 2" xfId="24548"/>
    <cellStyle name="40% - Ênfase3 2 4 4 3" xfId="35734"/>
    <cellStyle name="40% - Ênfase3 2 4 5" xfId="15565"/>
    <cellStyle name="40% - Ênfase3 2 4 5 2" xfId="26444"/>
    <cellStyle name="40% - Ênfase3 2 4 5 3" xfId="37630"/>
    <cellStyle name="40% - Ênfase3 2 4 6" xfId="17290"/>
    <cellStyle name="40% - Ênfase3 2 4 6 2" xfId="28340"/>
    <cellStyle name="40% - Ênfase3 2 4 6 3" xfId="39526"/>
    <cellStyle name="40% - Ênfase3 2 4 7" xfId="19015"/>
    <cellStyle name="40% - Ênfase3 2 4 8" xfId="30203"/>
    <cellStyle name="40% - Ênfase3 2 4 9" xfId="41389"/>
    <cellStyle name="40% - Ênfase3 2 5" xfId="785"/>
    <cellStyle name="40% - Ênfase3 2 5 10" xfId="43402"/>
    <cellStyle name="40% - Ênfase3 2 5 2" xfId="10675"/>
    <cellStyle name="40% - Ênfase3 2 5 2 2" xfId="21075"/>
    <cellStyle name="40% - Ênfase3 2 5 2 3" xfId="32263"/>
    <cellStyle name="40% - Ênfase3 2 5 3" xfId="12403"/>
    <cellStyle name="40% - Ênfase3 2 5 3 2" xfId="22968"/>
    <cellStyle name="40% - Ênfase3 2 5 3 3" xfId="34154"/>
    <cellStyle name="40% - Ênfase3 2 5 4" xfId="14128"/>
    <cellStyle name="40% - Ênfase3 2 5 4 2" xfId="24864"/>
    <cellStyle name="40% - Ênfase3 2 5 4 3" xfId="36050"/>
    <cellStyle name="40% - Ênfase3 2 5 5" xfId="15853"/>
    <cellStyle name="40% - Ênfase3 2 5 5 2" xfId="26760"/>
    <cellStyle name="40% - Ênfase3 2 5 5 3" xfId="37946"/>
    <cellStyle name="40% - Ênfase3 2 5 6" xfId="17578"/>
    <cellStyle name="40% - Ênfase3 2 5 6 2" xfId="28656"/>
    <cellStyle name="40% - Ênfase3 2 5 6 3" xfId="39842"/>
    <cellStyle name="40% - Ênfase3 2 5 7" xfId="19303"/>
    <cellStyle name="40% - Ênfase3 2 5 8" xfId="30491"/>
    <cellStyle name="40% - Ênfase3 2 5 9" xfId="41677"/>
    <cellStyle name="40% - Ênfase3 2 6" xfId="1101"/>
    <cellStyle name="40% - Ênfase3 2 6 10" xfId="43690"/>
    <cellStyle name="40% - Ênfase3 2 6 2" xfId="10963"/>
    <cellStyle name="40% - Ênfase3 2 6 2 2" xfId="21391"/>
    <cellStyle name="40% - Ênfase3 2 6 2 3" xfId="32579"/>
    <cellStyle name="40% - Ênfase3 2 6 3" xfId="12691"/>
    <cellStyle name="40% - Ênfase3 2 6 3 2" xfId="23284"/>
    <cellStyle name="40% - Ênfase3 2 6 3 3" xfId="34470"/>
    <cellStyle name="40% - Ênfase3 2 6 4" xfId="14416"/>
    <cellStyle name="40% - Ênfase3 2 6 4 2" xfId="25180"/>
    <cellStyle name="40% - Ênfase3 2 6 4 3" xfId="36366"/>
    <cellStyle name="40% - Ênfase3 2 6 5" xfId="16141"/>
    <cellStyle name="40% - Ênfase3 2 6 5 2" xfId="27076"/>
    <cellStyle name="40% - Ênfase3 2 6 5 3" xfId="38262"/>
    <cellStyle name="40% - Ênfase3 2 6 6" xfId="17866"/>
    <cellStyle name="40% - Ênfase3 2 6 6 2" xfId="28972"/>
    <cellStyle name="40% - Ênfase3 2 6 6 3" xfId="40158"/>
    <cellStyle name="40% - Ênfase3 2 6 7" xfId="19591"/>
    <cellStyle name="40% - Ênfase3 2 6 8" xfId="30779"/>
    <cellStyle name="40% - Ênfase3 2 6 9" xfId="41965"/>
    <cellStyle name="40% - Ênfase3 2 7" xfId="1417"/>
    <cellStyle name="40% - Ênfase3 2 7 10" xfId="43978"/>
    <cellStyle name="40% - Ênfase3 2 7 2" xfId="11251"/>
    <cellStyle name="40% - Ênfase3 2 7 2 2" xfId="21707"/>
    <cellStyle name="40% - Ênfase3 2 7 2 3" xfId="32895"/>
    <cellStyle name="40% - Ênfase3 2 7 3" xfId="12979"/>
    <cellStyle name="40% - Ênfase3 2 7 3 2" xfId="23600"/>
    <cellStyle name="40% - Ênfase3 2 7 3 3" xfId="34786"/>
    <cellStyle name="40% - Ênfase3 2 7 4" xfId="14704"/>
    <cellStyle name="40% - Ênfase3 2 7 4 2" xfId="25496"/>
    <cellStyle name="40% - Ênfase3 2 7 4 3" xfId="36682"/>
    <cellStyle name="40% - Ênfase3 2 7 5" xfId="16429"/>
    <cellStyle name="40% - Ênfase3 2 7 5 2" xfId="27392"/>
    <cellStyle name="40% - Ênfase3 2 7 5 3" xfId="38578"/>
    <cellStyle name="40% - Ênfase3 2 7 6" xfId="18154"/>
    <cellStyle name="40% - Ênfase3 2 7 6 2" xfId="29288"/>
    <cellStyle name="40% - Ênfase3 2 7 6 3" xfId="40474"/>
    <cellStyle name="40% - Ênfase3 2 7 7" xfId="19879"/>
    <cellStyle name="40% - Ênfase3 2 7 8" xfId="31067"/>
    <cellStyle name="40% - Ênfase3 2 7 9" xfId="42253"/>
    <cellStyle name="40% - Ênfase3 2 8" xfId="1733"/>
    <cellStyle name="40% - Ênfase3 2 8 10" xfId="44266"/>
    <cellStyle name="40% - Ênfase3 2 8 2" xfId="11539"/>
    <cellStyle name="40% - Ênfase3 2 8 2 2" xfId="22023"/>
    <cellStyle name="40% - Ênfase3 2 8 2 3" xfId="33211"/>
    <cellStyle name="40% - Ênfase3 2 8 3" xfId="13267"/>
    <cellStyle name="40% - Ênfase3 2 8 3 2" xfId="23916"/>
    <cellStyle name="40% - Ênfase3 2 8 3 3" xfId="35102"/>
    <cellStyle name="40% - Ênfase3 2 8 4" xfId="14992"/>
    <cellStyle name="40% - Ênfase3 2 8 4 2" xfId="25812"/>
    <cellStyle name="40% - Ênfase3 2 8 4 3" xfId="36998"/>
    <cellStyle name="40% - Ênfase3 2 8 5" xfId="16717"/>
    <cellStyle name="40% - Ênfase3 2 8 5 2" xfId="27708"/>
    <cellStyle name="40% - Ênfase3 2 8 5 3" xfId="38894"/>
    <cellStyle name="40% - Ênfase3 2 8 6" xfId="18442"/>
    <cellStyle name="40% - Ênfase3 2 8 6 2" xfId="29604"/>
    <cellStyle name="40% - Ênfase3 2 8 6 3" xfId="40790"/>
    <cellStyle name="40% - Ênfase3 2 8 7" xfId="20167"/>
    <cellStyle name="40% - Ênfase3 2 8 8" xfId="31355"/>
    <cellStyle name="40% - Ênfase3 2 8 9" xfId="42541"/>
    <cellStyle name="40% - Ênfase3 2 9" xfId="2153"/>
    <cellStyle name="40% - Ênfase3 2 9 2" xfId="20455"/>
    <cellStyle name="40% - Ênfase3 2 9 3" xfId="31643"/>
    <cellStyle name="40% - Ênfase3 20" xfId="42809"/>
    <cellStyle name="40% - Ênfase3 3" xfId="175"/>
    <cellStyle name="40% - Ênfase3 3 10" xfId="11849"/>
    <cellStyle name="40% - Ênfase3 3 10 2" xfId="22360"/>
    <cellStyle name="40% - Ênfase3 3 10 3" xfId="33546"/>
    <cellStyle name="40% - Ênfase3 3 11" xfId="13574"/>
    <cellStyle name="40% - Ênfase3 3 11 2" xfId="24256"/>
    <cellStyle name="40% - Ênfase3 3 11 3" xfId="35442"/>
    <cellStyle name="40% - Ênfase3 3 12" xfId="15299"/>
    <cellStyle name="40% - Ênfase3 3 12 2" xfId="26152"/>
    <cellStyle name="40% - Ênfase3 3 12 3" xfId="37338"/>
    <cellStyle name="40% - Ênfase3 3 13" xfId="17024"/>
    <cellStyle name="40% - Ênfase3 3 13 2" xfId="28048"/>
    <cellStyle name="40% - Ênfase3 3 13 3" xfId="39234"/>
    <cellStyle name="40% - Ênfase3 3 14" xfId="18749"/>
    <cellStyle name="40% - Ênfase3 3 15" xfId="29937"/>
    <cellStyle name="40% - Ênfase3 3 16" xfId="41123"/>
    <cellStyle name="40% - Ênfase3 3 17" xfId="42848"/>
    <cellStyle name="40% - Ênfase3 3 2" xfId="265"/>
    <cellStyle name="40% - Ênfase3 3 2 10" xfId="13656"/>
    <cellStyle name="40% - Ênfase3 3 2 10 2" xfId="24346"/>
    <cellStyle name="40% - Ênfase3 3 2 10 3" xfId="35532"/>
    <cellStyle name="40% - Ênfase3 3 2 11" xfId="15381"/>
    <cellStyle name="40% - Ênfase3 3 2 11 2" xfId="26242"/>
    <cellStyle name="40% - Ênfase3 3 2 11 3" xfId="37428"/>
    <cellStyle name="40% - Ênfase3 3 2 12" xfId="17106"/>
    <cellStyle name="40% - Ênfase3 3 2 12 2" xfId="28138"/>
    <cellStyle name="40% - Ênfase3 3 2 12 3" xfId="39324"/>
    <cellStyle name="40% - Ênfase3 3 2 13" xfId="18831"/>
    <cellStyle name="40% - Ênfase3 3 2 14" xfId="30019"/>
    <cellStyle name="40% - Ênfase3 3 2 15" xfId="41205"/>
    <cellStyle name="40% - Ênfase3 3 2 16" xfId="42930"/>
    <cellStyle name="40% - Ênfase3 3 2 2" xfId="423"/>
    <cellStyle name="40% - Ênfase3 3 2 2 10" xfId="15525"/>
    <cellStyle name="40% - Ênfase3 3 2 2 10 2" xfId="26400"/>
    <cellStyle name="40% - Ênfase3 3 2 2 10 3" xfId="37586"/>
    <cellStyle name="40% - Ênfase3 3 2 2 11" xfId="17250"/>
    <cellStyle name="40% - Ênfase3 3 2 2 11 2" xfId="28296"/>
    <cellStyle name="40% - Ênfase3 3 2 2 11 3" xfId="39482"/>
    <cellStyle name="40% - Ênfase3 3 2 2 12" xfId="18975"/>
    <cellStyle name="40% - Ênfase3 3 2 2 13" xfId="30163"/>
    <cellStyle name="40% - Ênfase3 3 2 2 14" xfId="41349"/>
    <cellStyle name="40% - Ênfase3 3 2 2 15" xfId="43074"/>
    <cellStyle name="40% - Ênfase3 3 2 2 2" xfId="741"/>
    <cellStyle name="40% - Ênfase3 3 2 2 2 10" xfId="43362"/>
    <cellStyle name="40% - Ênfase3 3 2 2 2 2" xfId="10635"/>
    <cellStyle name="40% - Ênfase3 3 2 2 2 2 2" xfId="21031"/>
    <cellStyle name="40% - Ênfase3 3 2 2 2 2 3" xfId="32219"/>
    <cellStyle name="40% - Ênfase3 3 2 2 2 3" xfId="12363"/>
    <cellStyle name="40% - Ênfase3 3 2 2 2 3 2" xfId="22924"/>
    <cellStyle name="40% - Ênfase3 3 2 2 2 3 3" xfId="34110"/>
    <cellStyle name="40% - Ênfase3 3 2 2 2 4" xfId="14088"/>
    <cellStyle name="40% - Ênfase3 3 2 2 2 4 2" xfId="24820"/>
    <cellStyle name="40% - Ênfase3 3 2 2 2 4 3" xfId="36006"/>
    <cellStyle name="40% - Ênfase3 3 2 2 2 5" xfId="15813"/>
    <cellStyle name="40% - Ênfase3 3 2 2 2 5 2" xfId="26716"/>
    <cellStyle name="40% - Ênfase3 3 2 2 2 5 3" xfId="37902"/>
    <cellStyle name="40% - Ênfase3 3 2 2 2 6" xfId="17538"/>
    <cellStyle name="40% - Ênfase3 3 2 2 2 6 2" xfId="28612"/>
    <cellStyle name="40% - Ênfase3 3 2 2 2 6 3" xfId="39798"/>
    <cellStyle name="40% - Ênfase3 3 2 2 2 7" xfId="19263"/>
    <cellStyle name="40% - Ênfase3 3 2 2 2 8" xfId="30451"/>
    <cellStyle name="40% - Ênfase3 3 2 2 2 9" xfId="41637"/>
    <cellStyle name="40% - Ênfase3 3 2 2 3" xfId="1057"/>
    <cellStyle name="40% - Ênfase3 3 2 2 3 10" xfId="43650"/>
    <cellStyle name="40% - Ênfase3 3 2 2 3 2" xfId="10923"/>
    <cellStyle name="40% - Ênfase3 3 2 2 3 2 2" xfId="21347"/>
    <cellStyle name="40% - Ênfase3 3 2 2 3 2 3" xfId="32535"/>
    <cellStyle name="40% - Ênfase3 3 2 2 3 3" xfId="12651"/>
    <cellStyle name="40% - Ênfase3 3 2 2 3 3 2" xfId="23240"/>
    <cellStyle name="40% - Ênfase3 3 2 2 3 3 3" xfId="34426"/>
    <cellStyle name="40% - Ênfase3 3 2 2 3 4" xfId="14376"/>
    <cellStyle name="40% - Ênfase3 3 2 2 3 4 2" xfId="25136"/>
    <cellStyle name="40% - Ênfase3 3 2 2 3 4 3" xfId="36322"/>
    <cellStyle name="40% - Ênfase3 3 2 2 3 5" xfId="16101"/>
    <cellStyle name="40% - Ênfase3 3 2 2 3 5 2" xfId="27032"/>
    <cellStyle name="40% - Ênfase3 3 2 2 3 5 3" xfId="38218"/>
    <cellStyle name="40% - Ênfase3 3 2 2 3 6" xfId="17826"/>
    <cellStyle name="40% - Ênfase3 3 2 2 3 6 2" xfId="28928"/>
    <cellStyle name="40% - Ênfase3 3 2 2 3 6 3" xfId="40114"/>
    <cellStyle name="40% - Ênfase3 3 2 2 3 7" xfId="19551"/>
    <cellStyle name="40% - Ênfase3 3 2 2 3 8" xfId="30739"/>
    <cellStyle name="40% - Ênfase3 3 2 2 3 9" xfId="41925"/>
    <cellStyle name="40% - Ênfase3 3 2 2 4" xfId="1373"/>
    <cellStyle name="40% - Ênfase3 3 2 2 4 10" xfId="43938"/>
    <cellStyle name="40% - Ênfase3 3 2 2 4 2" xfId="11211"/>
    <cellStyle name="40% - Ênfase3 3 2 2 4 2 2" xfId="21663"/>
    <cellStyle name="40% - Ênfase3 3 2 2 4 2 3" xfId="32851"/>
    <cellStyle name="40% - Ênfase3 3 2 2 4 3" xfId="12939"/>
    <cellStyle name="40% - Ênfase3 3 2 2 4 3 2" xfId="23556"/>
    <cellStyle name="40% - Ênfase3 3 2 2 4 3 3" xfId="34742"/>
    <cellStyle name="40% - Ênfase3 3 2 2 4 4" xfId="14664"/>
    <cellStyle name="40% - Ênfase3 3 2 2 4 4 2" xfId="25452"/>
    <cellStyle name="40% - Ênfase3 3 2 2 4 4 3" xfId="36638"/>
    <cellStyle name="40% - Ênfase3 3 2 2 4 5" xfId="16389"/>
    <cellStyle name="40% - Ênfase3 3 2 2 4 5 2" xfId="27348"/>
    <cellStyle name="40% - Ênfase3 3 2 2 4 5 3" xfId="38534"/>
    <cellStyle name="40% - Ênfase3 3 2 2 4 6" xfId="18114"/>
    <cellStyle name="40% - Ênfase3 3 2 2 4 6 2" xfId="29244"/>
    <cellStyle name="40% - Ênfase3 3 2 2 4 6 3" xfId="40430"/>
    <cellStyle name="40% - Ênfase3 3 2 2 4 7" xfId="19839"/>
    <cellStyle name="40% - Ênfase3 3 2 2 4 8" xfId="31027"/>
    <cellStyle name="40% - Ênfase3 3 2 2 4 9" xfId="42213"/>
    <cellStyle name="40% - Ênfase3 3 2 2 5" xfId="1689"/>
    <cellStyle name="40% - Ênfase3 3 2 2 5 10" xfId="44226"/>
    <cellStyle name="40% - Ênfase3 3 2 2 5 2" xfId="11499"/>
    <cellStyle name="40% - Ênfase3 3 2 2 5 2 2" xfId="21979"/>
    <cellStyle name="40% - Ênfase3 3 2 2 5 2 3" xfId="33167"/>
    <cellStyle name="40% - Ênfase3 3 2 2 5 3" xfId="13227"/>
    <cellStyle name="40% - Ênfase3 3 2 2 5 3 2" xfId="23872"/>
    <cellStyle name="40% - Ênfase3 3 2 2 5 3 3" xfId="35058"/>
    <cellStyle name="40% - Ênfase3 3 2 2 5 4" xfId="14952"/>
    <cellStyle name="40% - Ênfase3 3 2 2 5 4 2" xfId="25768"/>
    <cellStyle name="40% - Ênfase3 3 2 2 5 4 3" xfId="36954"/>
    <cellStyle name="40% - Ênfase3 3 2 2 5 5" xfId="16677"/>
    <cellStyle name="40% - Ênfase3 3 2 2 5 5 2" xfId="27664"/>
    <cellStyle name="40% - Ênfase3 3 2 2 5 5 3" xfId="38850"/>
    <cellStyle name="40% - Ênfase3 3 2 2 5 6" xfId="18402"/>
    <cellStyle name="40% - Ênfase3 3 2 2 5 6 2" xfId="29560"/>
    <cellStyle name="40% - Ênfase3 3 2 2 5 6 3" xfId="40746"/>
    <cellStyle name="40% - Ênfase3 3 2 2 5 7" xfId="20127"/>
    <cellStyle name="40% - Ênfase3 3 2 2 5 8" xfId="31315"/>
    <cellStyle name="40% - Ênfase3 3 2 2 5 9" xfId="42501"/>
    <cellStyle name="40% - Ênfase3 3 2 2 6" xfId="2005"/>
    <cellStyle name="40% - Ênfase3 3 2 2 6 10" xfId="44514"/>
    <cellStyle name="40% - Ênfase3 3 2 2 6 2" xfId="11787"/>
    <cellStyle name="40% - Ênfase3 3 2 2 6 2 2" xfId="22295"/>
    <cellStyle name="40% - Ênfase3 3 2 2 6 2 3" xfId="33483"/>
    <cellStyle name="40% - Ênfase3 3 2 2 6 3" xfId="13515"/>
    <cellStyle name="40% - Ênfase3 3 2 2 6 3 2" xfId="24188"/>
    <cellStyle name="40% - Ênfase3 3 2 2 6 3 3" xfId="35374"/>
    <cellStyle name="40% - Ênfase3 3 2 2 6 4" xfId="15240"/>
    <cellStyle name="40% - Ênfase3 3 2 2 6 4 2" xfId="26084"/>
    <cellStyle name="40% - Ênfase3 3 2 2 6 4 3" xfId="37270"/>
    <cellStyle name="40% - Ênfase3 3 2 2 6 5" xfId="16965"/>
    <cellStyle name="40% - Ênfase3 3 2 2 6 5 2" xfId="27980"/>
    <cellStyle name="40% - Ênfase3 3 2 2 6 5 3" xfId="39166"/>
    <cellStyle name="40% - Ênfase3 3 2 2 6 6" xfId="18690"/>
    <cellStyle name="40% - Ênfase3 3 2 2 6 6 2" xfId="29876"/>
    <cellStyle name="40% - Ênfase3 3 2 2 6 6 3" xfId="41062"/>
    <cellStyle name="40% - Ênfase3 3 2 2 6 7" xfId="20415"/>
    <cellStyle name="40% - Ênfase3 3 2 2 6 8" xfId="31603"/>
    <cellStyle name="40% - Ênfase3 3 2 2 6 9" xfId="42789"/>
    <cellStyle name="40% - Ênfase3 3 2 2 7" xfId="10346"/>
    <cellStyle name="40% - Ênfase3 3 2 2 7 2" xfId="20715"/>
    <cellStyle name="40% - Ênfase3 3 2 2 7 3" xfId="31903"/>
    <cellStyle name="40% - Ênfase3 3 2 2 8" xfId="12075"/>
    <cellStyle name="40% - Ênfase3 3 2 2 8 2" xfId="22608"/>
    <cellStyle name="40% - Ênfase3 3 2 2 8 3" xfId="33794"/>
    <cellStyle name="40% - Ênfase3 3 2 2 9" xfId="13800"/>
    <cellStyle name="40% - Ênfase3 3 2 2 9 2" xfId="24504"/>
    <cellStyle name="40% - Ênfase3 3 2 2 9 3" xfId="35690"/>
    <cellStyle name="40% - Ênfase3 3 2 3" xfId="583"/>
    <cellStyle name="40% - Ênfase3 3 2 3 10" xfId="43218"/>
    <cellStyle name="40% - Ênfase3 3 2 3 2" xfId="10491"/>
    <cellStyle name="40% - Ênfase3 3 2 3 2 2" xfId="20873"/>
    <cellStyle name="40% - Ênfase3 3 2 3 2 3" xfId="32061"/>
    <cellStyle name="40% - Ênfase3 3 2 3 3" xfId="12219"/>
    <cellStyle name="40% - Ênfase3 3 2 3 3 2" xfId="22766"/>
    <cellStyle name="40% - Ênfase3 3 2 3 3 3" xfId="33952"/>
    <cellStyle name="40% - Ênfase3 3 2 3 4" xfId="13944"/>
    <cellStyle name="40% - Ênfase3 3 2 3 4 2" xfId="24662"/>
    <cellStyle name="40% - Ênfase3 3 2 3 4 3" xfId="35848"/>
    <cellStyle name="40% - Ênfase3 3 2 3 5" xfId="15669"/>
    <cellStyle name="40% - Ênfase3 3 2 3 5 2" xfId="26558"/>
    <cellStyle name="40% - Ênfase3 3 2 3 5 3" xfId="37744"/>
    <cellStyle name="40% - Ênfase3 3 2 3 6" xfId="17394"/>
    <cellStyle name="40% - Ênfase3 3 2 3 6 2" xfId="28454"/>
    <cellStyle name="40% - Ênfase3 3 2 3 6 3" xfId="39640"/>
    <cellStyle name="40% - Ênfase3 3 2 3 7" xfId="19119"/>
    <cellStyle name="40% - Ênfase3 3 2 3 8" xfId="30307"/>
    <cellStyle name="40% - Ênfase3 3 2 3 9" xfId="41493"/>
    <cellStyle name="40% - Ênfase3 3 2 4" xfId="899"/>
    <cellStyle name="40% - Ênfase3 3 2 4 10" xfId="43506"/>
    <cellStyle name="40% - Ênfase3 3 2 4 2" xfId="10779"/>
    <cellStyle name="40% - Ênfase3 3 2 4 2 2" xfId="21189"/>
    <cellStyle name="40% - Ênfase3 3 2 4 2 3" xfId="32377"/>
    <cellStyle name="40% - Ênfase3 3 2 4 3" xfId="12507"/>
    <cellStyle name="40% - Ênfase3 3 2 4 3 2" xfId="23082"/>
    <cellStyle name="40% - Ênfase3 3 2 4 3 3" xfId="34268"/>
    <cellStyle name="40% - Ênfase3 3 2 4 4" xfId="14232"/>
    <cellStyle name="40% - Ênfase3 3 2 4 4 2" xfId="24978"/>
    <cellStyle name="40% - Ênfase3 3 2 4 4 3" xfId="36164"/>
    <cellStyle name="40% - Ênfase3 3 2 4 5" xfId="15957"/>
    <cellStyle name="40% - Ênfase3 3 2 4 5 2" xfId="26874"/>
    <cellStyle name="40% - Ênfase3 3 2 4 5 3" xfId="38060"/>
    <cellStyle name="40% - Ênfase3 3 2 4 6" xfId="17682"/>
    <cellStyle name="40% - Ênfase3 3 2 4 6 2" xfId="28770"/>
    <cellStyle name="40% - Ênfase3 3 2 4 6 3" xfId="39956"/>
    <cellStyle name="40% - Ênfase3 3 2 4 7" xfId="19407"/>
    <cellStyle name="40% - Ênfase3 3 2 4 8" xfId="30595"/>
    <cellStyle name="40% - Ênfase3 3 2 4 9" xfId="41781"/>
    <cellStyle name="40% - Ênfase3 3 2 5" xfId="1215"/>
    <cellStyle name="40% - Ênfase3 3 2 5 10" xfId="43794"/>
    <cellStyle name="40% - Ênfase3 3 2 5 2" xfId="11067"/>
    <cellStyle name="40% - Ênfase3 3 2 5 2 2" xfId="21505"/>
    <cellStyle name="40% - Ênfase3 3 2 5 2 3" xfId="32693"/>
    <cellStyle name="40% - Ênfase3 3 2 5 3" xfId="12795"/>
    <cellStyle name="40% - Ênfase3 3 2 5 3 2" xfId="23398"/>
    <cellStyle name="40% - Ênfase3 3 2 5 3 3" xfId="34584"/>
    <cellStyle name="40% - Ênfase3 3 2 5 4" xfId="14520"/>
    <cellStyle name="40% - Ênfase3 3 2 5 4 2" xfId="25294"/>
    <cellStyle name="40% - Ênfase3 3 2 5 4 3" xfId="36480"/>
    <cellStyle name="40% - Ênfase3 3 2 5 5" xfId="16245"/>
    <cellStyle name="40% - Ênfase3 3 2 5 5 2" xfId="27190"/>
    <cellStyle name="40% - Ênfase3 3 2 5 5 3" xfId="38376"/>
    <cellStyle name="40% - Ênfase3 3 2 5 6" xfId="17970"/>
    <cellStyle name="40% - Ênfase3 3 2 5 6 2" xfId="29086"/>
    <cellStyle name="40% - Ênfase3 3 2 5 6 3" xfId="40272"/>
    <cellStyle name="40% - Ênfase3 3 2 5 7" xfId="19695"/>
    <cellStyle name="40% - Ênfase3 3 2 5 8" xfId="30883"/>
    <cellStyle name="40% - Ênfase3 3 2 5 9" xfId="42069"/>
    <cellStyle name="40% - Ênfase3 3 2 6" xfId="1531"/>
    <cellStyle name="40% - Ênfase3 3 2 6 10" xfId="44082"/>
    <cellStyle name="40% - Ênfase3 3 2 6 2" xfId="11355"/>
    <cellStyle name="40% - Ênfase3 3 2 6 2 2" xfId="21821"/>
    <cellStyle name="40% - Ênfase3 3 2 6 2 3" xfId="33009"/>
    <cellStyle name="40% - Ênfase3 3 2 6 3" xfId="13083"/>
    <cellStyle name="40% - Ênfase3 3 2 6 3 2" xfId="23714"/>
    <cellStyle name="40% - Ênfase3 3 2 6 3 3" xfId="34900"/>
    <cellStyle name="40% - Ênfase3 3 2 6 4" xfId="14808"/>
    <cellStyle name="40% - Ênfase3 3 2 6 4 2" xfId="25610"/>
    <cellStyle name="40% - Ênfase3 3 2 6 4 3" xfId="36796"/>
    <cellStyle name="40% - Ênfase3 3 2 6 5" xfId="16533"/>
    <cellStyle name="40% - Ênfase3 3 2 6 5 2" xfId="27506"/>
    <cellStyle name="40% - Ênfase3 3 2 6 5 3" xfId="38692"/>
    <cellStyle name="40% - Ênfase3 3 2 6 6" xfId="18258"/>
    <cellStyle name="40% - Ênfase3 3 2 6 6 2" xfId="29402"/>
    <cellStyle name="40% - Ênfase3 3 2 6 6 3" xfId="40588"/>
    <cellStyle name="40% - Ênfase3 3 2 6 7" xfId="19983"/>
    <cellStyle name="40% - Ênfase3 3 2 6 8" xfId="31171"/>
    <cellStyle name="40% - Ênfase3 3 2 6 9" xfId="42357"/>
    <cellStyle name="40% - Ênfase3 3 2 7" xfId="1847"/>
    <cellStyle name="40% - Ênfase3 3 2 7 10" xfId="44370"/>
    <cellStyle name="40% - Ênfase3 3 2 7 2" xfId="11643"/>
    <cellStyle name="40% - Ênfase3 3 2 7 2 2" xfId="22137"/>
    <cellStyle name="40% - Ênfase3 3 2 7 2 3" xfId="33325"/>
    <cellStyle name="40% - Ênfase3 3 2 7 3" xfId="13371"/>
    <cellStyle name="40% - Ênfase3 3 2 7 3 2" xfId="24030"/>
    <cellStyle name="40% - Ênfase3 3 2 7 3 3" xfId="35216"/>
    <cellStyle name="40% - Ênfase3 3 2 7 4" xfId="15096"/>
    <cellStyle name="40% - Ênfase3 3 2 7 4 2" xfId="25926"/>
    <cellStyle name="40% - Ênfase3 3 2 7 4 3" xfId="37112"/>
    <cellStyle name="40% - Ênfase3 3 2 7 5" xfId="16821"/>
    <cellStyle name="40% - Ênfase3 3 2 7 5 2" xfId="27822"/>
    <cellStyle name="40% - Ênfase3 3 2 7 5 3" xfId="39008"/>
    <cellStyle name="40% - Ênfase3 3 2 7 6" xfId="18546"/>
    <cellStyle name="40% - Ênfase3 3 2 7 6 2" xfId="29718"/>
    <cellStyle name="40% - Ênfase3 3 2 7 6 3" xfId="40904"/>
    <cellStyle name="40% - Ênfase3 3 2 7 7" xfId="20271"/>
    <cellStyle name="40% - Ênfase3 3 2 7 8" xfId="31459"/>
    <cellStyle name="40% - Ênfase3 3 2 7 9" xfId="42645"/>
    <cellStyle name="40% - Ênfase3 3 2 8" xfId="2044"/>
    <cellStyle name="40% - Ênfase3 3 2 8 2" xfId="20559"/>
    <cellStyle name="40% - Ênfase3 3 2 8 3" xfId="31747"/>
    <cellStyle name="40% - Ênfase3 3 2 9" xfId="11931"/>
    <cellStyle name="40% - Ênfase3 3 2 9 2" xfId="22450"/>
    <cellStyle name="40% - Ênfase3 3 2 9 3" xfId="33636"/>
    <cellStyle name="40% - Ênfase3 3 3" xfId="333"/>
    <cellStyle name="40% - Ênfase3 3 3 10" xfId="15443"/>
    <cellStyle name="40% - Ênfase3 3 3 10 2" xfId="26310"/>
    <cellStyle name="40% - Ênfase3 3 3 10 3" xfId="37496"/>
    <cellStyle name="40% - Ênfase3 3 3 11" xfId="17168"/>
    <cellStyle name="40% - Ênfase3 3 3 11 2" xfId="28206"/>
    <cellStyle name="40% - Ênfase3 3 3 11 3" xfId="39392"/>
    <cellStyle name="40% - Ênfase3 3 3 12" xfId="18893"/>
    <cellStyle name="40% - Ênfase3 3 3 13" xfId="30081"/>
    <cellStyle name="40% - Ênfase3 3 3 14" xfId="41267"/>
    <cellStyle name="40% - Ênfase3 3 3 15" xfId="42992"/>
    <cellStyle name="40% - Ênfase3 3 3 2" xfId="651"/>
    <cellStyle name="40% - Ênfase3 3 3 2 10" xfId="43280"/>
    <cellStyle name="40% - Ênfase3 3 3 2 2" xfId="10553"/>
    <cellStyle name="40% - Ênfase3 3 3 2 2 2" xfId="20941"/>
    <cellStyle name="40% - Ênfase3 3 3 2 2 3" xfId="32129"/>
    <cellStyle name="40% - Ênfase3 3 3 2 3" xfId="12281"/>
    <cellStyle name="40% - Ênfase3 3 3 2 3 2" xfId="22834"/>
    <cellStyle name="40% - Ênfase3 3 3 2 3 3" xfId="34020"/>
    <cellStyle name="40% - Ênfase3 3 3 2 4" xfId="14006"/>
    <cellStyle name="40% - Ênfase3 3 3 2 4 2" xfId="24730"/>
    <cellStyle name="40% - Ênfase3 3 3 2 4 3" xfId="35916"/>
    <cellStyle name="40% - Ênfase3 3 3 2 5" xfId="15731"/>
    <cellStyle name="40% - Ênfase3 3 3 2 5 2" xfId="26626"/>
    <cellStyle name="40% - Ênfase3 3 3 2 5 3" xfId="37812"/>
    <cellStyle name="40% - Ênfase3 3 3 2 6" xfId="17456"/>
    <cellStyle name="40% - Ênfase3 3 3 2 6 2" xfId="28522"/>
    <cellStyle name="40% - Ênfase3 3 3 2 6 3" xfId="39708"/>
    <cellStyle name="40% - Ênfase3 3 3 2 7" xfId="19181"/>
    <cellStyle name="40% - Ênfase3 3 3 2 8" xfId="30369"/>
    <cellStyle name="40% - Ênfase3 3 3 2 9" xfId="41555"/>
    <cellStyle name="40% - Ênfase3 3 3 3" xfId="967"/>
    <cellStyle name="40% - Ênfase3 3 3 3 10" xfId="43568"/>
    <cellStyle name="40% - Ênfase3 3 3 3 2" xfId="10841"/>
    <cellStyle name="40% - Ênfase3 3 3 3 2 2" xfId="21257"/>
    <cellStyle name="40% - Ênfase3 3 3 3 2 3" xfId="32445"/>
    <cellStyle name="40% - Ênfase3 3 3 3 3" xfId="12569"/>
    <cellStyle name="40% - Ênfase3 3 3 3 3 2" xfId="23150"/>
    <cellStyle name="40% - Ênfase3 3 3 3 3 3" xfId="34336"/>
    <cellStyle name="40% - Ênfase3 3 3 3 4" xfId="14294"/>
    <cellStyle name="40% - Ênfase3 3 3 3 4 2" xfId="25046"/>
    <cellStyle name="40% - Ênfase3 3 3 3 4 3" xfId="36232"/>
    <cellStyle name="40% - Ênfase3 3 3 3 5" xfId="16019"/>
    <cellStyle name="40% - Ênfase3 3 3 3 5 2" xfId="26942"/>
    <cellStyle name="40% - Ênfase3 3 3 3 5 3" xfId="38128"/>
    <cellStyle name="40% - Ênfase3 3 3 3 6" xfId="17744"/>
    <cellStyle name="40% - Ênfase3 3 3 3 6 2" xfId="28838"/>
    <cellStyle name="40% - Ênfase3 3 3 3 6 3" xfId="40024"/>
    <cellStyle name="40% - Ênfase3 3 3 3 7" xfId="19469"/>
    <cellStyle name="40% - Ênfase3 3 3 3 8" xfId="30657"/>
    <cellStyle name="40% - Ênfase3 3 3 3 9" xfId="41843"/>
    <cellStyle name="40% - Ênfase3 3 3 4" xfId="1283"/>
    <cellStyle name="40% - Ênfase3 3 3 4 10" xfId="43856"/>
    <cellStyle name="40% - Ênfase3 3 3 4 2" xfId="11129"/>
    <cellStyle name="40% - Ênfase3 3 3 4 2 2" xfId="21573"/>
    <cellStyle name="40% - Ênfase3 3 3 4 2 3" xfId="32761"/>
    <cellStyle name="40% - Ênfase3 3 3 4 3" xfId="12857"/>
    <cellStyle name="40% - Ênfase3 3 3 4 3 2" xfId="23466"/>
    <cellStyle name="40% - Ênfase3 3 3 4 3 3" xfId="34652"/>
    <cellStyle name="40% - Ênfase3 3 3 4 4" xfId="14582"/>
    <cellStyle name="40% - Ênfase3 3 3 4 4 2" xfId="25362"/>
    <cellStyle name="40% - Ênfase3 3 3 4 4 3" xfId="36548"/>
    <cellStyle name="40% - Ênfase3 3 3 4 5" xfId="16307"/>
    <cellStyle name="40% - Ênfase3 3 3 4 5 2" xfId="27258"/>
    <cellStyle name="40% - Ênfase3 3 3 4 5 3" xfId="38444"/>
    <cellStyle name="40% - Ênfase3 3 3 4 6" xfId="18032"/>
    <cellStyle name="40% - Ênfase3 3 3 4 6 2" xfId="29154"/>
    <cellStyle name="40% - Ênfase3 3 3 4 6 3" xfId="40340"/>
    <cellStyle name="40% - Ênfase3 3 3 4 7" xfId="19757"/>
    <cellStyle name="40% - Ênfase3 3 3 4 8" xfId="30945"/>
    <cellStyle name="40% - Ênfase3 3 3 4 9" xfId="42131"/>
    <cellStyle name="40% - Ênfase3 3 3 5" xfId="1599"/>
    <cellStyle name="40% - Ênfase3 3 3 5 10" xfId="44144"/>
    <cellStyle name="40% - Ênfase3 3 3 5 2" xfId="11417"/>
    <cellStyle name="40% - Ênfase3 3 3 5 2 2" xfId="21889"/>
    <cellStyle name="40% - Ênfase3 3 3 5 2 3" xfId="33077"/>
    <cellStyle name="40% - Ênfase3 3 3 5 3" xfId="13145"/>
    <cellStyle name="40% - Ênfase3 3 3 5 3 2" xfId="23782"/>
    <cellStyle name="40% - Ênfase3 3 3 5 3 3" xfId="34968"/>
    <cellStyle name="40% - Ênfase3 3 3 5 4" xfId="14870"/>
    <cellStyle name="40% - Ênfase3 3 3 5 4 2" xfId="25678"/>
    <cellStyle name="40% - Ênfase3 3 3 5 4 3" xfId="36864"/>
    <cellStyle name="40% - Ênfase3 3 3 5 5" xfId="16595"/>
    <cellStyle name="40% - Ênfase3 3 3 5 5 2" xfId="27574"/>
    <cellStyle name="40% - Ênfase3 3 3 5 5 3" xfId="38760"/>
    <cellStyle name="40% - Ênfase3 3 3 5 6" xfId="18320"/>
    <cellStyle name="40% - Ênfase3 3 3 5 6 2" xfId="29470"/>
    <cellStyle name="40% - Ênfase3 3 3 5 6 3" xfId="40656"/>
    <cellStyle name="40% - Ênfase3 3 3 5 7" xfId="20045"/>
    <cellStyle name="40% - Ênfase3 3 3 5 8" xfId="31233"/>
    <cellStyle name="40% - Ênfase3 3 3 5 9" xfId="42419"/>
    <cellStyle name="40% - Ênfase3 3 3 6" xfId="1915"/>
    <cellStyle name="40% - Ênfase3 3 3 6 10" xfId="44432"/>
    <cellStyle name="40% - Ênfase3 3 3 6 2" xfId="11705"/>
    <cellStyle name="40% - Ênfase3 3 3 6 2 2" xfId="22205"/>
    <cellStyle name="40% - Ênfase3 3 3 6 2 3" xfId="33393"/>
    <cellStyle name="40% - Ênfase3 3 3 6 3" xfId="13433"/>
    <cellStyle name="40% - Ênfase3 3 3 6 3 2" xfId="24098"/>
    <cellStyle name="40% - Ênfase3 3 3 6 3 3" xfId="35284"/>
    <cellStyle name="40% - Ênfase3 3 3 6 4" xfId="15158"/>
    <cellStyle name="40% - Ênfase3 3 3 6 4 2" xfId="25994"/>
    <cellStyle name="40% - Ênfase3 3 3 6 4 3" xfId="37180"/>
    <cellStyle name="40% - Ênfase3 3 3 6 5" xfId="16883"/>
    <cellStyle name="40% - Ênfase3 3 3 6 5 2" xfId="27890"/>
    <cellStyle name="40% - Ênfase3 3 3 6 5 3" xfId="39076"/>
    <cellStyle name="40% - Ênfase3 3 3 6 6" xfId="18608"/>
    <cellStyle name="40% - Ênfase3 3 3 6 6 2" xfId="29786"/>
    <cellStyle name="40% - Ênfase3 3 3 6 6 3" xfId="40972"/>
    <cellStyle name="40% - Ênfase3 3 3 6 7" xfId="20333"/>
    <cellStyle name="40% - Ênfase3 3 3 6 8" xfId="31521"/>
    <cellStyle name="40% - Ênfase3 3 3 6 9" xfId="42707"/>
    <cellStyle name="40% - Ênfase3 3 3 7" xfId="10264"/>
    <cellStyle name="40% - Ênfase3 3 3 7 2" xfId="20625"/>
    <cellStyle name="40% - Ênfase3 3 3 7 3" xfId="31813"/>
    <cellStyle name="40% - Ênfase3 3 3 8" xfId="11993"/>
    <cellStyle name="40% - Ênfase3 3 3 8 2" xfId="22518"/>
    <cellStyle name="40% - Ênfase3 3 3 8 3" xfId="33704"/>
    <cellStyle name="40% - Ênfase3 3 3 9" xfId="13718"/>
    <cellStyle name="40% - Ênfase3 3 3 9 2" xfId="24414"/>
    <cellStyle name="40% - Ênfase3 3 3 9 3" xfId="35600"/>
    <cellStyle name="40% - Ênfase3 3 4" xfId="493"/>
    <cellStyle name="40% - Ênfase3 3 4 10" xfId="43136"/>
    <cellStyle name="40% - Ênfase3 3 4 2" xfId="10409"/>
    <cellStyle name="40% - Ênfase3 3 4 2 2" xfId="20783"/>
    <cellStyle name="40% - Ênfase3 3 4 2 3" xfId="31971"/>
    <cellStyle name="40% - Ênfase3 3 4 3" xfId="12137"/>
    <cellStyle name="40% - Ênfase3 3 4 3 2" xfId="22676"/>
    <cellStyle name="40% - Ênfase3 3 4 3 3" xfId="33862"/>
    <cellStyle name="40% - Ênfase3 3 4 4" xfId="13862"/>
    <cellStyle name="40% - Ênfase3 3 4 4 2" xfId="24572"/>
    <cellStyle name="40% - Ênfase3 3 4 4 3" xfId="35758"/>
    <cellStyle name="40% - Ênfase3 3 4 5" xfId="15587"/>
    <cellStyle name="40% - Ênfase3 3 4 5 2" xfId="26468"/>
    <cellStyle name="40% - Ênfase3 3 4 5 3" xfId="37654"/>
    <cellStyle name="40% - Ênfase3 3 4 6" xfId="17312"/>
    <cellStyle name="40% - Ênfase3 3 4 6 2" xfId="28364"/>
    <cellStyle name="40% - Ênfase3 3 4 6 3" xfId="39550"/>
    <cellStyle name="40% - Ênfase3 3 4 7" xfId="19037"/>
    <cellStyle name="40% - Ênfase3 3 4 8" xfId="30225"/>
    <cellStyle name="40% - Ênfase3 3 4 9" xfId="41411"/>
    <cellStyle name="40% - Ênfase3 3 5" xfId="809"/>
    <cellStyle name="40% - Ênfase3 3 5 10" xfId="43424"/>
    <cellStyle name="40% - Ênfase3 3 5 2" xfId="10697"/>
    <cellStyle name="40% - Ênfase3 3 5 2 2" xfId="21099"/>
    <cellStyle name="40% - Ênfase3 3 5 2 3" xfId="32287"/>
    <cellStyle name="40% - Ênfase3 3 5 3" xfId="12425"/>
    <cellStyle name="40% - Ênfase3 3 5 3 2" xfId="22992"/>
    <cellStyle name="40% - Ênfase3 3 5 3 3" xfId="34178"/>
    <cellStyle name="40% - Ênfase3 3 5 4" xfId="14150"/>
    <cellStyle name="40% - Ênfase3 3 5 4 2" xfId="24888"/>
    <cellStyle name="40% - Ênfase3 3 5 4 3" xfId="36074"/>
    <cellStyle name="40% - Ênfase3 3 5 5" xfId="15875"/>
    <cellStyle name="40% - Ênfase3 3 5 5 2" xfId="26784"/>
    <cellStyle name="40% - Ênfase3 3 5 5 3" xfId="37970"/>
    <cellStyle name="40% - Ênfase3 3 5 6" xfId="17600"/>
    <cellStyle name="40% - Ênfase3 3 5 6 2" xfId="28680"/>
    <cellStyle name="40% - Ênfase3 3 5 6 3" xfId="39866"/>
    <cellStyle name="40% - Ênfase3 3 5 7" xfId="19325"/>
    <cellStyle name="40% - Ênfase3 3 5 8" xfId="30513"/>
    <cellStyle name="40% - Ênfase3 3 5 9" xfId="41699"/>
    <cellStyle name="40% - Ênfase3 3 6" xfId="1125"/>
    <cellStyle name="40% - Ênfase3 3 6 10" xfId="43712"/>
    <cellStyle name="40% - Ênfase3 3 6 2" xfId="10985"/>
    <cellStyle name="40% - Ênfase3 3 6 2 2" xfId="21415"/>
    <cellStyle name="40% - Ênfase3 3 6 2 3" xfId="32603"/>
    <cellStyle name="40% - Ênfase3 3 6 3" xfId="12713"/>
    <cellStyle name="40% - Ênfase3 3 6 3 2" xfId="23308"/>
    <cellStyle name="40% - Ênfase3 3 6 3 3" xfId="34494"/>
    <cellStyle name="40% - Ênfase3 3 6 4" xfId="14438"/>
    <cellStyle name="40% - Ênfase3 3 6 4 2" xfId="25204"/>
    <cellStyle name="40% - Ênfase3 3 6 4 3" xfId="36390"/>
    <cellStyle name="40% - Ênfase3 3 6 5" xfId="16163"/>
    <cellStyle name="40% - Ênfase3 3 6 5 2" xfId="27100"/>
    <cellStyle name="40% - Ênfase3 3 6 5 3" xfId="38286"/>
    <cellStyle name="40% - Ênfase3 3 6 6" xfId="17888"/>
    <cellStyle name="40% - Ênfase3 3 6 6 2" xfId="28996"/>
    <cellStyle name="40% - Ênfase3 3 6 6 3" xfId="40182"/>
    <cellStyle name="40% - Ênfase3 3 6 7" xfId="19613"/>
    <cellStyle name="40% - Ênfase3 3 6 8" xfId="30801"/>
    <cellStyle name="40% - Ênfase3 3 6 9" xfId="41987"/>
    <cellStyle name="40% - Ênfase3 3 7" xfId="1441"/>
    <cellStyle name="40% - Ênfase3 3 7 10" xfId="44000"/>
    <cellStyle name="40% - Ênfase3 3 7 2" xfId="11273"/>
    <cellStyle name="40% - Ênfase3 3 7 2 2" xfId="21731"/>
    <cellStyle name="40% - Ênfase3 3 7 2 3" xfId="32919"/>
    <cellStyle name="40% - Ênfase3 3 7 3" xfId="13001"/>
    <cellStyle name="40% - Ênfase3 3 7 3 2" xfId="23624"/>
    <cellStyle name="40% - Ênfase3 3 7 3 3" xfId="34810"/>
    <cellStyle name="40% - Ênfase3 3 7 4" xfId="14726"/>
    <cellStyle name="40% - Ênfase3 3 7 4 2" xfId="25520"/>
    <cellStyle name="40% - Ênfase3 3 7 4 3" xfId="36706"/>
    <cellStyle name="40% - Ênfase3 3 7 5" xfId="16451"/>
    <cellStyle name="40% - Ênfase3 3 7 5 2" xfId="27416"/>
    <cellStyle name="40% - Ênfase3 3 7 5 3" xfId="38602"/>
    <cellStyle name="40% - Ênfase3 3 7 6" xfId="18176"/>
    <cellStyle name="40% - Ênfase3 3 7 6 2" xfId="29312"/>
    <cellStyle name="40% - Ênfase3 3 7 6 3" xfId="40498"/>
    <cellStyle name="40% - Ênfase3 3 7 7" xfId="19901"/>
    <cellStyle name="40% - Ênfase3 3 7 8" xfId="31089"/>
    <cellStyle name="40% - Ênfase3 3 7 9" xfId="42275"/>
    <cellStyle name="40% - Ênfase3 3 8" xfId="1757"/>
    <cellStyle name="40% - Ênfase3 3 8 10" xfId="44288"/>
    <cellStyle name="40% - Ênfase3 3 8 2" xfId="11561"/>
    <cellStyle name="40% - Ênfase3 3 8 2 2" xfId="22047"/>
    <cellStyle name="40% - Ênfase3 3 8 2 3" xfId="33235"/>
    <cellStyle name="40% - Ênfase3 3 8 3" xfId="13289"/>
    <cellStyle name="40% - Ênfase3 3 8 3 2" xfId="23940"/>
    <cellStyle name="40% - Ênfase3 3 8 3 3" xfId="35126"/>
    <cellStyle name="40% - Ênfase3 3 8 4" xfId="15014"/>
    <cellStyle name="40% - Ênfase3 3 8 4 2" xfId="25836"/>
    <cellStyle name="40% - Ênfase3 3 8 4 3" xfId="37022"/>
    <cellStyle name="40% - Ênfase3 3 8 5" xfId="16739"/>
    <cellStyle name="40% - Ênfase3 3 8 5 2" xfId="27732"/>
    <cellStyle name="40% - Ênfase3 3 8 5 3" xfId="38918"/>
    <cellStyle name="40% - Ênfase3 3 8 6" xfId="18464"/>
    <cellStyle name="40% - Ênfase3 3 8 6 2" xfId="29628"/>
    <cellStyle name="40% - Ênfase3 3 8 6 3" xfId="40814"/>
    <cellStyle name="40% - Ênfase3 3 8 7" xfId="20189"/>
    <cellStyle name="40% - Ênfase3 3 8 8" xfId="31377"/>
    <cellStyle name="40% - Ênfase3 3 8 9" xfId="42563"/>
    <cellStyle name="40% - Ênfase3 3 9" xfId="2105"/>
    <cellStyle name="40% - Ênfase3 3 9 2" xfId="20477"/>
    <cellStyle name="40% - Ênfase3 3 9 3" xfId="31665"/>
    <cellStyle name="40% - Ênfase3 4" xfId="197"/>
    <cellStyle name="40% - Ênfase3 4 10" xfId="13594"/>
    <cellStyle name="40% - Ênfase3 4 10 2" xfId="24278"/>
    <cellStyle name="40% - Ênfase3 4 10 3" xfId="35464"/>
    <cellStyle name="40% - Ênfase3 4 11" xfId="15319"/>
    <cellStyle name="40% - Ênfase3 4 11 2" xfId="26174"/>
    <cellStyle name="40% - Ênfase3 4 11 3" xfId="37360"/>
    <cellStyle name="40% - Ênfase3 4 12" xfId="17044"/>
    <cellStyle name="40% - Ênfase3 4 12 2" xfId="28070"/>
    <cellStyle name="40% - Ênfase3 4 12 3" xfId="39256"/>
    <cellStyle name="40% - Ênfase3 4 13" xfId="18769"/>
    <cellStyle name="40% - Ênfase3 4 14" xfId="29957"/>
    <cellStyle name="40% - Ênfase3 4 15" xfId="41143"/>
    <cellStyle name="40% - Ênfase3 4 16" xfId="42868"/>
    <cellStyle name="40% - Ênfase3 4 2" xfId="355"/>
    <cellStyle name="40% - Ênfase3 4 2 10" xfId="15463"/>
    <cellStyle name="40% - Ênfase3 4 2 10 2" xfId="26332"/>
    <cellStyle name="40% - Ênfase3 4 2 10 3" xfId="37518"/>
    <cellStyle name="40% - Ênfase3 4 2 11" xfId="17188"/>
    <cellStyle name="40% - Ênfase3 4 2 11 2" xfId="28228"/>
    <cellStyle name="40% - Ênfase3 4 2 11 3" xfId="39414"/>
    <cellStyle name="40% - Ênfase3 4 2 12" xfId="18913"/>
    <cellStyle name="40% - Ênfase3 4 2 13" xfId="30101"/>
    <cellStyle name="40% - Ênfase3 4 2 14" xfId="41287"/>
    <cellStyle name="40% - Ênfase3 4 2 15" xfId="43012"/>
    <cellStyle name="40% - Ênfase3 4 2 2" xfId="673"/>
    <cellStyle name="40% - Ênfase3 4 2 2 10" xfId="43300"/>
    <cellStyle name="40% - Ênfase3 4 2 2 2" xfId="10573"/>
    <cellStyle name="40% - Ênfase3 4 2 2 2 2" xfId="20963"/>
    <cellStyle name="40% - Ênfase3 4 2 2 2 3" xfId="32151"/>
    <cellStyle name="40% - Ênfase3 4 2 2 3" xfId="12301"/>
    <cellStyle name="40% - Ênfase3 4 2 2 3 2" xfId="22856"/>
    <cellStyle name="40% - Ênfase3 4 2 2 3 3" xfId="34042"/>
    <cellStyle name="40% - Ênfase3 4 2 2 4" xfId="14026"/>
    <cellStyle name="40% - Ênfase3 4 2 2 4 2" xfId="24752"/>
    <cellStyle name="40% - Ênfase3 4 2 2 4 3" xfId="35938"/>
    <cellStyle name="40% - Ênfase3 4 2 2 5" xfId="15751"/>
    <cellStyle name="40% - Ênfase3 4 2 2 5 2" xfId="26648"/>
    <cellStyle name="40% - Ênfase3 4 2 2 5 3" xfId="37834"/>
    <cellStyle name="40% - Ênfase3 4 2 2 6" xfId="17476"/>
    <cellStyle name="40% - Ênfase3 4 2 2 6 2" xfId="28544"/>
    <cellStyle name="40% - Ênfase3 4 2 2 6 3" xfId="39730"/>
    <cellStyle name="40% - Ênfase3 4 2 2 7" xfId="19201"/>
    <cellStyle name="40% - Ênfase3 4 2 2 8" xfId="30389"/>
    <cellStyle name="40% - Ênfase3 4 2 2 9" xfId="41575"/>
    <cellStyle name="40% - Ênfase3 4 2 3" xfId="989"/>
    <cellStyle name="40% - Ênfase3 4 2 3 10" xfId="43588"/>
    <cellStyle name="40% - Ênfase3 4 2 3 2" xfId="10861"/>
    <cellStyle name="40% - Ênfase3 4 2 3 2 2" xfId="21279"/>
    <cellStyle name="40% - Ênfase3 4 2 3 2 3" xfId="32467"/>
    <cellStyle name="40% - Ênfase3 4 2 3 3" xfId="12589"/>
    <cellStyle name="40% - Ênfase3 4 2 3 3 2" xfId="23172"/>
    <cellStyle name="40% - Ênfase3 4 2 3 3 3" xfId="34358"/>
    <cellStyle name="40% - Ênfase3 4 2 3 4" xfId="14314"/>
    <cellStyle name="40% - Ênfase3 4 2 3 4 2" xfId="25068"/>
    <cellStyle name="40% - Ênfase3 4 2 3 4 3" xfId="36254"/>
    <cellStyle name="40% - Ênfase3 4 2 3 5" xfId="16039"/>
    <cellStyle name="40% - Ênfase3 4 2 3 5 2" xfId="26964"/>
    <cellStyle name="40% - Ênfase3 4 2 3 5 3" xfId="38150"/>
    <cellStyle name="40% - Ênfase3 4 2 3 6" xfId="17764"/>
    <cellStyle name="40% - Ênfase3 4 2 3 6 2" xfId="28860"/>
    <cellStyle name="40% - Ênfase3 4 2 3 6 3" xfId="40046"/>
    <cellStyle name="40% - Ênfase3 4 2 3 7" xfId="19489"/>
    <cellStyle name="40% - Ênfase3 4 2 3 8" xfId="30677"/>
    <cellStyle name="40% - Ênfase3 4 2 3 9" xfId="41863"/>
    <cellStyle name="40% - Ênfase3 4 2 4" xfId="1305"/>
    <cellStyle name="40% - Ênfase3 4 2 4 10" xfId="43876"/>
    <cellStyle name="40% - Ênfase3 4 2 4 2" xfId="11149"/>
    <cellStyle name="40% - Ênfase3 4 2 4 2 2" xfId="21595"/>
    <cellStyle name="40% - Ênfase3 4 2 4 2 3" xfId="32783"/>
    <cellStyle name="40% - Ênfase3 4 2 4 3" xfId="12877"/>
    <cellStyle name="40% - Ênfase3 4 2 4 3 2" xfId="23488"/>
    <cellStyle name="40% - Ênfase3 4 2 4 3 3" xfId="34674"/>
    <cellStyle name="40% - Ênfase3 4 2 4 4" xfId="14602"/>
    <cellStyle name="40% - Ênfase3 4 2 4 4 2" xfId="25384"/>
    <cellStyle name="40% - Ênfase3 4 2 4 4 3" xfId="36570"/>
    <cellStyle name="40% - Ênfase3 4 2 4 5" xfId="16327"/>
    <cellStyle name="40% - Ênfase3 4 2 4 5 2" xfId="27280"/>
    <cellStyle name="40% - Ênfase3 4 2 4 5 3" xfId="38466"/>
    <cellStyle name="40% - Ênfase3 4 2 4 6" xfId="18052"/>
    <cellStyle name="40% - Ênfase3 4 2 4 6 2" xfId="29176"/>
    <cellStyle name="40% - Ênfase3 4 2 4 6 3" xfId="40362"/>
    <cellStyle name="40% - Ênfase3 4 2 4 7" xfId="19777"/>
    <cellStyle name="40% - Ênfase3 4 2 4 8" xfId="30965"/>
    <cellStyle name="40% - Ênfase3 4 2 4 9" xfId="42151"/>
    <cellStyle name="40% - Ênfase3 4 2 5" xfId="1621"/>
    <cellStyle name="40% - Ênfase3 4 2 5 10" xfId="44164"/>
    <cellStyle name="40% - Ênfase3 4 2 5 2" xfId="11437"/>
    <cellStyle name="40% - Ênfase3 4 2 5 2 2" xfId="21911"/>
    <cellStyle name="40% - Ênfase3 4 2 5 2 3" xfId="33099"/>
    <cellStyle name="40% - Ênfase3 4 2 5 3" xfId="13165"/>
    <cellStyle name="40% - Ênfase3 4 2 5 3 2" xfId="23804"/>
    <cellStyle name="40% - Ênfase3 4 2 5 3 3" xfId="34990"/>
    <cellStyle name="40% - Ênfase3 4 2 5 4" xfId="14890"/>
    <cellStyle name="40% - Ênfase3 4 2 5 4 2" xfId="25700"/>
    <cellStyle name="40% - Ênfase3 4 2 5 4 3" xfId="36886"/>
    <cellStyle name="40% - Ênfase3 4 2 5 5" xfId="16615"/>
    <cellStyle name="40% - Ênfase3 4 2 5 5 2" xfId="27596"/>
    <cellStyle name="40% - Ênfase3 4 2 5 5 3" xfId="38782"/>
    <cellStyle name="40% - Ênfase3 4 2 5 6" xfId="18340"/>
    <cellStyle name="40% - Ênfase3 4 2 5 6 2" xfId="29492"/>
    <cellStyle name="40% - Ênfase3 4 2 5 6 3" xfId="40678"/>
    <cellStyle name="40% - Ênfase3 4 2 5 7" xfId="20065"/>
    <cellStyle name="40% - Ênfase3 4 2 5 8" xfId="31253"/>
    <cellStyle name="40% - Ênfase3 4 2 5 9" xfId="42439"/>
    <cellStyle name="40% - Ênfase3 4 2 6" xfId="1937"/>
    <cellStyle name="40% - Ênfase3 4 2 6 10" xfId="44452"/>
    <cellStyle name="40% - Ênfase3 4 2 6 2" xfId="11725"/>
    <cellStyle name="40% - Ênfase3 4 2 6 2 2" xfId="22227"/>
    <cellStyle name="40% - Ênfase3 4 2 6 2 3" xfId="33415"/>
    <cellStyle name="40% - Ênfase3 4 2 6 3" xfId="13453"/>
    <cellStyle name="40% - Ênfase3 4 2 6 3 2" xfId="24120"/>
    <cellStyle name="40% - Ênfase3 4 2 6 3 3" xfId="35306"/>
    <cellStyle name="40% - Ênfase3 4 2 6 4" xfId="15178"/>
    <cellStyle name="40% - Ênfase3 4 2 6 4 2" xfId="26016"/>
    <cellStyle name="40% - Ênfase3 4 2 6 4 3" xfId="37202"/>
    <cellStyle name="40% - Ênfase3 4 2 6 5" xfId="16903"/>
    <cellStyle name="40% - Ênfase3 4 2 6 5 2" xfId="27912"/>
    <cellStyle name="40% - Ênfase3 4 2 6 5 3" xfId="39098"/>
    <cellStyle name="40% - Ênfase3 4 2 6 6" xfId="18628"/>
    <cellStyle name="40% - Ênfase3 4 2 6 6 2" xfId="29808"/>
    <cellStyle name="40% - Ênfase3 4 2 6 6 3" xfId="40994"/>
    <cellStyle name="40% - Ênfase3 4 2 6 7" xfId="20353"/>
    <cellStyle name="40% - Ênfase3 4 2 6 8" xfId="31541"/>
    <cellStyle name="40% - Ênfase3 4 2 6 9" xfId="42727"/>
    <cellStyle name="40% - Ênfase3 4 2 7" xfId="10284"/>
    <cellStyle name="40% - Ênfase3 4 2 7 2" xfId="20647"/>
    <cellStyle name="40% - Ênfase3 4 2 7 3" xfId="31835"/>
    <cellStyle name="40% - Ênfase3 4 2 8" xfId="12013"/>
    <cellStyle name="40% - Ênfase3 4 2 8 2" xfId="22540"/>
    <cellStyle name="40% - Ênfase3 4 2 8 3" xfId="33726"/>
    <cellStyle name="40% - Ênfase3 4 2 9" xfId="13738"/>
    <cellStyle name="40% - Ênfase3 4 2 9 2" xfId="24436"/>
    <cellStyle name="40% - Ênfase3 4 2 9 3" xfId="35622"/>
    <cellStyle name="40% - Ênfase3 4 3" xfId="515"/>
    <cellStyle name="40% - Ênfase3 4 3 10" xfId="43156"/>
    <cellStyle name="40% - Ênfase3 4 3 2" xfId="10429"/>
    <cellStyle name="40% - Ênfase3 4 3 2 2" xfId="20805"/>
    <cellStyle name="40% - Ênfase3 4 3 2 3" xfId="31993"/>
    <cellStyle name="40% - Ênfase3 4 3 3" xfId="12157"/>
    <cellStyle name="40% - Ênfase3 4 3 3 2" xfId="22698"/>
    <cellStyle name="40% - Ênfase3 4 3 3 3" xfId="33884"/>
    <cellStyle name="40% - Ênfase3 4 3 4" xfId="13882"/>
    <cellStyle name="40% - Ênfase3 4 3 4 2" xfId="24594"/>
    <cellStyle name="40% - Ênfase3 4 3 4 3" xfId="35780"/>
    <cellStyle name="40% - Ênfase3 4 3 5" xfId="15607"/>
    <cellStyle name="40% - Ênfase3 4 3 5 2" xfId="26490"/>
    <cellStyle name="40% - Ênfase3 4 3 5 3" xfId="37676"/>
    <cellStyle name="40% - Ênfase3 4 3 6" xfId="17332"/>
    <cellStyle name="40% - Ênfase3 4 3 6 2" xfId="28386"/>
    <cellStyle name="40% - Ênfase3 4 3 6 3" xfId="39572"/>
    <cellStyle name="40% - Ênfase3 4 3 7" xfId="19057"/>
    <cellStyle name="40% - Ênfase3 4 3 8" xfId="30245"/>
    <cellStyle name="40% - Ênfase3 4 3 9" xfId="41431"/>
    <cellStyle name="40% - Ênfase3 4 4" xfId="831"/>
    <cellStyle name="40% - Ênfase3 4 4 10" xfId="43444"/>
    <cellStyle name="40% - Ênfase3 4 4 2" xfId="10717"/>
    <cellStyle name="40% - Ênfase3 4 4 2 2" xfId="21121"/>
    <cellStyle name="40% - Ênfase3 4 4 2 3" xfId="32309"/>
    <cellStyle name="40% - Ênfase3 4 4 3" xfId="12445"/>
    <cellStyle name="40% - Ênfase3 4 4 3 2" xfId="23014"/>
    <cellStyle name="40% - Ênfase3 4 4 3 3" xfId="34200"/>
    <cellStyle name="40% - Ênfase3 4 4 4" xfId="14170"/>
    <cellStyle name="40% - Ênfase3 4 4 4 2" xfId="24910"/>
    <cellStyle name="40% - Ênfase3 4 4 4 3" xfId="36096"/>
    <cellStyle name="40% - Ênfase3 4 4 5" xfId="15895"/>
    <cellStyle name="40% - Ênfase3 4 4 5 2" xfId="26806"/>
    <cellStyle name="40% - Ênfase3 4 4 5 3" xfId="37992"/>
    <cellStyle name="40% - Ênfase3 4 4 6" xfId="17620"/>
    <cellStyle name="40% - Ênfase3 4 4 6 2" xfId="28702"/>
    <cellStyle name="40% - Ênfase3 4 4 6 3" xfId="39888"/>
    <cellStyle name="40% - Ênfase3 4 4 7" xfId="19345"/>
    <cellStyle name="40% - Ênfase3 4 4 8" xfId="30533"/>
    <cellStyle name="40% - Ênfase3 4 4 9" xfId="41719"/>
    <cellStyle name="40% - Ênfase3 4 5" xfId="1147"/>
    <cellStyle name="40% - Ênfase3 4 5 10" xfId="43732"/>
    <cellStyle name="40% - Ênfase3 4 5 2" xfId="11005"/>
    <cellStyle name="40% - Ênfase3 4 5 2 2" xfId="21437"/>
    <cellStyle name="40% - Ênfase3 4 5 2 3" xfId="32625"/>
    <cellStyle name="40% - Ênfase3 4 5 3" xfId="12733"/>
    <cellStyle name="40% - Ênfase3 4 5 3 2" xfId="23330"/>
    <cellStyle name="40% - Ênfase3 4 5 3 3" xfId="34516"/>
    <cellStyle name="40% - Ênfase3 4 5 4" xfId="14458"/>
    <cellStyle name="40% - Ênfase3 4 5 4 2" xfId="25226"/>
    <cellStyle name="40% - Ênfase3 4 5 4 3" xfId="36412"/>
    <cellStyle name="40% - Ênfase3 4 5 5" xfId="16183"/>
    <cellStyle name="40% - Ênfase3 4 5 5 2" xfId="27122"/>
    <cellStyle name="40% - Ênfase3 4 5 5 3" xfId="38308"/>
    <cellStyle name="40% - Ênfase3 4 5 6" xfId="17908"/>
    <cellStyle name="40% - Ênfase3 4 5 6 2" xfId="29018"/>
    <cellStyle name="40% - Ênfase3 4 5 6 3" xfId="40204"/>
    <cellStyle name="40% - Ênfase3 4 5 7" xfId="19633"/>
    <cellStyle name="40% - Ênfase3 4 5 8" xfId="30821"/>
    <cellStyle name="40% - Ênfase3 4 5 9" xfId="42007"/>
    <cellStyle name="40% - Ênfase3 4 6" xfId="1463"/>
    <cellStyle name="40% - Ênfase3 4 6 10" xfId="44020"/>
    <cellStyle name="40% - Ênfase3 4 6 2" xfId="11293"/>
    <cellStyle name="40% - Ênfase3 4 6 2 2" xfId="21753"/>
    <cellStyle name="40% - Ênfase3 4 6 2 3" xfId="32941"/>
    <cellStyle name="40% - Ênfase3 4 6 3" xfId="13021"/>
    <cellStyle name="40% - Ênfase3 4 6 3 2" xfId="23646"/>
    <cellStyle name="40% - Ênfase3 4 6 3 3" xfId="34832"/>
    <cellStyle name="40% - Ênfase3 4 6 4" xfId="14746"/>
    <cellStyle name="40% - Ênfase3 4 6 4 2" xfId="25542"/>
    <cellStyle name="40% - Ênfase3 4 6 4 3" xfId="36728"/>
    <cellStyle name="40% - Ênfase3 4 6 5" xfId="16471"/>
    <cellStyle name="40% - Ênfase3 4 6 5 2" xfId="27438"/>
    <cellStyle name="40% - Ênfase3 4 6 5 3" xfId="38624"/>
    <cellStyle name="40% - Ênfase3 4 6 6" xfId="18196"/>
    <cellStyle name="40% - Ênfase3 4 6 6 2" xfId="29334"/>
    <cellStyle name="40% - Ênfase3 4 6 6 3" xfId="40520"/>
    <cellStyle name="40% - Ênfase3 4 6 7" xfId="19921"/>
    <cellStyle name="40% - Ênfase3 4 6 8" xfId="31109"/>
    <cellStyle name="40% - Ênfase3 4 6 9" xfId="42295"/>
    <cellStyle name="40% - Ênfase3 4 7" xfId="1779"/>
    <cellStyle name="40% - Ênfase3 4 7 10" xfId="44308"/>
    <cellStyle name="40% - Ênfase3 4 7 2" xfId="11581"/>
    <cellStyle name="40% - Ênfase3 4 7 2 2" xfId="22069"/>
    <cellStyle name="40% - Ênfase3 4 7 2 3" xfId="33257"/>
    <cellStyle name="40% - Ênfase3 4 7 3" xfId="13309"/>
    <cellStyle name="40% - Ênfase3 4 7 3 2" xfId="23962"/>
    <cellStyle name="40% - Ênfase3 4 7 3 3" xfId="35148"/>
    <cellStyle name="40% - Ênfase3 4 7 4" xfId="15034"/>
    <cellStyle name="40% - Ênfase3 4 7 4 2" xfId="25858"/>
    <cellStyle name="40% - Ênfase3 4 7 4 3" xfId="37044"/>
    <cellStyle name="40% - Ênfase3 4 7 5" xfId="16759"/>
    <cellStyle name="40% - Ênfase3 4 7 5 2" xfId="27754"/>
    <cellStyle name="40% - Ênfase3 4 7 5 3" xfId="38940"/>
    <cellStyle name="40% - Ênfase3 4 7 6" xfId="18484"/>
    <cellStyle name="40% - Ênfase3 4 7 6 2" xfId="29650"/>
    <cellStyle name="40% - Ênfase3 4 7 6 3" xfId="40836"/>
    <cellStyle name="40% - Ênfase3 4 7 7" xfId="20209"/>
    <cellStyle name="40% - Ênfase3 4 7 8" xfId="31397"/>
    <cellStyle name="40% - Ênfase3 4 7 9" xfId="42583"/>
    <cellStyle name="40% - Ênfase3 4 8" xfId="2082"/>
    <cellStyle name="40% - Ênfase3 4 8 2" xfId="20497"/>
    <cellStyle name="40% - Ênfase3 4 8 3" xfId="31685"/>
    <cellStyle name="40% - Ênfase3 4 9" xfId="11869"/>
    <cellStyle name="40% - Ênfase3 4 9 2" xfId="22382"/>
    <cellStyle name="40% - Ênfase3 4 9 3" xfId="33568"/>
    <cellStyle name="40% - Ênfase3 5" xfId="219"/>
    <cellStyle name="40% - Ênfase3 5 10" xfId="13614"/>
    <cellStyle name="40% - Ênfase3 5 10 2" xfId="24300"/>
    <cellStyle name="40% - Ênfase3 5 10 3" xfId="35486"/>
    <cellStyle name="40% - Ênfase3 5 11" xfId="15339"/>
    <cellStyle name="40% - Ênfase3 5 11 2" xfId="26196"/>
    <cellStyle name="40% - Ênfase3 5 11 3" xfId="37382"/>
    <cellStyle name="40% - Ênfase3 5 12" xfId="17064"/>
    <cellStyle name="40% - Ênfase3 5 12 2" xfId="28092"/>
    <cellStyle name="40% - Ênfase3 5 12 3" xfId="39278"/>
    <cellStyle name="40% - Ênfase3 5 13" xfId="18789"/>
    <cellStyle name="40% - Ênfase3 5 14" xfId="29977"/>
    <cellStyle name="40% - Ênfase3 5 15" xfId="41163"/>
    <cellStyle name="40% - Ênfase3 5 16" xfId="42888"/>
    <cellStyle name="40% - Ênfase3 5 2" xfId="377"/>
    <cellStyle name="40% - Ênfase3 5 2 10" xfId="15483"/>
    <cellStyle name="40% - Ênfase3 5 2 10 2" xfId="26354"/>
    <cellStyle name="40% - Ênfase3 5 2 10 3" xfId="37540"/>
    <cellStyle name="40% - Ênfase3 5 2 11" xfId="17208"/>
    <cellStyle name="40% - Ênfase3 5 2 11 2" xfId="28250"/>
    <cellStyle name="40% - Ênfase3 5 2 11 3" xfId="39436"/>
    <cellStyle name="40% - Ênfase3 5 2 12" xfId="18933"/>
    <cellStyle name="40% - Ênfase3 5 2 13" xfId="30121"/>
    <cellStyle name="40% - Ênfase3 5 2 14" xfId="41307"/>
    <cellStyle name="40% - Ênfase3 5 2 15" xfId="43032"/>
    <cellStyle name="40% - Ênfase3 5 2 2" xfId="695"/>
    <cellStyle name="40% - Ênfase3 5 2 2 10" xfId="43320"/>
    <cellStyle name="40% - Ênfase3 5 2 2 2" xfId="10593"/>
    <cellStyle name="40% - Ênfase3 5 2 2 2 2" xfId="20985"/>
    <cellStyle name="40% - Ênfase3 5 2 2 2 3" xfId="32173"/>
    <cellStyle name="40% - Ênfase3 5 2 2 3" xfId="12321"/>
    <cellStyle name="40% - Ênfase3 5 2 2 3 2" xfId="22878"/>
    <cellStyle name="40% - Ênfase3 5 2 2 3 3" xfId="34064"/>
    <cellStyle name="40% - Ênfase3 5 2 2 4" xfId="14046"/>
    <cellStyle name="40% - Ênfase3 5 2 2 4 2" xfId="24774"/>
    <cellStyle name="40% - Ênfase3 5 2 2 4 3" xfId="35960"/>
    <cellStyle name="40% - Ênfase3 5 2 2 5" xfId="15771"/>
    <cellStyle name="40% - Ênfase3 5 2 2 5 2" xfId="26670"/>
    <cellStyle name="40% - Ênfase3 5 2 2 5 3" xfId="37856"/>
    <cellStyle name="40% - Ênfase3 5 2 2 6" xfId="17496"/>
    <cellStyle name="40% - Ênfase3 5 2 2 6 2" xfId="28566"/>
    <cellStyle name="40% - Ênfase3 5 2 2 6 3" xfId="39752"/>
    <cellStyle name="40% - Ênfase3 5 2 2 7" xfId="19221"/>
    <cellStyle name="40% - Ênfase3 5 2 2 8" xfId="30409"/>
    <cellStyle name="40% - Ênfase3 5 2 2 9" xfId="41595"/>
    <cellStyle name="40% - Ênfase3 5 2 3" xfId="1011"/>
    <cellStyle name="40% - Ênfase3 5 2 3 10" xfId="43608"/>
    <cellStyle name="40% - Ênfase3 5 2 3 2" xfId="10881"/>
    <cellStyle name="40% - Ênfase3 5 2 3 2 2" xfId="21301"/>
    <cellStyle name="40% - Ênfase3 5 2 3 2 3" xfId="32489"/>
    <cellStyle name="40% - Ênfase3 5 2 3 3" xfId="12609"/>
    <cellStyle name="40% - Ênfase3 5 2 3 3 2" xfId="23194"/>
    <cellStyle name="40% - Ênfase3 5 2 3 3 3" xfId="34380"/>
    <cellStyle name="40% - Ênfase3 5 2 3 4" xfId="14334"/>
    <cellStyle name="40% - Ênfase3 5 2 3 4 2" xfId="25090"/>
    <cellStyle name="40% - Ênfase3 5 2 3 4 3" xfId="36276"/>
    <cellStyle name="40% - Ênfase3 5 2 3 5" xfId="16059"/>
    <cellStyle name="40% - Ênfase3 5 2 3 5 2" xfId="26986"/>
    <cellStyle name="40% - Ênfase3 5 2 3 5 3" xfId="38172"/>
    <cellStyle name="40% - Ênfase3 5 2 3 6" xfId="17784"/>
    <cellStyle name="40% - Ênfase3 5 2 3 6 2" xfId="28882"/>
    <cellStyle name="40% - Ênfase3 5 2 3 6 3" xfId="40068"/>
    <cellStyle name="40% - Ênfase3 5 2 3 7" xfId="19509"/>
    <cellStyle name="40% - Ênfase3 5 2 3 8" xfId="30697"/>
    <cellStyle name="40% - Ênfase3 5 2 3 9" xfId="41883"/>
    <cellStyle name="40% - Ênfase3 5 2 4" xfId="1327"/>
    <cellStyle name="40% - Ênfase3 5 2 4 10" xfId="43896"/>
    <cellStyle name="40% - Ênfase3 5 2 4 2" xfId="11169"/>
    <cellStyle name="40% - Ênfase3 5 2 4 2 2" xfId="21617"/>
    <cellStyle name="40% - Ênfase3 5 2 4 2 3" xfId="32805"/>
    <cellStyle name="40% - Ênfase3 5 2 4 3" xfId="12897"/>
    <cellStyle name="40% - Ênfase3 5 2 4 3 2" xfId="23510"/>
    <cellStyle name="40% - Ênfase3 5 2 4 3 3" xfId="34696"/>
    <cellStyle name="40% - Ênfase3 5 2 4 4" xfId="14622"/>
    <cellStyle name="40% - Ênfase3 5 2 4 4 2" xfId="25406"/>
    <cellStyle name="40% - Ênfase3 5 2 4 4 3" xfId="36592"/>
    <cellStyle name="40% - Ênfase3 5 2 4 5" xfId="16347"/>
    <cellStyle name="40% - Ênfase3 5 2 4 5 2" xfId="27302"/>
    <cellStyle name="40% - Ênfase3 5 2 4 5 3" xfId="38488"/>
    <cellStyle name="40% - Ênfase3 5 2 4 6" xfId="18072"/>
    <cellStyle name="40% - Ênfase3 5 2 4 6 2" xfId="29198"/>
    <cellStyle name="40% - Ênfase3 5 2 4 6 3" xfId="40384"/>
    <cellStyle name="40% - Ênfase3 5 2 4 7" xfId="19797"/>
    <cellStyle name="40% - Ênfase3 5 2 4 8" xfId="30985"/>
    <cellStyle name="40% - Ênfase3 5 2 4 9" xfId="42171"/>
    <cellStyle name="40% - Ênfase3 5 2 5" xfId="1643"/>
    <cellStyle name="40% - Ênfase3 5 2 5 10" xfId="44184"/>
    <cellStyle name="40% - Ênfase3 5 2 5 2" xfId="11457"/>
    <cellStyle name="40% - Ênfase3 5 2 5 2 2" xfId="21933"/>
    <cellStyle name="40% - Ênfase3 5 2 5 2 3" xfId="33121"/>
    <cellStyle name="40% - Ênfase3 5 2 5 3" xfId="13185"/>
    <cellStyle name="40% - Ênfase3 5 2 5 3 2" xfId="23826"/>
    <cellStyle name="40% - Ênfase3 5 2 5 3 3" xfId="35012"/>
    <cellStyle name="40% - Ênfase3 5 2 5 4" xfId="14910"/>
    <cellStyle name="40% - Ênfase3 5 2 5 4 2" xfId="25722"/>
    <cellStyle name="40% - Ênfase3 5 2 5 4 3" xfId="36908"/>
    <cellStyle name="40% - Ênfase3 5 2 5 5" xfId="16635"/>
    <cellStyle name="40% - Ênfase3 5 2 5 5 2" xfId="27618"/>
    <cellStyle name="40% - Ênfase3 5 2 5 5 3" xfId="38804"/>
    <cellStyle name="40% - Ênfase3 5 2 5 6" xfId="18360"/>
    <cellStyle name="40% - Ênfase3 5 2 5 6 2" xfId="29514"/>
    <cellStyle name="40% - Ênfase3 5 2 5 6 3" xfId="40700"/>
    <cellStyle name="40% - Ênfase3 5 2 5 7" xfId="20085"/>
    <cellStyle name="40% - Ênfase3 5 2 5 8" xfId="31273"/>
    <cellStyle name="40% - Ênfase3 5 2 5 9" xfId="42459"/>
    <cellStyle name="40% - Ênfase3 5 2 6" xfId="1959"/>
    <cellStyle name="40% - Ênfase3 5 2 6 10" xfId="44472"/>
    <cellStyle name="40% - Ênfase3 5 2 6 2" xfId="11745"/>
    <cellStyle name="40% - Ênfase3 5 2 6 2 2" xfId="22249"/>
    <cellStyle name="40% - Ênfase3 5 2 6 2 3" xfId="33437"/>
    <cellStyle name="40% - Ênfase3 5 2 6 3" xfId="13473"/>
    <cellStyle name="40% - Ênfase3 5 2 6 3 2" xfId="24142"/>
    <cellStyle name="40% - Ênfase3 5 2 6 3 3" xfId="35328"/>
    <cellStyle name="40% - Ênfase3 5 2 6 4" xfId="15198"/>
    <cellStyle name="40% - Ênfase3 5 2 6 4 2" xfId="26038"/>
    <cellStyle name="40% - Ênfase3 5 2 6 4 3" xfId="37224"/>
    <cellStyle name="40% - Ênfase3 5 2 6 5" xfId="16923"/>
    <cellStyle name="40% - Ênfase3 5 2 6 5 2" xfId="27934"/>
    <cellStyle name="40% - Ênfase3 5 2 6 5 3" xfId="39120"/>
    <cellStyle name="40% - Ênfase3 5 2 6 6" xfId="18648"/>
    <cellStyle name="40% - Ênfase3 5 2 6 6 2" xfId="29830"/>
    <cellStyle name="40% - Ênfase3 5 2 6 6 3" xfId="41016"/>
    <cellStyle name="40% - Ênfase3 5 2 6 7" xfId="20373"/>
    <cellStyle name="40% - Ênfase3 5 2 6 8" xfId="31561"/>
    <cellStyle name="40% - Ênfase3 5 2 6 9" xfId="42747"/>
    <cellStyle name="40% - Ênfase3 5 2 7" xfId="10304"/>
    <cellStyle name="40% - Ênfase3 5 2 7 2" xfId="20669"/>
    <cellStyle name="40% - Ênfase3 5 2 7 3" xfId="31857"/>
    <cellStyle name="40% - Ênfase3 5 2 8" xfId="12033"/>
    <cellStyle name="40% - Ênfase3 5 2 8 2" xfId="22562"/>
    <cellStyle name="40% - Ênfase3 5 2 8 3" xfId="33748"/>
    <cellStyle name="40% - Ênfase3 5 2 9" xfId="13758"/>
    <cellStyle name="40% - Ênfase3 5 2 9 2" xfId="24458"/>
    <cellStyle name="40% - Ênfase3 5 2 9 3" xfId="35644"/>
    <cellStyle name="40% - Ênfase3 5 3" xfId="537"/>
    <cellStyle name="40% - Ênfase3 5 3 10" xfId="43176"/>
    <cellStyle name="40% - Ênfase3 5 3 2" xfId="10449"/>
    <cellStyle name="40% - Ênfase3 5 3 2 2" xfId="20827"/>
    <cellStyle name="40% - Ênfase3 5 3 2 3" xfId="32015"/>
    <cellStyle name="40% - Ênfase3 5 3 3" xfId="12177"/>
    <cellStyle name="40% - Ênfase3 5 3 3 2" xfId="22720"/>
    <cellStyle name="40% - Ênfase3 5 3 3 3" xfId="33906"/>
    <cellStyle name="40% - Ênfase3 5 3 4" xfId="13902"/>
    <cellStyle name="40% - Ênfase3 5 3 4 2" xfId="24616"/>
    <cellStyle name="40% - Ênfase3 5 3 4 3" xfId="35802"/>
    <cellStyle name="40% - Ênfase3 5 3 5" xfId="15627"/>
    <cellStyle name="40% - Ênfase3 5 3 5 2" xfId="26512"/>
    <cellStyle name="40% - Ênfase3 5 3 5 3" xfId="37698"/>
    <cellStyle name="40% - Ênfase3 5 3 6" xfId="17352"/>
    <cellStyle name="40% - Ênfase3 5 3 6 2" xfId="28408"/>
    <cellStyle name="40% - Ênfase3 5 3 6 3" xfId="39594"/>
    <cellStyle name="40% - Ênfase3 5 3 7" xfId="19077"/>
    <cellStyle name="40% - Ênfase3 5 3 8" xfId="30265"/>
    <cellStyle name="40% - Ênfase3 5 3 9" xfId="41451"/>
    <cellStyle name="40% - Ênfase3 5 4" xfId="853"/>
    <cellStyle name="40% - Ênfase3 5 4 10" xfId="43464"/>
    <cellStyle name="40% - Ênfase3 5 4 2" xfId="10737"/>
    <cellStyle name="40% - Ênfase3 5 4 2 2" xfId="21143"/>
    <cellStyle name="40% - Ênfase3 5 4 2 3" xfId="32331"/>
    <cellStyle name="40% - Ênfase3 5 4 3" xfId="12465"/>
    <cellStyle name="40% - Ênfase3 5 4 3 2" xfId="23036"/>
    <cellStyle name="40% - Ênfase3 5 4 3 3" xfId="34222"/>
    <cellStyle name="40% - Ênfase3 5 4 4" xfId="14190"/>
    <cellStyle name="40% - Ênfase3 5 4 4 2" xfId="24932"/>
    <cellStyle name="40% - Ênfase3 5 4 4 3" xfId="36118"/>
    <cellStyle name="40% - Ênfase3 5 4 5" xfId="15915"/>
    <cellStyle name="40% - Ênfase3 5 4 5 2" xfId="26828"/>
    <cellStyle name="40% - Ênfase3 5 4 5 3" xfId="38014"/>
    <cellStyle name="40% - Ênfase3 5 4 6" xfId="17640"/>
    <cellStyle name="40% - Ênfase3 5 4 6 2" xfId="28724"/>
    <cellStyle name="40% - Ênfase3 5 4 6 3" xfId="39910"/>
    <cellStyle name="40% - Ênfase3 5 4 7" xfId="19365"/>
    <cellStyle name="40% - Ênfase3 5 4 8" xfId="30553"/>
    <cellStyle name="40% - Ênfase3 5 4 9" xfId="41739"/>
    <cellStyle name="40% - Ênfase3 5 5" xfId="1169"/>
    <cellStyle name="40% - Ênfase3 5 5 10" xfId="43752"/>
    <cellStyle name="40% - Ênfase3 5 5 2" xfId="11025"/>
    <cellStyle name="40% - Ênfase3 5 5 2 2" xfId="21459"/>
    <cellStyle name="40% - Ênfase3 5 5 2 3" xfId="32647"/>
    <cellStyle name="40% - Ênfase3 5 5 3" xfId="12753"/>
    <cellStyle name="40% - Ênfase3 5 5 3 2" xfId="23352"/>
    <cellStyle name="40% - Ênfase3 5 5 3 3" xfId="34538"/>
    <cellStyle name="40% - Ênfase3 5 5 4" xfId="14478"/>
    <cellStyle name="40% - Ênfase3 5 5 4 2" xfId="25248"/>
    <cellStyle name="40% - Ênfase3 5 5 4 3" xfId="36434"/>
    <cellStyle name="40% - Ênfase3 5 5 5" xfId="16203"/>
    <cellStyle name="40% - Ênfase3 5 5 5 2" xfId="27144"/>
    <cellStyle name="40% - Ênfase3 5 5 5 3" xfId="38330"/>
    <cellStyle name="40% - Ênfase3 5 5 6" xfId="17928"/>
    <cellStyle name="40% - Ênfase3 5 5 6 2" xfId="29040"/>
    <cellStyle name="40% - Ênfase3 5 5 6 3" xfId="40226"/>
    <cellStyle name="40% - Ênfase3 5 5 7" xfId="19653"/>
    <cellStyle name="40% - Ênfase3 5 5 8" xfId="30841"/>
    <cellStyle name="40% - Ênfase3 5 5 9" xfId="42027"/>
    <cellStyle name="40% - Ênfase3 5 6" xfId="1485"/>
    <cellStyle name="40% - Ênfase3 5 6 10" xfId="44040"/>
    <cellStyle name="40% - Ênfase3 5 6 2" xfId="11313"/>
    <cellStyle name="40% - Ênfase3 5 6 2 2" xfId="21775"/>
    <cellStyle name="40% - Ênfase3 5 6 2 3" xfId="32963"/>
    <cellStyle name="40% - Ênfase3 5 6 3" xfId="13041"/>
    <cellStyle name="40% - Ênfase3 5 6 3 2" xfId="23668"/>
    <cellStyle name="40% - Ênfase3 5 6 3 3" xfId="34854"/>
    <cellStyle name="40% - Ênfase3 5 6 4" xfId="14766"/>
    <cellStyle name="40% - Ênfase3 5 6 4 2" xfId="25564"/>
    <cellStyle name="40% - Ênfase3 5 6 4 3" xfId="36750"/>
    <cellStyle name="40% - Ênfase3 5 6 5" xfId="16491"/>
    <cellStyle name="40% - Ênfase3 5 6 5 2" xfId="27460"/>
    <cellStyle name="40% - Ênfase3 5 6 5 3" xfId="38646"/>
    <cellStyle name="40% - Ênfase3 5 6 6" xfId="18216"/>
    <cellStyle name="40% - Ênfase3 5 6 6 2" xfId="29356"/>
    <cellStyle name="40% - Ênfase3 5 6 6 3" xfId="40542"/>
    <cellStyle name="40% - Ênfase3 5 6 7" xfId="19941"/>
    <cellStyle name="40% - Ênfase3 5 6 8" xfId="31129"/>
    <cellStyle name="40% - Ênfase3 5 6 9" xfId="42315"/>
    <cellStyle name="40% - Ênfase3 5 7" xfId="1801"/>
    <cellStyle name="40% - Ênfase3 5 7 10" xfId="44328"/>
    <cellStyle name="40% - Ênfase3 5 7 2" xfId="11601"/>
    <cellStyle name="40% - Ênfase3 5 7 2 2" xfId="22091"/>
    <cellStyle name="40% - Ênfase3 5 7 2 3" xfId="33279"/>
    <cellStyle name="40% - Ênfase3 5 7 3" xfId="13329"/>
    <cellStyle name="40% - Ênfase3 5 7 3 2" xfId="23984"/>
    <cellStyle name="40% - Ênfase3 5 7 3 3" xfId="35170"/>
    <cellStyle name="40% - Ênfase3 5 7 4" xfId="15054"/>
    <cellStyle name="40% - Ênfase3 5 7 4 2" xfId="25880"/>
    <cellStyle name="40% - Ênfase3 5 7 4 3" xfId="37066"/>
    <cellStyle name="40% - Ênfase3 5 7 5" xfId="16779"/>
    <cellStyle name="40% - Ênfase3 5 7 5 2" xfId="27776"/>
    <cellStyle name="40% - Ênfase3 5 7 5 3" xfId="38962"/>
    <cellStyle name="40% - Ênfase3 5 7 6" xfId="18504"/>
    <cellStyle name="40% - Ênfase3 5 7 6 2" xfId="29672"/>
    <cellStyle name="40% - Ênfase3 5 7 6 3" xfId="40858"/>
    <cellStyle name="40% - Ênfase3 5 7 7" xfId="20229"/>
    <cellStyle name="40% - Ênfase3 5 7 8" xfId="31417"/>
    <cellStyle name="40% - Ênfase3 5 7 9" xfId="42603"/>
    <cellStyle name="40% - Ênfase3 5 8" xfId="2142"/>
    <cellStyle name="40% - Ênfase3 5 8 2" xfId="20517"/>
    <cellStyle name="40% - Ênfase3 5 8 3" xfId="31705"/>
    <cellStyle name="40% - Ênfase3 5 9" xfId="11889"/>
    <cellStyle name="40% - Ênfase3 5 9 2" xfId="22404"/>
    <cellStyle name="40% - Ênfase3 5 9 3" xfId="33590"/>
    <cellStyle name="40% - Ênfase3 6" xfId="287"/>
    <cellStyle name="40% - Ênfase3 6 10" xfId="15401"/>
    <cellStyle name="40% - Ênfase3 6 10 2" xfId="26264"/>
    <cellStyle name="40% - Ênfase3 6 10 3" xfId="37450"/>
    <cellStyle name="40% - Ênfase3 6 11" xfId="17126"/>
    <cellStyle name="40% - Ênfase3 6 11 2" xfId="28160"/>
    <cellStyle name="40% - Ênfase3 6 11 3" xfId="39346"/>
    <cellStyle name="40% - Ênfase3 6 12" xfId="18851"/>
    <cellStyle name="40% - Ênfase3 6 13" xfId="30039"/>
    <cellStyle name="40% - Ênfase3 6 14" xfId="41225"/>
    <cellStyle name="40% - Ênfase3 6 15" xfId="42950"/>
    <cellStyle name="40% - Ênfase3 6 2" xfId="605"/>
    <cellStyle name="40% - Ênfase3 6 2 10" xfId="43238"/>
    <cellStyle name="40% - Ênfase3 6 2 2" xfId="10511"/>
    <cellStyle name="40% - Ênfase3 6 2 2 2" xfId="20895"/>
    <cellStyle name="40% - Ênfase3 6 2 2 3" xfId="32083"/>
    <cellStyle name="40% - Ênfase3 6 2 3" xfId="12239"/>
    <cellStyle name="40% - Ênfase3 6 2 3 2" xfId="22788"/>
    <cellStyle name="40% - Ênfase3 6 2 3 3" xfId="33974"/>
    <cellStyle name="40% - Ênfase3 6 2 4" xfId="13964"/>
    <cellStyle name="40% - Ênfase3 6 2 4 2" xfId="24684"/>
    <cellStyle name="40% - Ênfase3 6 2 4 3" xfId="35870"/>
    <cellStyle name="40% - Ênfase3 6 2 5" xfId="15689"/>
    <cellStyle name="40% - Ênfase3 6 2 5 2" xfId="26580"/>
    <cellStyle name="40% - Ênfase3 6 2 5 3" xfId="37766"/>
    <cellStyle name="40% - Ênfase3 6 2 6" xfId="17414"/>
    <cellStyle name="40% - Ênfase3 6 2 6 2" xfId="28476"/>
    <cellStyle name="40% - Ênfase3 6 2 6 3" xfId="39662"/>
    <cellStyle name="40% - Ênfase3 6 2 7" xfId="19139"/>
    <cellStyle name="40% - Ênfase3 6 2 8" xfId="30327"/>
    <cellStyle name="40% - Ênfase3 6 2 9" xfId="41513"/>
    <cellStyle name="40% - Ênfase3 6 3" xfId="921"/>
    <cellStyle name="40% - Ênfase3 6 3 10" xfId="43526"/>
    <cellStyle name="40% - Ênfase3 6 3 2" xfId="10799"/>
    <cellStyle name="40% - Ênfase3 6 3 2 2" xfId="21211"/>
    <cellStyle name="40% - Ênfase3 6 3 2 3" xfId="32399"/>
    <cellStyle name="40% - Ênfase3 6 3 3" xfId="12527"/>
    <cellStyle name="40% - Ênfase3 6 3 3 2" xfId="23104"/>
    <cellStyle name="40% - Ênfase3 6 3 3 3" xfId="34290"/>
    <cellStyle name="40% - Ênfase3 6 3 4" xfId="14252"/>
    <cellStyle name="40% - Ênfase3 6 3 4 2" xfId="25000"/>
    <cellStyle name="40% - Ênfase3 6 3 4 3" xfId="36186"/>
    <cellStyle name="40% - Ênfase3 6 3 5" xfId="15977"/>
    <cellStyle name="40% - Ênfase3 6 3 5 2" xfId="26896"/>
    <cellStyle name="40% - Ênfase3 6 3 5 3" xfId="38082"/>
    <cellStyle name="40% - Ênfase3 6 3 6" xfId="17702"/>
    <cellStyle name="40% - Ênfase3 6 3 6 2" xfId="28792"/>
    <cellStyle name="40% - Ênfase3 6 3 6 3" xfId="39978"/>
    <cellStyle name="40% - Ênfase3 6 3 7" xfId="19427"/>
    <cellStyle name="40% - Ênfase3 6 3 8" xfId="30615"/>
    <cellStyle name="40% - Ênfase3 6 3 9" xfId="41801"/>
    <cellStyle name="40% - Ênfase3 6 4" xfId="1237"/>
    <cellStyle name="40% - Ênfase3 6 4 10" xfId="43814"/>
    <cellStyle name="40% - Ênfase3 6 4 2" xfId="11087"/>
    <cellStyle name="40% - Ênfase3 6 4 2 2" xfId="21527"/>
    <cellStyle name="40% - Ênfase3 6 4 2 3" xfId="32715"/>
    <cellStyle name="40% - Ênfase3 6 4 3" xfId="12815"/>
    <cellStyle name="40% - Ênfase3 6 4 3 2" xfId="23420"/>
    <cellStyle name="40% - Ênfase3 6 4 3 3" xfId="34606"/>
    <cellStyle name="40% - Ênfase3 6 4 4" xfId="14540"/>
    <cellStyle name="40% - Ênfase3 6 4 4 2" xfId="25316"/>
    <cellStyle name="40% - Ênfase3 6 4 4 3" xfId="36502"/>
    <cellStyle name="40% - Ênfase3 6 4 5" xfId="16265"/>
    <cellStyle name="40% - Ênfase3 6 4 5 2" xfId="27212"/>
    <cellStyle name="40% - Ênfase3 6 4 5 3" xfId="38398"/>
    <cellStyle name="40% - Ênfase3 6 4 6" xfId="17990"/>
    <cellStyle name="40% - Ênfase3 6 4 6 2" xfId="29108"/>
    <cellStyle name="40% - Ênfase3 6 4 6 3" xfId="40294"/>
    <cellStyle name="40% - Ênfase3 6 4 7" xfId="19715"/>
    <cellStyle name="40% - Ênfase3 6 4 8" xfId="30903"/>
    <cellStyle name="40% - Ênfase3 6 4 9" xfId="42089"/>
    <cellStyle name="40% - Ênfase3 6 5" xfId="1553"/>
    <cellStyle name="40% - Ênfase3 6 5 10" xfId="44102"/>
    <cellStyle name="40% - Ênfase3 6 5 2" xfId="11375"/>
    <cellStyle name="40% - Ênfase3 6 5 2 2" xfId="21843"/>
    <cellStyle name="40% - Ênfase3 6 5 2 3" xfId="33031"/>
    <cellStyle name="40% - Ênfase3 6 5 3" xfId="13103"/>
    <cellStyle name="40% - Ênfase3 6 5 3 2" xfId="23736"/>
    <cellStyle name="40% - Ênfase3 6 5 3 3" xfId="34922"/>
    <cellStyle name="40% - Ênfase3 6 5 4" xfId="14828"/>
    <cellStyle name="40% - Ênfase3 6 5 4 2" xfId="25632"/>
    <cellStyle name="40% - Ênfase3 6 5 4 3" xfId="36818"/>
    <cellStyle name="40% - Ênfase3 6 5 5" xfId="16553"/>
    <cellStyle name="40% - Ênfase3 6 5 5 2" xfId="27528"/>
    <cellStyle name="40% - Ênfase3 6 5 5 3" xfId="38714"/>
    <cellStyle name="40% - Ênfase3 6 5 6" xfId="18278"/>
    <cellStyle name="40% - Ênfase3 6 5 6 2" xfId="29424"/>
    <cellStyle name="40% - Ênfase3 6 5 6 3" xfId="40610"/>
    <cellStyle name="40% - Ênfase3 6 5 7" xfId="20003"/>
    <cellStyle name="40% - Ênfase3 6 5 8" xfId="31191"/>
    <cellStyle name="40% - Ênfase3 6 5 9" xfId="42377"/>
    <cellStyle name="40% - Ênfase3 6 6" xfId="1869"/>
    <cellStyle name="40% - Ênfase3 6 6 10" xfId="44390"/>
    <cellStyle name="40% - Ênfase3 6 6 2" xfId="11663"/>
    <cellStyle name="40% - Ênfase3 6 6 2 2" xfId="22159"/>
    <cellStyle name="40% - Ênfase3 6 6 2 3" xfId="33347"/>
    <cellStyle name="40% - Ênfase3 6 6 3" xfId="13391"/>
    <cellStyle name="40% - Ênfase3 6 6 3 2" xfId="24052"/>
    <cellStyle name="40% - Ênfase3 6 6 3 3" xfId="35238"/>
    <cellStyle name="40% - Ênfase3 6 6 4" xfId="15116"/>
    <cellStyle name="40% - Ênfase3 6 6 4 2" xfId="25948"/>
    <cellStyle name="40% - Ênfase3 6 6 4 3" xfId="37134"/>
    <cellStyle name="40% - Ênfase3 6 6 5" xfId="16841"/>
    <cellStyle name="40% - Ênfase3 6 6 5 2" xfId="27844"/>
    <cellStyle name="40% - Ênfase3 6 6 5 3" xfId="39030"/>
    <cellStyle name="40% - Ênfase3 6 6 6" xfId="18566"/>
    <cellStyle name="40% - Ênfase3 6 6 6 2" xfId="29740"/>
    <cellStyle name="40% - Ênfase3 6 6 6 3" xfId="40926"/>
    <cellStyle name="40% - Ênfase3 6 6 7" xfId="20291"/>
    <cellStyle name="40% - Ênfase3 6 6 8" xfId="31479"/>
    <cellStyle name="40% - Ênfase3 6 6 9" xfId="42665"/>
    <cellStyle name="40% - Ênfase3 6 7" xfId="10222"/>
    <cellStyle name="40% - Ênfase3 6 7 2" xfId="20579"/>
    <cellStyle name="40% - Ênfase3 6 7 3" xfId="31767"/>
    <cellStyle name="40% - Ênfase3 6 8" xfId="11951"/>
    <cellStyle name="40% - Ênfase3 6 8 2" xfId="22472"/>
    <cellStyle name="40% - Ênfase3 6 8 3" xfId="33658"/>
    <cellStyle name="40% - Ênfase3 6 9" xfId="13676"/>
    <cellStyle name="40% - Ênfase3 6 9 2" xfId="24368"/>
    <cellStyle name="40% - Ênfase3 6 9 3" xfId="35554"/>
    <cellStyle name="40% - Ênfase3 7" xfId="447"/>
    <cellStyle name="40% - Ênfase3 7 10" xfId="43094"/>
    <cellStyle name="40% - Ênfase3 7 2" xfId="10367"/>
    <cellStyle name="40% - Ênfase3 7 2 2" xfId="20737"/>
    <cellStyle name="40% - Ênfase3 7 2 3" xfId="31925"/>
    <cellStyle name="40% - Ênfase3 7 3" xfId="12095"/>
    <cellStyle name="40% - Ênfase3 7 3 2" xfId="22630"/>
    <cellStyle name="40% - Ênfase3 7 3 3" xfId="33816"/>
    <cellStyle name="40% - Ênfase3 7 4" xfId="13820"/>
    <cellStyle name="40% - Ênfase3 7 4 2" xfId="24526"/>
    <cellStyle name="40% - Ênfase3 7 4 3" xfId="35712"/>
    <cellStyle name="40% - Ênfase3 7 5" xfId="15545"/>
    <cellStyle name="40% - Ênfase3 7 5 2" xfId="26422"/>
    <cellStyle name="40% - Ênfase3 7 5 3" xfId="37608"/>
    <cellStyle name="40% - Ênfase3 7 6" xfId="17270"/>
    <cellStyle name="40% - Ênfase3 7 6 2" xfId="28318"/>
    <cellStyle name="40% - Ênfase3 7 6 3" xfId="39504"/>
    <cellStyle name="40% - Ênfase3 7 7" xfId="18995"/>
    <cellStyle name="40% - Ênfase3 7 8" xfId="30183"/>
    <cellStyle name="40% - Ênfase3 7 9" xfId="41369"/>
    <cellStyle name="40% - Ênfase3 8" xfId="763"/>
    <cellStyle name="40% - Ênfase3 8 10" xfId="43382"/>
    <cellStyle name="40% - Ênfase3 8 2" xfId="10655"/>
    <cellStyle name="40% - Ênfase3 8 2 2" xfId="21053"/>
    <cellStyle name="40% - Ênfase3 8 2 3" xfId="32241"/>
    <cellStyle name="40% - Ênfase3 8 3" xfId="12383"/>
    <cellStyle name="40% - Ênfase3 8 3 2" xfId="22946"/>
    <cellStyle name="40% - Ênfase3 8 3 3" xfId="34132"/>
    <cellStyle name="40% - Ênfase3 8 4" xfId="14108"/>
    <cellStyle name="40% - Ênfase3 8 4 2" xfId="24842"/>
    <cellStyle name="40% - Ênfase3 8 4 3" xfId="36028"/>
    <cellStyle name="40% - Ênfase3 8 5" xfId="15833"/>
    <cellStyle name="40% - Ênfase3 8 5 2" xfId="26738"/>
    <cellStyle name="40% - Ênfase3 8 5 3" xfId="37924"/>
    <cellStyle name="40% - Ênfase3 8 6" xfId="17558"/>
    <cellStyle name="40% - Ênfase3 8 6 2" xfId="28634"/>
    <cellStyle name="40% - Ênfase3 8 6 3" xfId="39820"/>
    <cellStyle name="40% - Ênfase3 8 7" xfId="19283"/>
    <cellStyle name="40% - Ênfase3 8 8" xfId="30471"/>
    <cellStyle name="40% - Ênfase3 8 9" xfId="41657"/>
    <cellStyle name="40% - Ênfase3 9" xfId="1079"/>
    <cellStyle name="40% - Ênfase3 9 10" xfId="43670"/>
    <cellStyle name="40% - Ênfase3 9 2" xfId="10943"/>
    <cellStyle name="40% - Ênfase3 9 2 2" xfId="21369"/>
    <cellStyle name="40% - Ênfase3 9 2 3" xfId="32557"/>
    <cellStyle name="40% - Ênfase3 9 3" xfId="12671"/>
    <cellStyle name="40% - Ênfase3 9 3 2" xfId="23262"/>
    <cellStyle name="40% - Ênfase3 9 3 3" xfId="34448"/>
    <cellStyle name="40% - Ênfase3 9 4" xfId="14396"/>
    <cellStyle name="40% - Ênfase3 9 4 2" xfId="25158"/>
    <cellStyle name="40% - Ênfase3 9 4 3" xfId="36344"/>
    <cellStyle name="40% - Ênfase3 9 5" xfId="16121"/>
    <cellStyle name="40% - Ênfase3 9 5 2" xfId="27054"/>
    <cellStyle name="40% - Ênfase3 9 5 3" xfId="38240"/>
    <cellStyle name="40% - Ênfase3 9 6" xfId="17846"/>
    <cellStyle name="40% - Ênfase3 9 6 2" xfId="28950"/>
    <cellStyle name="40% - Ênfase3 9 6 3" xfId="40136"/>
    <cellStyle name="40% - Ênfase3 9 7" xfId="19571"/>
    <cellStyle name="40% - Ênfase3 9 8" xfId="30759"/>
    <cellStyle name="40% - Ênfase3 9 9" xfId="41945"/>
    <cellStyle name="40% - Ênfase4" xfId="36" builtinId="43" customBuiltin="1"/>
    <cellStyle name="40% - Ênfase4 10" xfId="1396"/>
    <cellStyle name="40% - Ênfase4 10 10" xfId="43959"/>
    <cellStyle name="40% - Ênfase4 10 2" xfId="11232"/>
    <cellStyle name="40% - Ênfase4 10 2 2" xfId="21686"/>
    <cellStyle name="40% - Ênfase4 10 2 3" xfId="32874"/>
    <cellStyle name="40% - Ênfase4 10 3" xfId="12960"/>
    <cellStyle name="40% - Ênfase4 10 3 2" xfId="23579"/>
    <cellStyle name="40% - Ênfase4 10 3 3" xfId="34765"/>
    <cellStyle name="40% - Ênfase4 10 4" xfId="14685"/>
    <cellStyle name="40% - Ênfase4 10 4 2" xfId="25475"/>
    <cellStyle name="40% - Ênfase4 10 4 3" xfId="36661"/>
    <cellStyle name="40% - Ênfase4 10 5" xfId="16410"/>
    <cellStyle name="40% - Ênfase4 10 5 2" xfId="27371"/>
    <cellStyle name="40% - Ênfase4 10 5 3" xfId="38557"/>
    <cellStyle name="40% - Ênfase4 10 6" xfId="18135"/>
    <cellStyle name="40% - Ênfase4 10 6 2" xfId="29267"/>
    <cellStyle name="40% - Ênfase4 10 6 3" xfId="40453"/>
    <cellStyle name="40% - Ênfase4 10 7" xfId="19860"/>
    <cellStyle name="40% - Ênfase4 10 8" xfId="31048"/>
    <cellStyle name="40% - Ênfase4 10 9" xfId="42234"/>
    <cellStyle name="40% - Ênfase4 11" xfId="1712"/>
    <cellStyle name="40% - Ênfase4 11 10" xfId="44247"/>
    <cellStyle name="40% - Ênfase4 11 2" xfId="11520"/>
    <cellStyle name="40% - Ênfase4 11 2 2" xfId="22002"/>
    <cellStyle name="40% - Ênfase4 11 2 3" xfId="33190"/>
    <cellStyle name="40% - Ênfase4 11 3" xfId="13248"/>
    <cellStyle name="40% - Ênfase4 11 3 2" xfId="23895"/>
    <cellStyle name="40% - Ênfase4 11 3 3" xfId="35081"/>
    <cellStyle name="40% - Ênfase4 11 4" xfId="14973"/>
    <cellStyle name="40% - Ênfase4 11 4 2" xfId="25791"/>
    <cellStyle name="40% - Ênfase4 11 4 3" xfId="36977"/>
    <cellStyle name="40% - Ênfase4 11 5" xfId="16698"/>
    <cellStyle name="40% - Ênfase4 11 5 2" xfId="27687"/>
    <cellStyle name="40% - Ênfase4 11 5 3" xfId="38873"/>
    <cellStyle name="40% - Ênfase4 11 6" xfId="18423"/>
    <cellStyle name="40% - Ênfase4 11 6 2" xfId="29583"/>
    <cellStyle name="40% - Ênfase4 11 6 3" xfId="40769"/>
    <cellStyle name="40% - Ênfase4 11 7" xfId="20148"/>
    <cellStyle name="40% - Ênfase4 11 8" xfId="31336"/>
    <cellStyle name="40% - Ênfase4 11 9" xfId="42522"/>
    <cellStyle name="40% - Ênfase4 12" xfId="2154"/>
    <cellStyle name="40% - Ênfase4 12 2" xfId="20436"/>
    <cellStyle name="40% - Ênfase4 12 3" xfId="31624"/>
    <cellStyle name="40% - Ênfase4 13" xfId="11808"/>
    <cellStyle name="40% - Ênfase4 13 2" xfId="22318"/>
    <cellStyle name="40% - Ênfase4 13 3" xfId="33506"/>
    <cellStyle name="40% - Ênfase4 14" xfId="13536"/>
    <cellStyle name="40% - Ênfase4 14 2" xfId="24211"/>
    <cellStyle name="40% - Ênfase4 14 3" xfId="35397"/>
    <cellStyle name="40% - Ênfase4 15" xfId="15261"/>
    <cellStyle name="40% - Ênfase4 15 2" xfId="26107"/>
    <cellStyle name="40% - Ênfase4 15 3" xfId="37293"/>
    <cellStyle name="40% - Ênfase4 16" xfId="16986"/>
    <cellStyle name="40% - Ênfase4 16 2" xfId="28003"/>
    <cellStyle name="40% - Ênfase4 16 3" xfId="39189"/>
    <cellStyle name="40% - Ênfase4 17" xfId="18711"/>
    <cellStyle name="40% - Ênfase4 18" xfId="29899"/>
    <cellStyle name="40% - Ênfase4 19" xfId="41085"/>
    <cellStyle name="40% - Ênfase4 2" xfId="152"/>
    <cellStyle name="40% - Ênfase4 2 10" xfId="11828"/>
    <cellStyle name="40% - Ênfase4 2 10 2" xfId="22337"/>
    <cellStyle name="40% - Ênfase4 2 10 3" xfId="33523"/>
    <cellStyle name="40% - Ênfase4 2 11" xfId="13553"/>
    <cellStyle name="40% - Ênfase4 2 11 2" xfId="24233"/>
    <cellStyle name="40% - Ênfase4 2 11 3" xfId="35419"/>
    <cellStyle name="40% - Ênfase4 2 12" xfId="15278"/>
    <cellStyle name="40% - Ênfase4 2 12 2" xfId="26129"/>
    <cellStyle name="40% - Ênfase4 2 12 3" xfId="37315"/>
    <cellStyle name="40% - Ênfase4 2 13" xfId="17003"/>
    <cellStyle name="40% - Ênfase4 2 13 2" xfId="28025"/>
    <cellStyle name="40% - Ênfase4 2 13 3" xfId="39211"/>
    <cellStyle name="40% - Ênfase4 2 14" xfId="18728"/>
    <cellStyle name="40% - Ênfase4 2 15" xfId="29916"/>
    <cellStyle name="40% - Ênfase4 2 16" xfId="41102"/>
    <cellStyle name="40% - Ênfase4 2 17" xfId="42827"/>
    <cellStyle name="40% - Ênfase4 2 2" xfId="242"/>
    <cellStyle name="40% - Ênfase4 2 2 10" xfId="13635"/>
    <cellStyle name="40% - Ênfase4 2 2 10 2" xfId="24323"/>
    <cellStyle name="40% - Ênfase4 2 2 10 3" xfId="35509"/>
    <cellStyle name="40% - Ênfase4 2 2 11" xfId="15360"/>
    <cellStyle name="40% - Ênfase4 2 2 11 2" xfId="26219"/>
    <cellStyle name="40% - Ênfase4 2 2 11 3" xfId="37405"/>
    <cellStyle name="40% - Ênfase4 2 2 12" xfId="17085"/>
    <cellStyle name="40% - Ênfase4 2 2 12 2" xfId="28115"/>
    <cellStyle name="40% - Ênfase4 2 2 12 3" xfId="39301"/>
    <cellStyle name="40% - Ênfase4 2 2 13" xfId="18810"/>
    <cellStyle name="40% - Ênfase4 2 2 14" xfId="29998"/>
    <cellStyle name="40% - Ênfase4 2 2 15" xfId="41184"/>
    <cellStyle name="40% - Ênfase4 2 2 16" xfId="42909"/>
    <cellStyle name="40% - Ênfase4 2 2 2" xfId="400"/>
    <cellStyle name="40% - Ênfase4 2 2 2 10" xfId="15504"/>
    <cellStyle name="40% - Ênfase4 2 2 2 10 2" xfId="26377"/>
    <cellStyle name="40% - Ênfase4 2 2 2 10 3" xfId="37563"/>
    <cellStyle name="40% - Ênfase4 2 2 2 11" xfId="17229"/>
    <cellStyle name="40% - Ênfase4 2 2 2 11 2" xfId="28273"/>
    <cellStyle name="40% - Ênfase4 2 2 2 11 3" xfId="39459"/>
    <cellStyle name="40% - Ênfase4 2 2 2 12" xfId="18954"/>
    <cellStyle name="40% - Ênfase4 2 2 2 13" xfId="30142"/>
    <cellStyle name="40% - Ênfase4 2 2 2 14" xfId="41328"/>
    <cellStyle name="40% - Ênfase4 2 2 2 15" xfId="43053"/>
    <cellStyle name="40% - Ênfase4 2 2 2 2" xfId="718"/>
    <cellStyle name="40% - Ênfase4 2 2 2 2 10" xfId="43341"/>
    <cellStyle name="40% - Ênfase4 2 2 2 2 2" xfId="10614"/>
    <cellStyle name="40% - Ênfase4 2 2 2 2 2 2" xfId="21008"/>
    <cellStyle name="40% - Ênfase4 2 2 2 2 2 3" xfId="32196"/>
    <cellStyle name="40% - Ênfase4 2 2 2 2 3" xfId="12342"/>
    <cellStyle name="40% - Ênfase4 2 2 2 2 3 2" xfId="22901"/>
    <cellStyle name="40% - Ênfase4 2 2 2 2 3 3" xfId="34087"/>
    <cellStyle name="40% - Ênfase4 2 2 2 2 4" xfId="14067"/>
    <cellStyle name="40% - Ênfase4 2 2 2 2 4 2" xfId="24797"/>
    <cellStyle name="40% - Ênfase4 2 2 2 2 4 3" xfId="35983"/>
    <cellStyle name="40% - Ênfase4 2 2 2 2 5" xfId="15792"/>
    <cellStyle name="40% - Ênfase4 2 2 2 2 5 2" xfId="26693"/>
    <cellStyle name="40% - Ênfase4 2 2 2 2 5 3" xfId="37879"/>
    <cellStyle name="40% - Ênfase4 2 2 2 2 6" xfId="17517"/>
    <cellStyle name="40% - Ênfase4 2 2 2 2 6 2" xfId="28589"/>
    <cellStyle name="40% - Ênfase4 2 2 2 2 6 3" xfId="39775"/>
    <cellStyle name="40% - Ênfase4 2 2 2 2 7" xfId="19242"/>
    <cellStyle name="40% - Ênfase4 2 2 2 2 8" xfId="30430"/>
    <cellStyle name="40% - Ênfase4 2 2 2 2 9" xfId="41616"/>
    <cellStyle name="40% - Ênfase4 2 2 2 3" xfId="1034"/>
    <cellStyle name="40% - Ênfase4 2 2 2 3 10" xfId="43629"/>
    <cellStyle name="40% - Ênfase4 2 2 2 3 2" xfId="10902"/>
    <cellStyle name="40% - Ênfase4 2 2 2 3 2 2" xfId="21324"/>
    <cellStyle name="40% - Ênfase4 2 2 2 3 2 3" xfId="32512"/>
    <cellStyle name="40% - Ênfase4 2 2 2 3 3" xfId="12630"/>
    <cellStyle name="40% - Ênfase4 2 2 2 3 3 2" xfId="23217"/>
    <cellStyle name="40% - Ênfase4 2 2 2 3 3 3" xfId="34403"/>
    <cellStyle name="40% - Ênfase4 2 2 2 3 4" xfId="14355"/>
    <cellStyle name="40% - Ênfase4 2 2 2 3 4 2" xfId="25113"/>
    <cellStyle name="40% - Ênfase4 2 2 2 3 4 3" xfId="36299"/>
    <cellStyle name="40% - Ênfase4 2 2 2 3 5" xfId="16080"/>
    <cellStyle name="40% - Ênfase4 2 2 2 3 5 2" xfId="27009"/>
    <cellStyle name="40% - Ênfase4 2 2 2 3 5 3" xfId="38195"/>
    <cellStyle name="40% - Ênfase4 2 2 2 3 6" xfId="17805"/>
    <cellStyle name="40% - Ênfase4 2 2 2 3 6 2" xfId="28905"/>
    <cellStyle name="40% - Ênfase4 2 2 2 3 6 3" xfId="40091"/>
    <cellStyle name="40% - Ênfase4 2 2 2 3 7" xfId="19530"/>
    <cellStyle name="40% - Ênfase4 2 2 2 3 8" xfId="30718"/>
    <cellStyle name="40% - Ênfase4 2 2 2 3 9" xfId="41904"/>
    <cellStyle name="40% - Ênfase4 2 2 2 4" xfId="1350"/>
    <cellStyle name="40% - Ênfase4 2 2 2 4 10" xfId="43917"/>
    <cellStyle name="40% - Ênfase4 2 2 2 4 2" xfId="11190"/>
    <cellStyle name="40% - Ênfase4 2 2 2 4 2 2" xfId="21640"/>
    <cellStyle name="40% - Ênfase4 2 2 2 4 2 3" xfId="32828"/>
    <cellStyle name="40% - Ênfase4 2 2 2 4 3" xfId="12918"/>
    <cellStyle name="40% - Ênfase4 2 2 2 4 3 2" xfId="23533"/>
    <cellStyle name="40% - Ênfase4 2 2 2 4 3 3" xfId="34719"/>
    <cellStyle name="40% - Ênfase4 2 2 2 4 4" xfId="14643"/>
    <cellStyle name="40% - Ênfase4 2 2 2 4 4 2" xfId="25429"/>
    <cellStyle name="40% - Ênfase4 2 2 2 4 4 3" xfId="36615"/>
    <cellStyle name="40% - Ênfase4 2 2 2 4 5" xfId="16368"/>
    <cellStyle name="40% - Ênfase4 2 2 2 4 5 2" xfId="27325"/>
    <cellStyle name="40% - Ênfase4 2 2 2 4 5 3" xfId="38511"/>
    <cellStyle name="40% - Ênfase4 2 2 2 4 6" xfId="18093"/>
    <cellStyle name="40% - Ênfase4 2 2 2 4 6 2" xfId="29221"/>
    <cellStyle name="40% - Ênfase4 2 2 2 4 6 3" xfId="40407"/>
    <cellStyle name="40% - Ênfase4 2 2 2 4 7" xfId="19818"/>
    <cellStyle name="40% - Ênfase4 2 2 2 4 8" xfId="31006"/>
    <cellStyle name="40% - Ênfase4 2 2 2 4 9" xfId="42192"/>
    <cellStyle name="40% - Ênfase4 2 2 2 5" xfId="1666"/>
    <cellStyle name="40% - Ênfase4 2 2 2 5 10" xfId="44205"/>
    <cellStyle name="40% - Ênfase4 2 2 2 5 2" xfId="11478"/>
    <cellStyle name="40% - Ênfase4 2 2 2 5 2 2" xfId="21956"/>
    <cellStyle name="40% - Ênfase4 2 2 2 5 2 3" xfId="33144"/>
    <cellStyle name="40% - Ênfase4 2 2 2 5 3" xfId="13206"/>
    <cellStyle name="40% - Ênfase4 2 2 2 5 3 2" xfId="23849"/>
    <cellStyle name="40% - Ênfase4 2 2 2 5 3 3" xfId="35035"/>
    <cellStyle name="40% - Ênfase4 2 2 2 5 4" xfId="14931"/>
    <cellStyle name="40% - Ênfase4 2 2 2 5 4 2" xfId="25745"/>
    <cellStyle name="40% - Ênfase4 2 2 2 5 4 3" xfId="36931"/>
    <cellStyle name="40% - Ênfase4 2 2 2 5 5" xfId="16656"/>
    <cellStyle name="40% - Ênfase4 2 2 2 5 5 2" xfId="27641"/>
    <cellStyle name="40% - Ênfase4 2 2 2 5 5 3" xfId="38827"/>
    <cellStyle name="40% - Ênfase4 2 2 2 5 6" xfId="18381"/>
    <cellStyle name="40% - Ênfase4 2 2 2 5 6 2" xfId="29537"/>
    <cellStyle name="40% - Ênfase4 2 2 2 5 6 3" xfId="40723"/>
    <cellStyle name="40% - Ênfase4 2 2 2 5 7" xfId="20106"/>
    <cellStyle name="40% - Ênfase4 2 2 2 5 8" xfId="31294"/>
    <cellStyle name="40% - Ênfase4 2 2 2 5 9" xfId="42480"/>
    <cellStyle name="40% - Ênfase4 2 2 2 6" xfId="1982"/>
    <cellStyle name="40% - Ênfase4 2 2 2 6 10" xfId="44493"/>
    <cellStyle name="40% - Ênfase4 2 2 2 6 2" xfId="11766"/>
    <cellStyle name="40% - Ênfase4 2 2 2 6 2 2" xfId="22272"/>
    <cellStyle name="40% - Ênfase4 2 2 2 6 2 3" xfId="33460"/>
    <cellStyle name="40% - Ênfase4 2 2 2 6 3" xfId="13494"/>
    <cellStyle name="40% - Ênfase4 2 2 2 6 3 2" xfId="24165"/>
    <cellStyle name="40% - Ênfase4 2 2 2 6 3 3" xfId="35351"/>
    <cellStyle name="40% - Ênfase4 2 2 2 6 4" xfId="15219"/>
    <cellStyle name="40% - Ênfase4 2 2 2 6 4 2" xfId="26061"/>
    <cellStyle name="40% - Ênfase4 2 2 2 6 4 3" xfId="37247"/>
    <cellStyle name="40% - Ênfase4 2 2 2 6 5" xfId="16944"/>
    <cellStyle name="40% - Ênfase4 2 2 2 6 5 2" xfId="27957"/>
    <cellStyle name="40% - Ênfase4 2 2 2 6 5 3" xfId="39143"/>
    <cellStyle name="40% - Ênfase4 2 2 2 6 6" xfId="18669"/>
    <cellStyle name="40% - Ênfase4 2 2 2 6 6 2" xfId="29853"/>
    <cellStyle name="40% - Ênfase4 2 2 2 6 6 3" xfId="41039"/>
    <cellStyle name="40% - Ênfase4 2 2 2 6 7" xfId="20394"/>
    <cellStyle name="40% - Ênfase4 2 2 2 6 8" xfId="31582"/>
    <cellStyle name="40% - Ênfase4 2 2 2 6 9" xfId="42768"/>
    <cellStyle name="40% - Ênfase4 2 2 2 7" xfId="10325"/>
    <cellStyle name="40% - Ênfase4 2 2 2 7 2" xfId="20692"/>
    <cellStyle name="40% - Ênfase4 2 2 2 7 3" xfId="31880"/>
    <cellStyle name="40% - Ênfase4 2 2 2 8" xfId="12054"/>
    <cellStyle name="40% - Ênfase4 2 2 2 8 2" xfId="22585"/>
    <cellStyle name="40% - Ênfase4 2 2 2 8 3" xfId="33771"/>
    <cellStyle name="40% - Ênfase4 2 2 2 9" xfId="13779"/>
    <cellStyle name="40% - Ênfase4 2 2 2 9 2" xfId="24481"/>
    <cellStyle name="40% - Ênfase4 2 2 2 9 3" xfId="35667"/>
    <cellStyle name="40% - Ênfase4 2 2 3" xfId="560"/>
    <cellStyle name="40% - Ênfase4 2 2 3 10" xfId="43197"/>
    <cellStyle name="40% - Ênfase4 2 2 3 2" xfId="10470"/>
    <cellStyle name="40% - Ênfase4 2 2 3 2 2" xfId="20850"/>
    <cellStyle name="40% - Ênfase4 2 2 3 2 3" xfId="32038"/>
    <cellStyle name="40% - Ênfase4 2 2 3 3" xfId="12198"/>
    <cellStyle name="40% - Ênfase4 2 2 3 3 2" xfId="22743"/>
    <cellStyle name="40% - Ênfase4 2 2 3 3 3" xfId="33929"/>
    <cellStyle name="40% - Ênfase4 2 2 3 4" xfId="13923"/>
    <cellStyle name="40% - Ênfase4 2 2 3 4 2" xfId="24639"/>
    <cellStyle name="40% - Ênfase4 2 2 3 4 3" xfId="35825"/>
    <cellStyle name="40% - Ênfase4 2 2 3 5" xfId="15648"/>
    <cellStyle name="40% - Ênfase4 2 2 3 5 2" xfId="26535"/>
    <cellStyle name="40% - Ênfase4 2 2 3 5 3" xfId="37721"/>
    <cellStyle name="40% - Ênfase4 2 2 3 6" xfId="17373"/>
    <cellStyle name="40% - Ênfase4 2 2 3 6 2" xfId="28431"/>
    <cellStyle name="40% - Ênfase4 2 2 3 6 3" xfId="39617"/>
    <cellStyle name="40% - Ênfase4 2 2 3 7" xfId="19098"/>
    <cellStyle name="40% - Ênfase4 2 2 3 8" xfId="30286"/>
    <cellStyle name="40% - Ênfase4 2 2 3 9" xfId="41472"/>
    <cellStyle name="40% - Ênfase4 2 2 4" xfId="876"/>
    <cellStyle name="40% - Ênfase4 2 2 4 10" xfId="43485"/>
    <cellStyle name="40% - Ênfase4 2 2 4 2" xfId="10758"/>
    <cellStyle name="40% - Ênfase4 2 2 4 2 2" xfId="21166"/>
    <cellStyle name="40% - Ênfase4 2 2 4 2 3" xfId="32354"/>
    <cellStyle name="40% - Ênfase4 2 2 4 3" xfId="12486"/>
    <cellStyle name="40% - Ênfase4 2 2 4 3 2" xfId="23059"/>
    <cellStyle name="40% - Ênfase4 2 2 4 3 3" xfId="34245"/>
    <cellStyle name="40% - Ênfase4 2 2 4 4" xfId="14211"/>
    <cellStyle name="40% - Ênfase4 2 2 4 4 2" xfId="24955"/>
    <cellStyle name="40% - Ênfase4 2 2 4 4 3" xfId="36141"/>
    <cellStyle name="40% - Ênfase4 2 2 4 5" xfId="15936"/>
    <cellStyle name="40% - Ênfase4 2 2 4 5 2" xfId="26851"/>
    <cellStyle name="40% - Ênfase4 2 2 4 5 3" xfId="38037"/>
    <cellStyle name="40% - Ênfase4 2 2 4 6" xfId="17661"/>
    <cellStyle name="40% - Ênfase4 2 2 4 6 2" xfId="28747"/>
    <cellStyle name="40% - Ênfase4 2 2 4 6 3" xfId="39933"/>
    <cellStyle name="40% - Ênfase4 2 2 4 7" xfId="19386"/>
    <cellStyle name="40% - Ênfase4 2 2 4 8" xfId="30574"/>
    <cellStyle name="40% - Ênfase4 2 2 4 9" xfId="41760"/>
    <cellStyle name="40% - Ênfase4 2 2 5" xfId="1192"/>
    <cellStyle name="40% - Ênfase4 2 2 5 10" xfId="43773"/>
    <cellStyle name="40% - Ênfase4 2 2 5 2" xfId="11046"/>
    <cellStyle name="40% - Ênfase4 2 2 5 2 2" xfId="21482"/>
    <cellStyle name="40% - Ênfase4 2 2 5 2 3" xfId="32670"/>
    <cellStyle name="40% - Ênfase4 2 2 5 3" xfId="12774"/>
    <cellStyle name="40% - Ênfase4 2 2 5 3 2" xfId="23375"/>
    <cellStyle name="40% - Ênfase4 2 2 5 3 3" xfId="34561"/>
    <cellStyle name="40% - Ênfase4 2 2 5 4" xfId="14499"/>
    <cellStyle name="40% - Ênfase4 2 2 5 4 2" xfId="25271"/>
    <cellStyle name="40% - Ênfase4 2 2 5 4 3" xfId="36457"/>
    <cellStyle name="40% - Ênfase4 2 2 5 5" xfId="16224"/>
    <cellStyle name="40% - Ênfase4 2 2 5 5 2" xfId="27167"/>
    <cellStyle name="40% - Ênfase4 2 2 5 5 3" xfId="38353"/>
    <cellStyle name="40% - Ênfase4 2 2 5 6" xfId="17949"/>
    <cellStyle name="40% - Ênfase4 2 2 5 6 2" xfId="29063"/>
    <cellStyle name="40% - Ênfase4 2 2 5 6 3" xfId="40249"/>
    <cellStyle name="40% - Ênfase4 2 2 5 7" xfId="19674"/>
    <cellStyle name="40% - Ênfase4 2 2 5 8" xfId="30862"/>
    <cellStyle name="40% - Ênfase4 2 2 5 9" xfId="42048"/>
    <cellStyle name="40% - Ênfase4 2 2 6" xfId="1508"/>
    <cellStyle name="40% - Ênfase4 2 2 6 10" xfId="44061"/>
    <cellStyle name="40% - Ênfase4 2 2 6 2" xfId="11334"/>
    <cellStyle name="40% - Ênfase4 2 2 6 2 2" xfId="21798"/>
    <cellStyle name="40% - Ênfase4 2 2 6 2 3" xfId="32986"/>
    <cellStyle name="40% - Ênfase4 2 2 6 3" xfId="13062"/>
    <cellStyle name="40% - Ênfase4 2 2 6 3 2" xfId="23691"/>
    <cellStyle name="40% - Ênfase4 2 2 6 3 3" xfId="34877"/>
    <cellStyle name="40% - Ênfase4 2 2 6 4" xfId="14787"/>
    <cellStyle name="40% - Ênfase4 2 2 6 4 2" xfId="25587"/>
    <cellStyle name="40% - Ênfase4 2 2 6 4 3" xfId="36773"/>
    <cellStyle name="40% - Ênfase4 2 2 6 5" xfId="16512"/>
    <cellStyle name="40% - Ênfase4 2 2 6 5 2" xfId="27483"/>
    <cellStyle name="40% - Ênfase4 2 2 6 5 3" xfId="38669"/>
    <cellStyle name="40% - Ênfase4 2 2 6 6" xfId="18237"/>
    <cellStyle name="40% - Ênfase4 2 2 6 6 2" xfId="29379"/>
    <cellStyle name="40% - Ênfase4 2 2 6 6 3" xfId="40565"/>
    <cellStyle name="40% - Ênfase4 2 2 6 7" xfId="19962"/>
    <cellStyle name="40% - Ênfase4 2 2 6 8" xfId="31150"/>
    <cellStyle name="40% - Ênfase4 2 2 6 9" xfId="42336"/>
    <cellStyle name="40% - Ênfase4 2 2 7" xfId="1824"/>
    <cellStyle name="40% - Ênfase4 2 2 7 10" xfId="44349"/>
    <cellStyle name="40% - Ênfase4 2 2 7 2" xfId="11622"/>
    <cellStyle name="40% - Ênfase4 2 2 7 2 2" xfId="22114"/>
    <cellStyle name="40% - Ênfase4 2 2 7 2 3" xfId="33302"/>
    <cellStyle name="40% - Ênfase4 2 2 7 3" xfId="13350"/>
    <cellStyle name="40% - Ênfase4 2 2 7 3 2" xfId="24007"/>
    <cellStyle name="40% - Ênfase4 2 2 7 3 3" xfId="35193"/>
    <cellStyle name="40% - Ênfase4 2 2 7 4" xfId="15075"/>
    <cellStyle name="40% - Ênfase4 2 2 7 4 2" xfId="25903"/>
    <cellStyle name="40% - Ênfase4 2 2 7 4 3" xfId="37089"/>
    <cellStyle name="40% - Ênfase4 2 2 7 5" xfId="16800"/>
    <cellStyle name="40% - Ênfase4 2 2 7 5 2" xfId="27799"/>
    <cellStyle name="40% - Ênfase4 2 2 7 5 3" xfId="38985"/>
    <cellStyle name="40% - Ênfase4 2 2 7 6" xfId="18525"/>
    <cellStyle name="40% - Ênfase4 2 2 7 6 2" xfId="29695"/>
    <cellStyle name="40% - Ênfase4 2 2 7 6 3" xfId="40881"/>
    <cellStyle name="40% - Ênfase4 2 2 7 7" xfId="20250"/>
    <cellStyle name="40% - Ênfase4 2 2 7 8" xfId="31438"/>
    <cellStyle name="40% - Ênfase4 2 2 7 9" xfId="42624"/>
    <cellStyle name="40% - Ênfase4 2 2 8" xfId="2169"/>
    <cellStyle name="40% - Ênfase4 2 2 8 2" xfId="20538"/>
    <cellStyle name="40% - Ênfase4 2 2 8 3" xfId="31726"/>
    <cellStyle name="40% - Ênfase4 2 2 9" xfId="11910"/>
    <cellStyle name="40% - Ênfase4 2 2 9 2" xfId="22427"/>
    <cellStyle name="40% - Ênfase4 2 2 9 3" xfId="33613"/>
    <cellStyle name="40% - Ênfase4 2 3" xfId="310"/>
    <cellStyle name="40% - Ênfase4 2 3 10" xfId="15422"/>
    <cellStyle name="40% - Ênfase4 2 3 10 2" xfId="26287"/>
    <cellStyle name="40% - Ênfase4 2 3 10 3" xfId="37473"/>
    <cellStyle name="40% - Ênfase4 2 3 11" xfId="17147"/>
    <cellStyle name="40% - Ênfase4 2 3 11 2" xfId="28183"/>
    <cellStyle name="40% - Ênfase4 2 3 11 3" xfId="39369"/>
    <cellStyle name="40% - Ênfase4 2 3 12" xfId="18872"/>
    <cellStyle name="40% - Ênfase4 2 3 13" xfId="30060"/>
    <cellStyle name="40% - Ênfase4 2 3 14" xfId="41246"/>
    <cellStyle name="40% - Ênfase4 2 3 15" xfId="42971"/>
    <cellStyle name="40% - Ênfase4 2 3 2" xfId="628"/>
    <cellStyle name="40% - Ênfase4 2 3 2 10" xfId="43259"/>
    <cellStyle name="40% - Ênfase4 2 3 2 2" xfId="10532"/>
    <cellStyle name="40% - Ênfase4 2 3 2 2 2" xfId="20918"/>
    <cellStyle name="40% - Ênfase4 2 3 2 2 3" xfId="32106"/>
    <cellStyle name="40% - Ênfase4 2 3 2 3" xfId="12260"/>
    <cellStyle name="40% - Ênfase4 2 3 2 3 2" xfId="22811"/>
    <cellStyle name="40% - Ênfase4 2 3 2 3 3" xfId="33997"/>
    <cellStyle name="40% - Ênfase4 2 3 2 4" xfId="13985"/>
    <cellStyle name="40% - Ênfase4 2 3 2 4 2" xfId="24707"/>
    <cellStyle name="40% - Ênfase4 2 3 2 4 3" xfId="35893"/>
    <cellStyle name="40% - Ênfase4 2 3 2 5" xfId="15710"/>
    <cellStyle name="40% - Ênfase4 2 3 2 5 2" xfId="26603"/>
    <cellStyle name="40% - Ênfase4 2 3 2 5 3" xfId="37789"/>
    <cellStyle name="40% - Ênfase4 2 3 2 6" xfId="17435"/>
    <cellStyle name="40% - Ênfase4 2 3 2 6 2" xfId="28499"/>
    <cellStyle name="40% - Ênfase4 2 3 2 6 3" xfId="39685"/>
    <cellStyle name="40% - Ênfase4 2 3 2 7" xfId="19160"/>
    <cellStyle name="40% - Ênfase4 2 3 2 8" xfId="30348"/>
    <cellStyle name="40% - Ênfase4 2 3 2 9" xfId="41534"/>
    <cellStyle name="40% - Ênfase4 2 3 3" xfId="944"/>
    <cellStyle name="40% - Ênfase4 2 3 3 10" xfId="43547"/>
    <cellStyle name="40% - Ênfase4 2 3 3 2" xfId="10820"/>
    <cellStyle name="40% - Ênfase4 2 3 3 2 2" xfId="21234"/>
    <cellStyle name="40% - Ênfase4 2 3 3 2 3" xfId="32422"/>
    <cellStyle name="40% - Ênfase4 2 3 3 3" xfId="12548"/>
    <cellStyle name="40% - Ênfase4 2 3 3 3 2" xfId="23127"/>
    <cellStyle name="40% - Ênfase4 2 3 3 3 3" xfId="34313"/>
    <cellStyle name="40% - Ênfase4 2 3 3 4" xfId="14273"/>
    <cellStyle name="40% - Ênfase4 2 3 3 4 2" xfId="25023"/>
    <cellStyle name="40% - Ênfase4 2 3 3 4 3" xfId="36209"/>
    <cellStyle name="40% - Ênfase4 2 3 3 5" xfId="15998"/>
    <cellStyle name="40% - Ênfase4 2 3 3 5 2" xfId="26919"/>
    <cellStyle name="40% - Ênfase4 2 3 3 5 3" xfId="38105"/>
    <cellStyle name="40% - Ênfase4 2 3 3 6" xfId="17723"/>
    <cellStyle name="40% - Ênfase4 2 3 3 6 2" xfId="28815"/>
    <cellStyle name="40% - Ênfase4 2 3 3 6 3" xfId="40001"/>
    <cellStyle name="40% - Ênfase4 2 3 3 7" xfId="19448"/>
    <cellStyle name="40% - Ênfase4 2 3 3 8" xfId="30636"/>
    <cellStyle name="40% - Ênfase4 2 3 3 9" xfId="41822"/>
    <cellStyle name="40% - Ênfase4 2 3 4" xfId="1260"/>
    <cellStyle name="40% - Ênfase4 2 3 4 10" xfId="43835"/>
    <cellStyle name="40% - Ênfase4 2 3 4 2" xfId="11108"/>
    <cellStyle name="40% - Ênfase4 2 3 4 2 2" xfId="21550"/>
    <cellStyle name="40% - Ênfase4 2 3 4 2 3" xfId="32738"/>
    <cellStyle name="40% - Ênfase4 2 3 4 3" xfId="12836"/>
    <cellStyle name="40% - Ênfase4 2 3 4 3 2" xfId="23443"/>
    <cellStyle name="40% - Ênfase4 2 3 4 3 3" xfId="34629"/>
    <cellStyle name="40% - Ênfase4 2 3 4 4" xfId="14561"/>
    <cellStyle name="40% - Ênfase4 2 3 4 4 2" xfId="25339"/>
    <cellStyle name="40% - Ênfase4 2 3 4 4 3" xfId="36525"/>
    <cellStyle name="40% - Ênfase4 2 3 4 5" xfId="16286"/>
    <cellStyle name="40% - Ênfase4 2 3 4 5 2" xfId="27235"/>
    <cellStyle name="40% - Ênfase4 2 3 4 5 3" xfId="38421"/>
    <cellStyle name="40% - Ênfase4 2 3 4 6" xfId="18011"/>
    <cellStyle name="40% - Ênfase4 2 3 4 6 2" xfId="29131"/>
    <cellStyle name="40% - Ênfase4 2 3 4 6 3" xfId="40317"/>
    <cellStyle name="40% - Ênfase4 2 3 4 7" xfId="19736"/>
    <cellStyle name="40% - Ênfase4 2 3 4 8" xfId="30924"/>
    <cellStyle name="40% - Ênfase4 2 3 4 9" xfId="42110"/>
    <cellStyle name="40% - Ênfase4 2 3 5" xfId="1576"/>
    <cellStyle name="40% - Ênfase4 2 3 5 10" xfId="44123"/>
    <cellStyle name="40% - Ênfase4 2 3 5 2" xfId="11396"/>
    <cellStyle name="40% - Ênfase4 2 3 5 2 2" xfId="21866"/>
    <cellStyle name="40% - Ênfase4 2 3 5 2 3" xfId="33054"/>
    <cellStyle name="40% - Ênfase4 2 3 5 3" xfId="13124"/>
    <cellStyle name="40% - Ênfase4 2 3 5 3 2" xfId="23759"/>
    <cellStyle name="40% - Ênfase4 2 3 5 3 3" xfId="34945"/>
    <cellStyle name="40% - Ênfase4 2 3 5 4" xfId="14849"/>
    <cellStyle name="40% - Ênfase4 2 3 5 4 2" xfId="25655"/>
    <cellStyle name="40% - Ênfase4 2 3 5 4 3" xfId="36841"/>
    <cellStyle name="40% - Ênfase4 2 3 5 5" xfId="16574"/>
    <cellStyle name="40% - Ênfase4 2 3 5 5 2" xfId="27551"/>
    <cellStyle name="40% - Ênfase4 2 3 5 5 3" xfId="38737"/>
    <cellStyle name="40% - Ênfase4 2 3 5 6" xfId="18299"/>
    <cellStyle name="40% - Ênfase4 2 3 5 6 2" xfId="29447"/>
    <cellStyle name="40% - Ênfase4 2 3 5 6 3" xfId="40633"/>
    <cellStyle name="40% - Ênfase4 2 3 5 7" xfId="20024"/>
    <cellStyle name="40% - Ênfase4 2 3 5 8" xfId="31212"/>
    <cellStyle name="40% - Ênfase4 2 3 5 9" xfId="42398"/>
    <cellStyle name="40% - Ênfase4 2 3 6" xfId="1892"/>
    <cellStyle name="40% - Ênfase4 2 3 6 10" xfId="44411"/>
    <cellStyle name="40% - Ênfase4 2 3 6 2" xfId="11684"/>
    <cellStyle name="40% - Ênfase4 2 3 6 2 2" xfId="22182"/>
    <cellStyle name="40% - Ênfase4 2 3 6 2 3" xfId="33370"/>
    <cellStyle name="40% - Ênfase4 2 3 6 3" xfId="13412"/>
    <cellStyle name="40% - Ênfase4 2 3 6 3 2" xfId="24075"/>
    <cellStyle name="40% - Ênfase4 2 3 6 3 3" xfId="35261"/>
    <cellStyle name="40% - Ênfase4 2 3 6 4" xfId="15137"/>
    <cellStyle name="40% - Ênfase4 2 3 6 4 2" xfId="25971"/>
    <cellStyle name="40% - Ênfase4 2 3 6 4 3" xfId="37157"/>
    <cellStyle name="40% - Ênfase4 2 3 6 5" xfId="16862"/>
    <cellStyle name="40% - Ênfase4 2 3 6 5 2" xfId="27867"/>
    <cellStyle name="40% - Ênfase4 2 3 6 5 3" xfId="39053"/>
    <cellStyle name="40% - Ênfase4 2 3 6 6" xfId="18587"/>
    <cellStyle name="40% - Ênfase4 2 3 6 6 2" xfId="29763"/>
    <cellStyle name="40% - Ênfase4 2 3 6 6 3" xfId="40949"/>
    <cellStyle name="40% - Ênfase4 2 3 6 7" xfId="20312"/>
    <cellStyle name="40% - Ênfase4 2 3 6 8" xfId="31500"/>
    <cellStyle name="40% - Ênfase4 2 3 6 9" xfId="42686"/>
    <cellStyle name="40% - Ênfase4 2 3 7" xfId="10243"/>
    <cellStyle name="40% - Ênfase4 2 3 7 2" xfId="20602"/>
    <cellStyle name="40% - Ênfase4 2 3 7 3" xfId="31790"/>
    <cellStyle name="40% - Ênfase4 2 3 8" xfId="11972"/>
    <cellStyle name="40% - Ênfase4 2 3 8 2" xfId="22495"/>
    <cellStyle name="40% - Ênfase4 2 3 8 3" xfId="33681"/>
    <cellStyle name="40% - Ênfase4 2 3 9" xfId="13697"/>
    <cellStyle name="40% - Ênfase4 2 3 9 2" xfId="24391"/>
    <cellStyle name="40% - Ênfase4 2 3 9 3" xfId="35577"/>
    <cellStyle name="40% - Ênfase4 2 4" xfId="470"/>
    <cellStyle name="40% - Ênfase4 2 4 10" xfId="43115"/>
    <cellStyle name="40% - Ênfase4 2 4 2" xfId="10388"/>
    <cellStyle name="40% - Ênfase4 2 4 2 2" xfId="20760"/>
    <cellStyle name="40% - Ênfase4 2 4 2 3" xfId="31948"/>
    <cellStyle name="40% - Ênfase4 2 4 3" xfId="12116"/>
    <cellStyle name="40% - Ênfase4 2 4 3 2" xfId="22653"/>
    <cellStyle name="40% - Ênfase4 2 4 3 3" xfId="33839"/>
    <cellStyle name="40% - Ênfase4 2 4 4" xfId="13841"/>
    <cellStyle name="40% - Ênfase4 2 4 4 2" xfId="24549"/>
    <cellStyle name="40% - Ênfase4 2 4 4 3" xfId="35735"/>
    <cellStyle name="40% - Ênfase4 2 4 5" xfId="15566"/>
    <cellStyle name="40% - Ênfase4 2 4 5 2" xfId="26445"/>
    <cellStyle name="40% - Ênfase4 2 4 5 3" xfId="37631"/>
    <cellStyle name="40% - Ênfase4 2 4 6" xfId="17291"/>
    <cellStyle name="40% - Ênfase4 2 4 6 2" xfId="28341"/>
    <cellStyle name="40% - Ênfase4 2 4 6 3" xfId="39527"/>
    <cellStyle name="40% - Ênfase4 2 4 7" xfId="19016"/>
    <cellStyle name="40% - Ênfase4 2 4 8" xfId="30204"/>
    <cellStyle name="40% - Ênfase4 2 4 9" xfId="41390"/>
    <cellStyle name="40% - Ênfase4 2 5" xfId="786"/>
    <cellStyle name="40% - Ênfase4 2 5 10" xfId="43403"/>
    <cellStyle name="40% - Ênfase4 2 5 2" xfId="10676"/>
    <cellStyle name="40% - Ênfase4 2 5 2 2" xfId="21076"/>
    <cellStyle name="40% - Ênfase4 2 5 2 3" xfId="32264"/>
    <cellStyle name="40% - Ênfase4 2 5 3" xfId="12404"/>
    <cellStyle name="40% - Ênfase4 2 5 3 2" xfId="22969"/>
    <cellStyle name="40% - Ênfase4 2 5 3 3" xfId="34155"/>
    <cellStyle name="40% - Ênfase4 2 5 4" xfId="14129"/>
    <cellStyle name="40% - Ênfase4 2 5 4 2" xfId="24865"/>
    <cellStyle name="40% - Ênfase4 2 5 4 3" xfId="36051"/>
    <cellStyle name="40% - Ênfase4 2 5 5" xfId="15854"/>
    <cellStyle name="40% - Ênfase4 2 5 5 2" xfId="26761"/>
    <cellStyle name="40% - Ênfase4 2 5 5 3" xfId="37947"/>
    <cellStyle name="40% - Ênfase4 2 5 6" xfId="17579"/>
    <cellStyle name="40% - Ênfase4 2 5 6 2" xfId="28657"/>
    <cellStyle name="40% - Ênfase4 2 5 6 3" xfId="39843"/>
    <cellStyle name="40% - Ênfase4 2 5 7" xfId="19304"/>
    <cellStyle name="40% - Ênfase4 2 5 8" xfId="30492"/>
    <cellStyle name="40% - Ênfase4 2 5 9" xfId="41678"/>
    <cellStyle name="40% - Ênfase4 2 6" xfId="1102"/>
    <cellStyle name="40% - Ênfase4 2 6 10" xfId="43691"/>
    <cellStyle name="40% - Ênfase4 2 6 2" xfId="10964"/>
    <cellStyle name="40% - Ênfase4 2 6 2 2" xfId="21392"/>
    <cellStyle name="40% - Ênfase4 2 6 2 3" xfId="32580"/>
    <cellStyle name="40% - Ênfase4 2 6 3" xfId="12692"/>
    <cellStyle name="40% - Ênfase4 2 6 3 2" xfId="23285"/>
    <cellStyle name="40% - Ênfase4 2 6 3 3" xfId="34471"/>
    <cellStyle name="40% - Ênfase4 2 6 4" xfId="14417"/>
    <cellStyle name="40% - Ênfase4 2 6 4 2" xfId="25181"/>
    <cellStyle name="40% - Ênfase4 2 6 4 3" xfId="36367"/>
    <cellStyle name="40% - Ênfase4 2 6 5" xfId="16142"/>
    <cellStyle name="40% - Ênfase4 2 6 5 2" xfId="27077"/>
    <cellStyle name="40% - Ênfase4 2 6 5 3" xfId="38263"/>
    <cellStyle name="40% - Ênfase4 2 6 6" xfId="17867"/>
    <cellStyle name="40% - Ênfase4 2 6 6 2" xfId="28973"/>
    <cellStyle name="40% - Ênfase4 2 6 6 3" xfId="40159"/>
    <cellStyle name="40% - Ênfase4 2 6 7" xfId="19592"/>
    <cellStyle name="40% - Ênfase4 2 6 8" xfId="30780"/>
    <cellStyle name="40% - Ênfase4 2 6 9" xfId="41966"/>
    <cellStyle name="40% - Ênfase4 2 7" xfId="1418"/>
    <cellStyle name="40% - Ênfase4 2 7 10" xfId="43979"/>
    <cellStyle name="40% - Ênfase4 2 7 2" xfId="11252"/>
    <cellStyle name="40% - Ênfase4 2 7 2 2" xfId="21708"/>
    <cellStyle name="40% - Ênfase4 2 7 2 3" xfId="32896"/>
    <cellStyle name="40% - Ênfase4 2 7 3" xfId="12980"/>
    <cellStyle name="40% - Ênfase4 2 7 3 2" xfId="23601"/>
    <cellStyle name="40% - Ênfase4 2 7 3 3" xfId="34787"/>
    <cellStyle name="40% - Ênfase4 2 7 4" xfId="14705"/>
    <cellStyle name="40% - Ênfase4 2 7 4 2" xfId="25497"/>
    <cellStyle name="40% - Ênfase4 2 7 4 3" xfId="36683"/>
    <cellStyle name="40% - Ênfase4 2 7 5" xfId="16430"/>
    <cellStyle name="40% - Ênfase4 2 7 5 2" xfId="27393"/>
    <cellStyle name="40% - Ênfase4 2 7 5 3" xfId="38579"/>
    <cellStyle name="40% - Ênfase4 2 7 6" xfId="18155"/>
    <cellStyle name="40% - Ênfase4 2 7 6 2" xfId="29289"/>
    <cellStyle name="40% - Ênfase4 2 7 6 3" xfId="40475"/>
    <cellStyle name="40% - Ênfase4 2 7 7" xfId="19880"/>
    <cellStyle name="40% - Ênfase4 2 7 8" xfId="31068"/>
    <cellStyle name="40% - Ênfase4 2 7 9" xfId="42254"/>
    <cellStyle name="40% - Ênfase4 2 8" xfId="1734"/>
    <cellStyle name="40% - Ênfase4 2 8 10" xfId="44267"/>
    <cellStyle name="40% - Ênfase4 2 8 2" xfId="11540"/>
    <cellStyle name="40% - Ênfase4 2 8 2 2" xfId="22024"/>
    <cellStyle name="40% - Ênfase4 2 8 2 3" xfId="33212"/>
    <cellStyle name="40% - Ênfase4 2 8 3" xfId="13268"/>
    <cellStyle name="40% - Ênfase4 2 8 3 2" xfId="23917"/>
    <cellStyle name="40% - Ênfase4 2 8 3 3" xfId="35103"/>
    <cellStyle name="40% - Ênfase4 2 8 4" xfId="14993"/>
    <cellStyle name="40% - Ênfase4 2 8 4 2" xfId="25813"/>
    <cellStyle name="40% - Ênfase4 2 8 4 3" xfId="36999"/>
    <cellStyle name="40% - Ênfase4 2 8 5" xfId="16718"/>
    <cellStyle name="40% - Ênfase4 2 8 5 2" xfId="27709"/>
    <cellStyle name="40% - Ênfase4 2 8 5 3" xfId="38895"/>
    <cellStyle name="40% - Ênfase4 2 8 6" xfId="18443"/>
    <cellStyle name="40% - Ênfase4 2 8 6 2" xfId="29605"/>
    <cellStyle name="40% - Ênfase4 2 8 6 3" xfId="40791"/>
    <cellStyle name="40% - Ênfase4 2 8 7" xfId="20168"/>
    <cellStyle name="40% - Ênfase4 2 8 8" xfId="31356"/>
    <cellStyle name="40% - Ênfase4 2 8 9" xfId="42542"/>
    <cellStyle name="40% - Ênfase4 2 9" xfId="2147"/>
    <cellStyle name="40% - Ênfase4 2 9 2" xfId="20456"/>
    <cellStyle name="40% - Ênfase4 2 9 3" xfId="31644"/>
    <cellStyle name="40% - Ênfase4 20" xfId="42810"/>
    <cellStyle name="40% - Ênfase4 3" xfId="176"/>
    <cellStyle name="40% - Ênfase4 3 10" xfId="11850"/>
    <cellStyle name="40% - Ênfase4 3 10 2" xfId="22361"/>
    <cellStyle name="40% - Ênfase4 3 10 3" xfId="33547"/>
    <cellStyle name="40% - Ênfase4 3 11" xfId="13575"/>
    <cellStyle name="40% - Ênfase4 3 11 2" xfId="24257"/>
    <cellStyle name="40% - Ênfase4 3 11 3" xfId="35443"/>
    <cellStyle name="40% - Ênfase4 3 12" xfId="15300"/>
    <cellStyle name="40% - Ênfase4 3 12 2" xfId="26153"/>
    <cellStyle name="40% - Ênfase4 3 12 3" xfId="37339"/>
    <cellStyle name="40% - Ênfase4 3 13" xfId="17025"/>
    <cellStyle name="40% - Ênfase4 3 13 2" xfId="28049"/>
    <cellStyle name="40% - Ênfase4 3 13 3" xfId="39235"/>
    <cellStyle name="40% - Ênfase4 3 14" xfId="18750"/>
    <cellStyle name="40% - Ênfase4 3 15" xfId="29938"/>
    <cellStyle name="40% - Ênfase4 3 16" xfId="41124"/>
    <cellStyle name="40% - Ênfase4 3 17" xfId="42849"/>
    <cellStyle name="40% - Ênfase4 3 2" xfId="266"/>
    <cellStyle name="40% - Ênfase4 3 2 10" xfId="13657"/>
    <cellStyle name="40% - Ênfase4 3 2 10 2" xfId="24347"/>
    <cellStyle name="40% - Ênfase4 3 2 10 3" xfId="35533"/>
    <cellStyle name="40% - Ênfase4 3 2 11" xfId="15382"/>
    <cellStyle name="40% - Ênfase4 3 2 11 2" xfId="26243"/>
    <cellStyle name="40% - Ênfase4 3 2 11 3" xfId="37429"/>
    <cellStyle name="40% - Ênfase4 3 2 12" xfId="17107"/>
    <cellStyle name="40% - Ênfase4 3 2 12 2" xfId="28139"/>
    <cellStyle name="40% - Ênfase4 3 2 12 3" xfId="39325"/>
    <cellStyle name="40% - Ênfase4 3 2 13" xfId="18832"/>
    <cellStyle name="40% - Ênfase4 3 2 14" xfId="30020"/>
    <cellStyle name="40% - Ênfase4 3 2 15" xfId="41206"/>
    <cellStyle name="40% - Ênfase4 3 2 16" xfId="42931"/>
    <cellStyle name="40% - Ênfase4 3 2 2" xfId="424"/>
    <cellStyle name="40% - Ênfase4 3 2 2 10" xfId="15526"/>
    <cellStyle name="40% - Ênfase4 3 2 2 10 2" xfId="26401"/>
    <cellStyle name="40% - Ênfase4 3 2 2 10 3" xfId="37587"/>
    <cellStyle name="40% - Ênfase4 3 2 2 11" xfId="17251"/>
    <cellStyle name="40% - Ênfase4 3 2 2 11 2" xfId="28297"/>
    <cellStyle name="40% - Ênfase4 3 2 2 11 3" xfId="39483"/>
    <cellStyle name="40% - Ênfase4 3 2 2 12" xfId="18976"/>
    <cellStyle name="40% - Ênfase4 3 2 2 13" xfId="30164"/>
    <cellStyle name="40% - Ênfase4 3 2 2 14" xfId="41350"/>
    <cellStyle name="40% - Ênfase4 3 2 2 15" xfId="43075"/>
    <cellStyle name="40% - Ênfase4 3 2 2 2" xfId="742"/>
    <cellStyle name="40% - Ênfase4 3 2 2 2 10" xfId="43363"/>
    <cellStyle name="40% - Ênfase4 3 2 2 2 2" xfId="10636"/>
    <cellStyle name="40% - Ênfase4 3 2 2 2 2 2" xfId="21032"/>
    <cellStyle name="40% - Ênfase4 3 2 2 2 2 3" xfId="32220"/>
    <cellStyle name="40% - Ênfase4 3 2 2 2 3" xfId="12364"/>
    <cellStyle name="40% - Ênfase4 3 2 2 2 3 2" xfId="22925"/>
    <cellStyle name="40% - Ênfase4 3 2 2 2 3 3" xfId="34111"/>
    <cellStyle name="40% - Ênfase4 3 2 2 2 4" xfId="14089"/>
    <cellStyle name="40% - Ênfase4 3 2 2 2 4 2" xfId="24821"/>
    <cellStyle name="40% - Ênfase4 3 2 2 2 4 3" xfId="36007"/>
    <cellStyle name="40% - Ênfase4 3 2 2 2 5" xfId="15814"/>
    <cellStyle name="40% - Ênfase4 3 2 2 2 5 2" xfId="26717"/>
    <cellStyle name="40% - Ênfase4 3 2 2 2 5 3" xfId="37903"/>
    <cellStyle name="40% - Ênfase4 3 2 2 2 6" xfId="17539"/>
    <cellStyle name="40% - Ênfase4 3 2 2 2 6 2" xfId="28613"/>
    <cellStyle name="40% - Ênfase4 3 2 2 2 6 3" xfId="39799"/>
    <cellStyle name="40% - Ênfase4 3 2 2 2 7" xfId="19264"/>
    <cellStyle name="40% - Ênfase4 3 2 2 2 8" xfId="30452"/>
    <cellStyle name="40% - Ênfase4 3 2 2 2 9" xfId="41638"/>
    <cellStyle name="40% - Ênfase4 3 2 2 3" xfId="1058"/>
    <cellStyle name="40% - Ênfase4 3 2 2 3 10" xfId="43651"/>
    <cellStyle name="40% - Ênfase4 3 2 2 3 2" xfId="10924"/>
    <cellStyle name="40% - Ênfase4 3 2 2 3 2 2" xfId="21348"/>
    <cellStyle name="40% - Ênfase4 3 2 2 3 2 3" xfId="32536"/>
    <cellStyle name="40% - Ênfase4 3 2 2 3 3" xfId="12652"/>
    <cellStyle name="40% - Ênfase4 3 2 2 3 3 2" xfId="23241"/>
    <cellStyle name="40% - Ênfase4 3 2 2 3 3 3" xfId="34427"/>
    <cellStyle name="40% - Ênfase4 3 2 2 3 4" xfId="14377"/>
    <cellStyle name="40% - Ênfase4 3 2 2 3 4 2" xfId="25137"/>
    <cellStyle name="40% - Ênfase4 3 2 2 3 4 3" xfId="36323"/>
    <cellStyle name="40% - Ênfase4 3 2 2 3 5" xfId="16102"/>
    <cellStyle name="40% - Ênfase4 3 2 2 3 5 2" xfId="27033"/>
    <cellStyle name="40% - Ênfase4 3 2 2 3 5 3" xfId="38219"/>
    <cellStyle name="40% - Ênfase4 3 2 2 3 6" xfId="17827"/>
    <cellStyle name="40% - Ênfase4 3 2 2 3 6 2" xfId="28929"/>
    <cellStyle name="40% - Ênfase4 3 2 2 3 6 3" xfId="40115"/>
    <cellStyle name="40% - Ênfase4 3 2 2 3 7" xfId="19552"/>
    <cellStyle name="40% - Ênfase4 3 2 2 3 8" xfId="30740"/>
    <cellStyle name="40% - Ênfase4 3 2 2 3 9" xfId="41926"/>
    <cellStyle name="40% - Ênfase4 3 2 2 4" xfId="1374"/>
    <cellStyle name="40% - Ênfase4 3 2 2 4 10" xfId="43939"/>
    <cellStyle name="40% - Ênfase4 3 2 2 4 2" xfId="11212"/>
    <cellStyle name="40% - Ênfase4 3 2 2 4 2 2" xfId="21664"/>
    <cellStyle name="40% - Ênfase4 3 2 2 4 2 3" xfId="32852"/>
    <cellStyle name="40% - Ênfase4 3 2 2 4 3" xfId="12940"/>
    <cellStyle name="40% - Ênfase4 3 2 2 4 3 2" xfId="23557"/>
    <cellStyle name="40% - Ênfase4 3 2 2 4 3 3" xfId="34743"/>
    <cellStyle name="40% - Ênfase4 3 2 2 4 4" xfId="14665"/>
    <cellStyle name="40% - Ênfase4 3 2 2 4 4 2" xfId="25453"/>
    <cellStyle name="40% - Ênfase4 3 2 2 4 4 3" xfId="36639"/>
    <cellStyle name="40% - Ênfase4 3 2 2 4 5" xfId="16390"/>
    <cellStyle name="40% - Ênfase4 3 2 2 4 5 2" xfId="27349"/>
    <cellStyle name="40% - Ênfase4 3 2 2 4 5 3" xfId="38535"/>
    <cellStyle name="40% - Ênfase4 3 2 2 4 6" xfId="18115"/>
    <cellStyle name="40% - Ênfase4 3 2 2 4 6 2" xfId="29245"/>
    <cellStyle name="40% - Ênfase4 3 2 2 4 6 3" xfId="40431"/>
    <cellStyle name="40% - Ênfase4 3 2 2 4 7" xfId="19840"/>
    <cellStyle name="40% - Ênfase4 3 2 2 4 8" xfId="31028"/>
    <cellStyle name="40% - Ênfase4 3 2 2 4 9" xfId="42214"/>
    <cellStyle name="40% - Ênfase4 3 2 2 5" xfId="1690"/>
    <cellStyle name="40% - Ênfase4 3 2 2 5 10" xfId="44227"/>
    <cellStyle name="40% - Ênfase4 3 2 2 5 2" xfId="11500"/>
    <cellStyle name="40% - Ênfase4 3 2 2 5 2 2" xfId="21980"/>
    <cellStyle name="40% - Ênfase4 3 2 2 5 2 3" xfId="33168"/>
    <cellStyle name="40% - Ênfase4 3 2 2 5 3" xfId="13228"/>
    <cellStyle name="40% - Ênfase4 3 2 2 5 3 2" xfId="23873"/>
    <cellStyle name="40% - Ênfase4 3 2 2 5 3 3" xfId="35059"/>
    <cellStyle name="40% - Ênfase4 3 2 2 5 4" xfId="14953"/>
    <cellStyle name="40% - Ênfase4 3 2 2 5 4 2" xfId="25769"/>
    <cellStyle name="40% - Ênfase4 3 2 2 5 4 3" xfId="36955"/>
    <cellStyle name="40% - Ênfase4 3 2 2 5 5" xfId="16678"/>
    <cellStyle name="40% - Ênfase4 3 2 2 5 5 2" xfId="27665"/>
    <cellStyle name="40% - Ênfase4 3 2 2 5 5 3" xfId="38851"/>
    <cellStyle name="40% - Ênfase4 3 2 2 5 6" xfId="18403"/>
    <cellStyle name="40% - Ênfase4 3 2 2 5 6 2" xfId="29561"/>
    <cellStyle name="40% - Ênfase4 3 2 2 5 6 3" xfId="40747"/>
    <cellStyle name="40% - Ênfase4 3 2 2 5 7" xfId="20128"/>
    <cellStyle name="40% - Ênfase4 3 2 2 5 8" xfId="31316"/>
    <cellStyle name="40% - Ênfase4 3 2 2 5 9" xfId="42502"/>
    <cellStyle name="40% - Ênfase4 3 2 2 6" xfId="2006"/>
    <cellStyle name="40% - Ênfase4 3 2 2 6 10" xfId="44515"/>
    <cellStyle name="40% - Ênfase4 3 2 2 6 2" xfId="11788"/>
    <cellStyle name="40% - Ênfase4 3 2 2 6 2 2" xfId="22296"/>
    <cellStyle name="40% - Ênfase4 3 2 2 6 2 3" xfId="33484"/>
    <cellStyle name="40% - Ênfase4 3 2 2 6 3" xfId="13516"/>
    <cellStyle name="40% - Ênfase4 3 2 2 6 3 2" xfId="24189"/>
    <cellStyle name="40% - Ênfase4 3 2 2 6 3 3" xfId="35375"/>
    <cellStyle name="40% - Ênfase4 3 2 2 6 4" xfId="15241"/>
    <cellStyle name="40% - Ênfase4 3 2 2 6 4 2" xfId="26085"/>
    <cellStyle name="40% - Ênfase4 3 2 2 6 4 3" xfId="37271"/>
    <cellStyle name="40% - Ênfase4 3 2 2 6 5" xfId="16966"/>
    <cellStyle name="40% - Ênfase4 3 2 2 6 5 2" xfId="27981"/>
    <cellStyle name="40% - Ênfase4 3 2 2 6 5 3" xfId="39167"/>
    <cellStyle name="40% - Ênfase4 3 2 2 6 6" xfId="18691"/>
    <cellStyle name="40% - Ênfase4 3 2 2 6 6 2" xfId="29877"/>
    <cellStyle name="40% - Ênfase4 3 2 2 6 6 3" xfId="41063"/>
    <cellStyle name="40% - Ênfase4 3 2 2 6 7" xfId="20416"/>
    <cellStyle name="40% - Ênfase4 3 2 2 6 8" xfId="31604"/>
    <cellStyle name="40% - Ênfase4 3 2 2 6 9" xfId="42790"/>
    <cellStyle name="40% - Ênfase4 3 2 2 7" xfId="10347"/>
    <cellStyle name="40% - Ênfase4 3 2 2 7 2" xfId="20716"/>
    <cellStyle name="40% - Ênfase4 3 2 2 7 3" xfId="31904"/>
    <cellStyle name="40% - Ênfase4 3 2 2 8" xfId="12076"/>
    <cellStyle name="40% - Ênfase4 3 2 2 8 2" xfId="22609"/>
    <cellStyle name="40% - Ênfase4 3 2 2 8 3" xfId="33795"/>
    <cellStyle name="40% - Ênfase4 3 2 2 9" xfId="13801"/>
    <cellStyle name="40% - Ênfase4 3 2 2 9 2" xfId="24505"/>
    <cellStyle name="40% - Ênfase4 3 2 2 9 3" xfId="35691"/>
    <cellStyle name="40% - Ênfase4 3 2 3" xfId="584"/>
    <cellStyle name="40% - Ênfase4 3 2 3 10" xfId="43219"/>
    <cellStyle name="40% - Ênfase4 3 2 3 2" xfId="10492"/>
    <cellStyle name="40% - Ênfase4 3 2 3 2 2" xfId="20874"/>
    <cellStyle name="40% - Ênfase4 3 2 3 2 3" xfId="32062"/>
    <cellStyle name="40% - Ênfase4 3 2 3 3" xfId="12220"/>
    <cellStyle name="40% - Ênfase4 3 2 3 3 2" xfId="22767"/>
    <cellStyle name="40% - Ênfase4 3 2 3 3 3" xfId="33953"/>
    <cellStyle name="40% - Ênfase4 3 2 3 4" xfId="13945"/>
    <cellStyle name="40% - Ênfase4 3 2 3 4 2" xfId="24663"/>
    <cellStyle name="40% - Ênfase4 3 2 3 4 3" xfId="35849"/>
    <cellStyle name="40% - Ênfase4 3 2 3 5" xfId="15670"/>
    <cellStyle name="40% - Ênfase4 3 2 3 5 2" xfId="26559"/>
    <cellStyle name="40% - Ênfase4 3 2 3 5 3" xfId="37745"/>
    <cellStyle name="40% - Ênfase4 3 2 3 6" xfId="17395"/>
    <cellStyle name="40% - Ênfase4 3 2 3 6 2" xfId="28455"/>
    <cellStyle name="40% - Ênfase4 3 2 3 6 3" xfId="39641"/>
    <cellStyle name="40% - Ênfase4 3 2 3 7" xfId="19120"/>
    <cellStyle name="40% - Ênfase4 3 2 3 8" xfId="30308"/>
    <cellStyle name="40% - Ênfase4 3 2 3 9" xfId="41494"/>
    <cellStyle name="40% - Ênfase4 3 2 4" xfId="900"/>
    <cellStyle name="40% - Ênfase4 3 2 4 10" xfId="43507"/>
    <cellStyle name="40% - Ênfase4 3 2 4 2" xfId="10780"/>
    <cellStyle name="40% - Ênfase4 3 2 4 2 2" xfId="21190"/>
    <cellStyle name="40% - Ênfase4 3 2 4 2 3" xfId="32378"/>
    <cellStyle name="40% - Ênfase4 3 2 4 3" xfId="12508"/>
    <cellStyle name="40% - Ênfase4 3 2 4 3 2" xfId="23083"/>
    <cellStyle name="40% - Ênfase4 3 2 4 3 3" xfId="34269"/>
    <cellStyle name="40% - Ênfase4 3 2 4 4" xfId="14233"/>
    <cellStyle name="40% - Ênfase4 3 2 4 4 2" xfId="24979"/>
    <cellStyle name="40% - Ênfase4 3 2 4 4 3" xfId="36165"/>
    <cellStyle name="40% - Ênfase4 3 2 4 5" xfId="15958"/>
    <cellStyle name="40% - Ênfase4 3 2 4 5 2" xfId="26875"/>
    <cellStyle name="40% - Ênfase4 3 2 4 5 3" xfId="38061"/>
    <cellStyle name="40% - Ênfase4 3 2 4 6" xfId="17683"/>
    <cellStyle name="40% - Ênfase4 3 2 4 6 2" xfId="28771"/>
    <cellStyle name="40% - Ênfase4 3 2 4 6 3" xfId="39957"/>
    <cellStyle name="40% - Ênfase4 3 2 4 7" xfId="19408"/>
    <cellStyle name="40% - Ênfase4 3 2 4 8" xfId="30596"/>
    <cellStyle name="40% - Ênfase4 3 2 4 9" xfId="41782"/>
    <cellStyle name="40% - Ênfase4 3 2 5" xfId="1216"/>
    <cellStyle name="40% - Ênfase4 3 2 5 10" xfId="43795"/>
    <cellStyle name="40% - Ênfase4 3 2 5 2" xfId="11068"/>
    <cellStyle name="40% - Ênfase4 3 2 5 2 2" xfId="21506"/>
    <cellStyle name="40% - Ênfase4 3 2 5 2 3" xfId="32694"/>
    <cellStyle name="40% - Ênfase4 3 2 5 3" xfId="12796"/>
    <cellStyle name="40% - Ênfase4 3 2 5 3 2" xfId="23399"/>
    <cellStyle name="40% - Ênfase4 3 2 5 3 3" xfId="34585"/>
    <cellStyle name="40% - Ênfase4 3 2 5 4" xfId="14521"/>
    <cellStyle name="40% - Ênfase4 3 2 5 4 2" xfId="25295"/>
    <cellStyle name="40% - Ênfase4 3 2 5 4 3" xfId="36481"/>
    <cellStyle name="40% - Ênfase4 3 2 5 5" xfId="16246"/>
    <cellStyle name="40% - Ênfase4 3 2 5 5 2" xfId="27191"/>
    <cellStyle name="40% - Ênfase4 3 2 5 5 3" xfId="38377"/>
    <cellStyle name="40% - Ênfase4 3 2 5 6" xfId="17971"/>
    <cellStyle name="40% - Ênfase4 3 2 5 6 2" xfId="29087"/>
    <cellStyle name="40% - Ênfase4 3 2 5 6 3" xfId="40273"/>
    <cellStyle name="40% - Ênfase4 3 2 5 7" xfId="19696"/>
    <cellStyle name="40% - Ênfase4 3 2 5 8" xfId="30884"/>
    <cellStyle name="40% - Ênfase4 3 2 5 9" xfId="42070"/>
    <cellStyle name="40% - Ênfase4 3 2 6" xfId="1532"/>
    <cellStyle name="40% - Ênfase4 3 2 6 10" xfId="44083"/>
    <cellStyle name="40% - Ênfase4 3 2 6 2" xfId="11356"/>
    <cellStyle name="40% - Ênfase4 3 2 6 2 2" xfId="21822"/>
    <cellStyle name="40% - Ênfase4 3 2 6 2 3" xfId="33010"/>
    <cellStyle name="40% - Ênfase4 3 2 6 3" xfId="13084"/>
    <cellStyle name="40% - Ênfase4 3 2 6 3 2" xfId="23715"/>
    <cellStyle name="40% - Ênfase4 3 2 6 3 3" xfId="34901"/>
    <cellStyle name="40% - Ênfase4 3 2 6 4" xfId="14809"/>
    <cellStyle name="40% - Ênfase4 3 2 6 4 2" xfId="25611"/>
    <cellStyle name="40% - Ênfase4 3 2 6 4 3" xfId="36797"/>
    <cellStyle name="40% - Ênfase4 3 2 6 5" xfId="16534"/>
    <cellStyle name="40% - Ênfase4 3 2 6 5 2" xfId="27507"/>
    <cellStyle name="40% - Ênfase4 3 2 6 5 3" xfId="38693"/>
    <cellStyle name="40% - Ênfase4 3 2 6 6" xfId="18259"/>
    <cellStyle name="40% - Ênfase4 3 2 6 6 2" xfId="29403"/>
    <cellStyle name="40% - Ênfase4 3 2 6 6 3" xfId="40589"/>
    <cellStyle name="40% - Ênfase4 3 2 6 7" xfId="19984"/>
    <cellStyle name="40% - Ênfase4 3 2 6 8" xfId="31172"/>
    <cellStyle name="40% - Ênfase4 3 2 6 9" xfId="42358"/>
    <cellStyle name="40% - Ênfase4 3 2 7" xfId="1848"/>
    <cellStyle name="40% - Ênfase4 3 2 7 10" xfId="44371"/>
    <cellStyle name="40% - Ênfase4 3 2 7 2" xfId="11644"/>
    <cellStyle name="40% - Ênfase4 3 2 7 2 2" xfId="22138"/>
    <cellStyle name="40% - Ênfase4 3 2 7 2 3" xfId="33326"/>
    <cellStyle name="40% - Ênfase4 3 2 7 3" xfId="13372"/>
    <cellStyle name="40% - Ênfase4 3 2 7 3 2" xfId="24031"/>
    <cellStyle name="40% - Ênfase4 3 2 7 3 3" xfId="35217"/>
    <cellStyle name="40% - Ênfase4 3 2 7 4" xfId="15097"/>
    <cellStyle name="40% - Ênfase4 3 2 7 4 2" xfId="25927"/>
    <cellStyle name="40% - Ênfase4 3 2 7 4 3" xfId="37113"/>
    <cellStyle name="40% - Ênfase4 3 2 7 5" xfId="16822"/>
    <cellStyle name="40% - Ênfase4 3 2 7 5 2" xfId="27823"/>
    <cellStyle name="40% - Ênfase4 3 2 7 5 3" xfId="39009"/>
    <cellStyle name="40% - Ênfase4 3 2 7 6" xfId="18547"/>
    <cellStyle name="40% - Ênfase4 3 2 7 6 2" xfId="29719"/>
    <cellStyle name="40% - Ênfase4 3 2 7 6 3" xfId="40905"/>
    <cellStyle name="40% - Ênfase4 3 2 7 7" xfId="20272"/>
    <cellStyle name="40% - Ênfase4 3 2 7 8" xfId="31460"/>
    <cellStyle name="40% - Ênfase4 3 2 7 9" xfId="42646"/>
    <cellStyle name="40% - Ênfase4 3 2 8" xfId="2074"/>
    <cellStyle name="40% - Ênfase4 3 2 8 2" xfId="20560"/>
    <cellStyle name="40% - Ênfase4 3 2 8 3" xfId="31748"/>
    <cellStyle name="40% - Ênfase4 3 2 9" xfId="11932"/>
    <cellStyle name="40% - Ênfase4 3 2 9 2" xfId="22451"/>
    <cellStyle name="40% - Ênfase4 3 2 9 3" xfId="33637"/>
    <cellStyle name="40% - Ênfase4 3 3" xfId="334"/>
    <cellStyle name="40% - Ênfase4 3 3 10" xfId="15444"/>
    <cellStyle name="40% - Ênfase4 3 3 10 2" xfId="26311"/>
    <cellStyle name="40% - Ênfase4 3 3 10 3" xfId="37497"/>
    <cellStyle name="40% - Ênfase4 3 3 11" xfId="17169"/>
    <cellStyle name="40% - Ênfase4 3 3 11 2" xfId="28207"/>
    <cellStyle name="40% - Ênfase4 3 3 11 3" xfId="39393"/>
    <cellStyle name="40% - Ênfase4 3 3 12" xfId="18894"/>
    <cellStyle name="40% - Ênfase4 3 3 13" xfId="30082"/>
    <cellStyle name="40% - Ênfase4 3 3 14" xfId="41268"/>
    <cellStyle name="40% - Ênfase4 3 3 15" xfId="42993"/>
    <cellStyle name="40% - Ênfase4 3 3 2" xfId="652"/>
    <cellStyle name="40% - Ênfase4 3 3 2 10" xfId="43281"/>
    <cellStyle name="40% - Ênfase4 3 3 2 2" xfId="10554"/>
    <cellStyle name="40% - Ênfase4 3 3 2 2 2" xfId="20942"/>
    <cellStyle name="40% - Ênfase4 3 3 2 2 3" xfId="32130"/>
    <cellStyle name="40% - Ênfase4 3 3 2 3" xfId="12282"/>
    <cellStyle name="40% - Ênfase4 3 3 2 3 2" xfId="22835"/>
    <cellStyle name="40% - Ênfase4 3 3 2 3 3" xfId="34021"/>
    <cellStyle name="40% - Ênfase4 3 3 2 4" xfId="14007"/>
    <cellStyle name="40% - Ênfase4 3 3 2 4 2" xfId="24731"/>
    <cellStyle name="40% - Ênfase4 3 3 2 4 3" xfId="35917"/>
    <cellStyle name="40% - Ênfase4 3 3 2 5" xfId="15732"/>
    <cellStyle name="40% - Ênfase4 3 3 2 5 2" xfId="26627"/>
    <cellStyle name="40% - Ênfase4 3 3 2 5 3" xfId="37813"/>
    <cellStyle name="40% - Ênfase4 3 3 2 6" xfId="17457"/>
    <cellStyle name="40% - Ênfase4 3 3 2 6 2" xfId="28523"/>
    <cellStyle name="40% - Ênfase4 3 3 2 6 3" xfId="39709"/>
    <cellStyle name="40% - Ênfase4 3 3 2 7" xfId="19182"/>
    <cellStyle name="40% - Ênfase4 3 3 2 8" xfId="30370"/>
    <cellStyle name="40% - Ênfase4 3 3 2 9" xfId="41556"/>
    <cellStyle name="40% - Ênfase4 3 3 3" xfId="968"/>
    <cellStyle name="40% - Ênfase4 3 3 3 10" xfId="43569"/>
    <cellStyle name="40% - Ênfase4 3 3 3 2" xfId="10842"/>
    <cellStyle name="40% - Ênfase4 3 3 3 2 2" xfId="21258"/>
    <cellStyle name="40% - Ênfase4 3 3 3 2 3" xfId="32446"/>
    <cellStyle name="40% - Ênfase4 3 3 3 3" xfId="12570"/>
    <cellStyle name="40% - Ênfase4 3 3 3 3 2" xfId="23151"/>
    <cellStyle name="40% - Ênfase4 3 3 3 3 3" xfId="34337"/>
    <cellStyle name="40% - Ênfase4 3 3 3 4" xfId="14295"/>
    <cellStyle name="40% - Ênfase4 3 3 3 4 2" xfId="25047"/>
    <cellStyle name="40% - Ênfase4 3 3 3 4 3" xfId="36233"/>
    <cellStyle name="40% - Ênfase4 3 3 3 5" xfId="16020"/>
    <cellStyle name="40% - Ênfase4 3 3 3 5 2" xfId="26943"/>
    <cellStyle name="40% - Ênfase4 3 3 3 5 3" xfId="38129"/>
    <cellStyle name="40% - Ênfase4 3 3 3 6" xfId="17745"/>
    <cellStyle name="40% - Ênfase4 3 3 3 6 2" xfId="28839"/>
    <cellStyle name="40% - Ênfase4 3 3 3 6 3" xfId="40025"/>
    <cellStyle name="40% - Ênfase4 3 3 3 7" xfId="19470"/>
    <cellStyle name="40% - Ênfase4 3 3 3 8" xfId="30658"/>
    <cellStyle name="40% - Ênfase4 3 3 3 9" xfId="41844"/>
    <cellStyle name="40% - Ênfase4 3 3 4" xfId="1284"/>
    <cellStyle name="40% - Ênfase4 3 3 4 10" xfId="43857"/>
    <cellStyle name="40% - Ênfase4 3 3 4 2" xfId="11130"/>
    <cellStyle name="40% - Ênfase4 3 3 4 2 2" xfId="21574"/>
    <cellStyle name="40% - Ênfase4 3 3 4 2 3" xfId="32762"/>
    <cellStyle name="40% - Ênfase4 3 3 4 3" xfId="12858"/>
    <cellStyle name="40% - Ênfase4 3 3 4 3 2" xfId="23467"/>
    <cellStyle name="40% - Ênfase4 3 3 4 3 3" xfId="34653"/>
    <cellStyle name="40% - Ênfase4 3 3 4 4" xfId="14583"/>
    <cellStyle name="40% - Ênfase4 3 3 4 4 2" xfId="25363"/>
    <cellStyle name="40% - Ênfase4 3 3 4 4 3" xfId="36549"/>
    <cellStyle name="40% - Ênfase4 3 3 4 5" xfId="16308"/>
    <cellStyle name="40% - Ênfase4 3 3 4 5 2" xfId="27259"/>
    <cellStyle name="40% - Ênfase4 3 3 4 5 3" xfId="38445"/>
    <cellStyle name="40% - Ênfase4 3 3 4 6" xfId="18033"/>
    <cellStyle name="40% - Ênfase4 3 3 4 6 2" xfId="29155"/>
    <cellStyle name="40% - Ênfase4 3 3 4 6 3" xfId="40341"/>
    <cellStyle name="40% - Ênfase4 3 3 4 7" xfId="19758"/>
    <cellStyle name="40% - Ênfase4 3 3 4 8" xfId="30946"/>
    <cellStyle name="40% - Ênfase4 3 3 4 9" xfId="42132"/>
    <cellStyle name="40% - Ênfase4 3 3 5" xfId="1600"/>
    <cellStyle name="40% - Ênfase4 3 3 5 10" xfId="44145"/>
    <cellStyle name="40% - Ênfase4 3 3 5 2" xfId="11418"/>
    <cellStyle name="40% - Ênfase4 3 3 5 2 2" xfId="21890"/>
    <cellStyle name="40% - Ênfase4 3 3 5 2 3" xfId="33078"/>
    <cellStyle name="40% - Ênfase4 3 3 5 3" xfId="13146"/>
    <cellStyle name="40% - Ênfase4 3 3 5 3 2" xfId="23783"/>
    <cellStyle name="40% - Ênfase4 3 3 5 3 3" xfId="34969"/>
    <cellStyle name="40% - Ênfase4 3 3 5 4" xfId="14871"/>
    <cellStyle name="40% - Ênfase4 3 3 5 4 2" xfId="25679"/>
    <cellStyle name="40% - Ênfase4 3 3 5 4 3" xfId="36865"/>
    <cellStyle name="40% - Ênfase4 3 3 5 5" xfId="16596"/>
    <cellStyle name="40% - Ênfase4 3 3 5 5 2" xfId="27575"/>
    <cellStyle name="40% - Ênfase4 3 3 5 5 3" xfId="38761"/>
    <cellStyle name="40% - Ênfase4 3 3 5 6" xfId="18321"/>
    <cellStyle name="40% - Ênfase4 3 3 5 6 2" xfId="29471"/>
    <cellStyle name="40% - Ênfase4 3 3 5 6 3" xfId="40657"/>
    <cellStyle name="40% - Ênfase4 3 3 5 7" xfId="20046"/>
    <cellStyle name="40% - Ênfase4 3 3 5 8" xfId="31234"/>
    <cellStyle name="40% - Ênfase4 3 3 5 9" xfId="42420"/>
    <cellStyle name="40% - Ênfase4 3 3 6" xfId="1916"/>
    <cellStyle name="40% - Ênfase4 3 3 6 10" xfId="44433"/>
    <cellStyle name="40% - Ênfase4 3 3 6 2" xfId="11706"/>
    <cellStyle name="40% - Ênfase4 3 3 6 2 2" xfId="22206"/>
    <cellStyle name="40% - Ênfase4 3 3 6 2 3" xfId="33394"/>
    <cellStyle name="40% - Ênfase4 3 3 6 3" xfId="13434"/>
    <cellStyle name="40% - Ênfase4 3 3 6 3 2" xfId="24099"/>
    <cellStyle name="40% - Ênfase4 3 3 6 3 3" xfId="35285"/>
    <cellStyle name="40% - Ênfase4 3 3 6 4" xfId="15159"/>
    <cellStyle name="40% - Ênfase4 3 3 6 4 2" xfId="25995"/>
    <cellStyle name="40% - Ênfase4 3 3 6 4 3" xfId="37181"/>
    <cellStyle name="40% - Ênfase4 3 3 6 5" xfId="16884"/>
    <cellStyle name="40% - Ênfase4 3 3 6 5 2" xfId="27891"/>
    <cellStyle name="40% - Ênfase4 3 3 6 5 3" xfId="39077"/>
    <cellStyle name="40% - Ênfase4 3 3 6 6" xfId="18609"/>
    <cellStyle name="40% - Ênfase4 3 3 6 6 2" xfId="29787"/>
    <cellStyle name="40% - Ênfase4 3 3 6 6 3" xfId="40973"/>
    <cellStyle name="40% - Ênfase4 3 3 6 7" xfId="20334"/>
    <cellStyle name="40% - Ênfase4 3 3 6 8" xfId="31522"/>
    <cellStyle name="40% - Ênfase4 3 3 6 9" xfId="42708"/>
    <cellStyle name="40% - Ênfase4 3 3 7" xfId="10265"/>
    <cellStyle name="40% - Ênfase4 3 3 7 2" xfId="20626"/>
    <cellStyle name="40% - Ênfase4 3 3 7 3" xfId="31814"/>
    <cellStyle name="40% - Ênfase4 3 3 8" xfId="11994"/>
    <cellStyle name="40% - Ênfase4 3 3 8 2" xfId="22519"/>
    <cellStyle name="40% - Ênfase4 3 3 8 3" xfId="33705"/>
    <cellStyle name="40% - Ênfase4 3 3 9" xfId="13719"/>
    <cellStyle name="40% - Ênfase4 3 3 9 2" xfId="24415"/>
    <cellStyle name="40% - Ênfase4 3 3 9 3" xfId="35601"/>
    <cellStyle name="40% - Ênfase4 3 4" xfId="494"/>
    <cellStyle name="40% - Ênfase4 3 4 10" xfId="43137"/>
    <cellStyle name="40% - Ênfase4 3 4 2" xfId="10410"/>
    <cellStyle name="40% - Ênfase4 3 4 2 2" xfId="20784"/>
    <cellStyle name="40% - Ênfase4 3 4 2 3" xfId="31972"/>
    <cellStyle name="40% - Ênfase4 3 4 3" xfId="12138"/>
    <cellStyle name="40% - Ênfase4 3 4 3 2" xfId="22677"/>
    <cellStyle name="40% - Ênfase4 3 4 3 3" xfId="33863"/>
    <cellStyle name="40% - Ênfase4 3 4 4" xfId="13863"/>
    <cellStyle name="40% - Ênfase4 3 4 4 2" xfId="24573"/>
    <cellStyle name="40% - Ênfase4 3 4 4 3" xfId="35759"/>
    <cellStyle name="40% - Ênfase4 3 4 5" xfId="15588"/>
    <cellStyle name="40% - Ênfase4 3 4 5 2" xfId="26469"/>
    <cellStyle name="40% - Ênfase4 3 4 5 3" xfId="37655"/>
    <cellStyle name="40% - Ênfase4 3 4 6" xfId="17313"/>
    <cellStyle name="40% - Ênfase4 3 4 6 2" xfId="28365"/>
    <cellStyle name="40% - Ênfase4 3 4 6 3" xfId="39551"/>
    <cellStyle name="40% - Ênfase4 3 4 7" xfId="19038"/>
    <cellStyle name="40% - Ênfase4 3 4 8" xfId="30226"/>
    <cellStyle name="40% - Ênfase4 3 4 9" xfId="41412"/>
    <cellStyle name="40% - Ênfase4 3 5" xfId="810"/>
    <cellStyle name="40% - Ênfase4 3 5 10" xfId="43425"/>
    <cellStyle name="40% - Ênfase4 3 5 2" xfId="10698"/>
    <cellStyle name="40% - Ênfase4 3 5 2 2" xfId="21100"/>
    <cellStyle name="40% - Ênfase4 3 5 2 3" xfId="32288"/>
    <cellStyle name="40% - Ênfase4 3 5 3" xfId="12426"/>
    <cellStyle name="40% - Ênfase4 3 5 3 2" xfId="22993"/>
    <cellStyle name="40% - Ênfase4 3 5 3 3" xfId="34179"/>
    <cellStyle name="40% - Ênfase4 3 5 4" xfId="14151"/>
    <cellStyle name="40% - Ênfase4 3 5 4 2" xfId="24889"/>
    <cellStyle name="40% - Ênfase4 3 5 4 3" xfId="36075"/>
    <cellStyle name="40% - Ênfase4 3 5 5" xfId="15876"/>
    <cellStyle name="40% - Ênfase4 3 5 5 2" xfId="26785"/>
    <cellStyle name="40% - Ênfase4 3 5 5 3" xfId="37971"/>
    <cellStyle name="40% - Ênfase4 3 5 6" xfId="17601"/>
    <cellStyle name="40% - Ênfase4 3 5 6 2" xfId="28681"/>
    <cellStyle name="40% - Ênfase4 3 5 6 3" xfId="39867"/>
    <cellStyle name="40% - Ênfase4 3 5 7" xfId="19326"/>
    <cellStyle name="40% - Ênfase4 3 5 8" xfId="30514"/>
    <cellStyle name="40% - Ênfase4 3 5 9" xfId="41700"/>
    <cellStyle name="40% - Ênfase4 3 6" xfId="1126"/>
    <cellStyle name="40% - Ênfase4 3 6 10" xfId="43713"/>
    <cellStyle name="40% - Ênfase4 3 6 2" xfId="10986"/>
    <cellStyle name="40% - Ênfase4 3 6 2 2" xfId="21416"/>
    <cellStyle name="40% - Ênfase4 3 6 2 3" xfId="32604"/>
    <cellStyle name="40% - Ênfase4 3 6 3" xfId="12714"/>
    <cellStyle name="40% - Ênfase4 3 6 3 2" xfId="23309"/>
    <cellStyle name="40% - Ênfase4 3 6 3 3" xfId="34495"/>
    <cellStyle name="40% - Ênfase4 3 6 4" xfId="14439"/>
    <cellStyle name="40% - Ênfase4 3 6 4 2" xfId="25205"/>
    <cellStyle name="40% - Ênfase4 3 6 4 3" xfId="36391"/>
    <cellStyle name="40% - Ênfase4 3 6 5" xfId="16164"/>
    <cellStyle name="40% - Ênfase4 3 6 5 2" xfId="27101"/>
    <cellStyle name="40% - Ênfase4 3 6 5 3" xfId="38287"/>
    <cellStyle name="40% - Ênfase4 3 6 6" xfId="17889"/>
    <cellStyle name="40% - Ênfase4 3 6 6 2" xfId="28997"/>
    <cellStyle name="40% - Ênfase4 3 6 6 3" xfId="40183"/>
    <cellStyle name="40% - Ênfase4 3 6 7" xfId="19614"/>
    <cellStyle name="40% - Ênfase4 3 6 8" xfId="30802"/>
    <cellStyle name="40% - Ênfase4 3 6 9" xfId="41988"/>
    <cellStyle name="40% - Ênfase4 3 7" xfId="1442"/>
    <cellStyle name="40% - Ênfase4 3 7 10" xfId="44001"/>
    <cellStyle name="40% - Ênfase4 3 7 2" xfId="11274"/>
    <cellStyle name="40% - Ênfase4 3 7 2 2" xfId="21732"/>
    <cellStyle name="40% - Ênfase4 3 7 2 3" xfId="32920"/>
    <cellStyle name="40% - Ênfase4 3 7 3" xfId="13002"/>
    <cellStyle name="40% - Ênfase4 3 7 3 2" xfId="23625"/>
    <cellStyle name="40% - Ênfase4 3 7 3 3" xfId="34811"/>
    <cellStyle name="40% - Ênfase4 3 7 4" xfId="14727"/>
    <cellStyle name="40% - Ênfase4 3 7 4 2" xfId="25521"/>
    <cellStyle name="40% - Ênfase4 3 7 4 3" xfId="36707"/>
    <cellStyle name="40% - Ênfase4 3 7 5" xfId="16452"/>
    <cellStyle name="40% - Ênfase4 3 7 5 2" xfId="27417"/>
    <cellStyle name="40% - Ênfase4 3 7 5 3" xfId="38603"/>
    <cellStyle name="40% - Ênfase4 3 7 6" xfId="18177"/>
    <cellStyle name="40% - Ênfase4 3 7 6 2" xfId="29313"/>
    <cellStyle name="40% - Ênfase4 3 7 6 3" xfId="40499"/>
    <cellStyle name="40% - Ênfase4 3 7 7" xfId="19902"/>
    <cellStyle name="40% - Ênfase4 3 7 8" xfId="31090"/>
    <cellStyle name="40% - Ênfase4 3 7 9" xfId="42276"/>
    <cellStyle name="40% - Ênfase4 3 8" xfId="1758"/>
    <cellStyle name="40% - Ênfase4 3 8 10" xfId="44289"/>
    <cellStyle name="40% - Ênfase4 3 8 2" xfId="11562"/>
    <cellStyle name="40% - Ênfase4 3 8 2 2" xfId="22048"/>
    <cellStyle name="40% - Ênfase4 3 8 2 3" xfId="33236"/>
    <cellStyle name="40% - Ênfase4 3 8 3" xfId="13290"/>
    <cellStyle name="40% - Ênfase4 3 8 3 2" xfId="23941"/>
    <cellStyle name="40% - Ênfase4 3 8 3 3" xfId="35127"/>
    <cellStyle name="40% - Ênfase4 3 8 4" xfId="15015"/>
    <cellStyle name="40% - Ênfase4 3 8 4 2" xfId="25837"/>
    <cellStyle name="40% - Ênfase4 3 8 4 3" xfId="37023"/>
    <cellStyle name="40% - Ênfase4 3 8 5" xfId="16740"/>
    <cellStyle name="40% - Ênfase4 3 8 5 2" xfId="27733"/>
    <cellStyle name="40% - Ênfase4 3 8 5 3" xfId="38919"/>
    <cellStyle name="40% - Ênfase4 3 8 6" xfId="18465"/>
    <cellStyle name="40% - Ênfase4 3 8 6 2" xfId="29629"/>
    <cellStyle name="40% - Ênfase4 3 8 6 3" xfId="40815"/>
    <cellStyle name="40% - Ênfase4 3 8 7" xfId="20190"/>
    <cellStyle name="40% - Ênfase4 3 8 8" xfId="31378"/>
    <cellStyle name="40% - Ênfase4 3 8 9" xfId="42564"/>
    <cellStyle name="40% - Ênfase4 3 9" xfId="2076"/>
    <cellStyle name="40% - Ênfase4 3 9 2" xfId="20478"/>
    <cellStyle name="40% - Ênfase4 3 9 3" xfId="31666"/>
    <cellStyle name="40% - Ênfase4 4" xfId="198"/>
    <cellStyle name="40% - Ênfase4 4 10" xfId="13595"/>
    <cellStyle name="40% - Ênfase4 4 10 2" xfId="24279"/>
    <cellStyle name="40% - Ênfase4 4 10 3" xfId="35465"/>
    <cellStyle name="40% - Ênfase4 4 11" xfId="15320"/>
    <cellStyle name="40% - Ênfase4 4 11 2" xfId="26175"/>
    <cellStyle name="40% - Ênfase4 4 11 3" xfId="37361"/>
    <cellStyle name="40% - Ênfase4 4 12" xfId="17045"/>
    <cellStyle name="40% - Ênfase4 4 12 2" xfId="28071"/>
    <cellStyle name="40% - Ênfase4 4 12 3" xfId="39257"/>
    <cellStyle name="40% - Ênfase4 4 13" xfId="18770"/>
    <cellStyle name="40% - Ênfase4 4 14" xfId="29958"/>
    <cellStyle name="40% - Ênfase4 4 15" xfId="41144"/>
    <cellStyle name="40% - Ênfase4 4 16" xfId="42869"/>
    <cellStyle name="40% - Ênfase4 4 2" xfId="356"/>
    <cellStyle name="40% - Ênfase4 4 2 10" xfId="15464"/>
    <cellStyle name="40% - Ênfase4 4 2 10 2" xfId="26333"/>
    <cellStyle name="40% - Ênfase4 4 2 10 3" xfId="37519"/>
    <cellStyle name="40% - Ênfase4 4 2 11" xfId="17189"/>
    <cellStyle name="40% - Ênfase4 4 2 11 2" xfId="28229"/>
    <cellStyle name="40% - Ênfase4 4 2 11 3" xfId="39415"/>
    <cellStyle name="40% - Ênfase4 4 2 12" xfId="18914"/>
    <cellStyle name="40% - Ênfase4 4 2 13" xfId="30102"/>
    <cellStyle name="40% - Ênfase4 4 2 14" xfId="41288"/>
    <cellStyle name="40% - Ênfase4 4 2 15" xfId="43013"/>
    <cellStyle name="40% - Ênfase4 4 2 2" xfId="674"/>
    <cellStyle name="40% - Ênfase4 4 2 2 10" xfId="43301"/>
    <cellStyle name="40% - Ênfase4 4 2 2 2" xfId="10574"/>
    <cellStyle name="40% - Ênfase4 4 2 2 2 2" xfId="20964"/>
    <cellStyle name="40% - Ênfase4 4 2 2 2 3" xfId="32152"/>
    <cellStyle name="40% - Ênfase4 4 2 2 3" xfId="12302"/>
    <cellStyle name="40% - Ênfase4 4 2 2 3 2" xfId="22857"/>
    <cellStyle name="40% - Ênfase4 4 2 2 3 3" xfId="34043"/>
    <cellStyle name="40% - Ênfase4 4 2 2 4" xfId="14027"/>
    <cellStyle name="40% - Ênfase4 4 2 2 4 2" xfId="24753"/>
    <cellStyle name="40% - Ênfase4 4 2 2 4 3" xfId="35939"/>
    <cellStyle name="40% - Ênfase4 4 2 2 5" xfId="15752"/>
    <cellStyle name="40% - Ênfase4 4 2 2 5 2" xfId="26649"/>
    <cellStyle name="40% - Ênfase4 4 2 2 5 3" xfId="37835"/>
    <cellStyle name="40% - Ênfase4 4 2 2 6" xfId="17477"/>
    <cellStyle name="40% - Ênfase4 4 2 2 6 2" xfId="28545"/>
    <cellStyle name="40% - Ênfase4 4 2 2 6 3" xfId="39731"/>
    <cellStyle name="40% - Ênfase4 4 2 2 7" xfId="19202"/>
    <cellStyle name="40% - Ênfase4 4 2 2 8" xfId="30390"/>
    <cellStyle name="40% - Ênfase4 4 2 2 9" xfId="41576"/>
    <cellStyle name="40% - Ênfase4 4 2 3" xfId="990"/>
    <cellStyle name="40% - Ênfase4 4 2 3 10" xfId="43589"/>
    <cellStyle name="40% - Ênfase4 4 2 3 2" xfId="10862"/>
    <cellStyle name="40% - Ênfase4 4 2 3 2 2" xfId="21280"/>
    <cellStyle name="40% - Ênfase4 4 2 3 2 3" xfId="32468"/>
    <cellStyle name="40% - Ênfase4 4 2 3 3" xfId="12590"/>
    <cellStyle name="40% - Ênfase4 4 2 3 3 2" xfId="23173"/>
    <cellStyle name="40% - Ênfase4 4 2 3 3 3" xfId="34359"/>
    <cellStyle name="40% - Ênfase4 4 2 3 4" xfId="14315"/>
    <cellStyle name="40% - Ênfase4 4 2 3 4 2" xfId="25069"/>
    <cellStyle name="40% - Ênfase4 4 2 3 4 3" xfId="36255"/>
    <cellStyle name="40% - Ênfase4 4 2 3 5" xfId="16040"/>
    <cellStyle name="40% - Ênfase4 4 2 3 5 2" xfId="26965"/>
    <cellStyle name="40% - Ênfase4 4 2 3 5 3" xfId="38151"/>
    <cellStyle name="40% - Ênfase4 4 2 3 6" xfId="17765"/>
    <cellStyle name="40% - Ênfase4 4 2 3 6 2" xfId="28861"/>
    <cellStyle name="40% - Ênfase4 4 2 3 6 3" xfId="40047"/>
    <cellStyle name="40% - Ênfase4 4 2 3 7" xfId="19490"/>
    <cellStyle name="40% - Ênfase4 4 2 3 8" xfId="30678"/>
    <cellStyle name="40% - Ênfase4 4 2 3 9" xfId="41864"/>
    <cellStyle name="40% - Ênfase4 4 2 4" xfId="1306"/>
    <cellStyle name="40% - Ênfase4 4 2 4 10" xfId="43877"/>
    <cellStyle name="40% - Ênfase4 4 2 4 2" xfId="11150"/>
    <cellStyle name="40% - Ênfase4 4 2 4 2 2" xfId="21596"/>
    <cellStyle name="40% - Ênfase4 4 2 4 2 3" xfId="32784"/>
    <cellStyle name="40% - Ênfase4 4 2 4 3" xfId="12878"/>
    <cellStyle name="40% - Ênfase4 4 2 4 3 2" xfId="23489"/>
    <cellStyle name="40% - Ênfase4 4 2 4 3 3" xfId="34675"/>
    <cellStyle name="40% - Ênfase4 4 2 4 4" xfId="14603"/>
    <cellStyle name="40% - Ênfase4 4 2 4 4 2" xfId="25385"/>
    <cellStyle name="40% - Ênfase4 4 2 4 4 3" xfId="36571"/>
    <cellStyle name="40% - Ênfase4 4 2 4 5" xfId="16328"/>
    <cellStyle name="40% - Ênfase4 4 2 4 5 2" xfId="27281"/>
    <cellStyle name="40% - Ênfase4 4 2 4 5 3" xfId="38467"/>
    <cellStyle name="40% - Ênfase4 4 2 4 6" xfId="18053"/>
    <cellStyle name="40% - Ênfase4 4 2 4 6 2" xfId="29177"/>
    <cellStyle name="40% - Ênfase4 4 2 4 6 3" xfId="40363"/>
    <cellStyle name="40% - Ênfase4 4 2 4 7" xfId="19778"/>
    <cellStyle name="40% - Ênfase4 4 2 4 8" xfId="30966"/>
    <cellStyle name="40% - Ênfase4 4 2 4 9" xfId="42152"/>
    <cellStyle name="40% - Ênfase4 4 2 5" xfId="1622"/>
    <cellStyle name="40% - Ênfase4 4 2 5 10" xfId="44165"/>
    <cellStyle name="40% - Ênfase4 4 2 5 2" xfId="11438"/>
    <cellStyle name="40% - Ênfase4 4 2 5 2 2" xfId="21912"/>
    <cellStyle name="40% - Ênfase4 4 2 5 2 3" xfId="33100"/>
    <cellStyle name="40% - Ênfase4 4 2 5 3" xfId="13166"/>
    <cellStyle name="40% - Ênfase4 4 2 5 3 2" xfId="23805"/>
    <cellStyle name="40% - Ênfase4 4 2 5 3 3" xfId="34991"/>
    <cellStyle name="40% - Ênfase4 4 2 5 4" xfId="14891"/>
    <cellStyle name="40% - Ênfase4 4 2 5 4 2" xfId="25701"/>
    <cellStyle name="40% - Ênfase4 4 2 5 4 3" xfId="36887"/>
    <cellStyle name="40% - Ênfase4 4 2 5 5" xfId="16616"/>
    <cellStyle name="40% - Ênfase4 4 2 5 5 2" xfId="27597"/>
    <cellStyle name="40% - Ênfase4 4 2 5 5 3" xfId="38783"/>
    <cellStyle name="40% - Ênfase4 4 2 5 6" xfId="18341"/>
    <cellStyle name="40% - Ênfase4 4 2 5 6 2" xfId="29493"/>
    <cellStyle name="40% - Ênfase4 4 2 5 6 3" xfId="40679"/>
    <cellStyle name="40% - Ênfase4 4 2 5 7" xfId="20066"/>
    <cellStyle name="40% - Ênfase4 4 2 5 8" xfId="31254"/>
    <cellStyle name="40% - Ênfase4 4 2 5 9" xfId="42440"/>
    <cellStyle name="40% - Ênfase4 4 2 6" xfId="1938"/>
    <cellStyle name="40% - Ênfase4 4 2 6 10" xfId="44453"/>
    <cellStyle name="40% - Ênfase4 4 2 6 2" xfId="11726"/>
    <cellStyle name="40% - Ênfase4 4 2 6 2 2" xfId="22228"/>
    <cellStyle name="40% - Ênfase4 4 2 6 2 3" xfId="33416"/>
    <cellStyle name="40% - Ênfase4 4 2 6 3" xfId="13454"/>
    <cellStyle name="40% - Ênfase4 4 2 6 3 2" xfId="24121"/>
    <cellStyle name="40% - Ênfase4 4 2 6 3 3" xfId="35307"/>
    <cellStyle name="40% - Ênfase4 4 2 6 4" xfId="15179"/>
    <cellStyle name="40% - Ênfase4 4 2 6 4 2" xfId="26017"/>
    <cellStyle name="40% - Ênfase4 4 2 6 4 3" xfId="37203"/>
    <cellStyle name="40% - Ênfase4 4 2 6 5" xfId="16904"/>
    <cellStyle name="40% - Ênfase4 4 2 6 5 2" xfId="27913"/>
    <cellStyle name="40% - Ênfase4 4 2 6 5 3" xfId="39099"/>
    <cellStyle name="40% - Ênfase4 4 2 6 6" xfId="18629"/>
    <cellStyle name="40% - Ênfase4 4 2 6 6 2" xfId="29809"/>
    <cellStyle name="40% - Ênfase4 4 2 6 6 3" xfId="40995"/>
    <cellStyle name="40% - Ênfase4 4 2 6 7" xfId="20354"/>
    <cellStyle name="40% - Ênfase4 4 2 6 8" xfId="31542"/>
    <cellStyle name="40% - Ênfase4 4 2 6 9" xfId="42728"/>
    <cellStyle name="40% - Ênfase4 4 2 7" xfId="10285"/>
    <cellStyle name="40% - Ênfase4 4 2 7 2" xfId="20648"/>
    <cellStyle name="40% - Ênfase4 4 2 7 3" xfId="31836"/>
    <cellStyle name="40% - Ênfase4 4 2 8" xfId="12014"/>
    <cellStyle name="40% - Ênfase4 4 2 8 2" xfId="22541"/>
    <cellStyle name="40% - Ênfase4 4 2 8 3" xfId="33727"/>
    <cellStyle name="40% - Ênfase4 4 2 9" xfId="13739"/>
    <cellStyle name="40% - Ênfase4 4 2 9 2" xfId="24437"/>
    <cellStyle name="40% - Ênfase4 4 2 9 3" xfId="35623"/>
    <cellStyle name="40% - Ênfase4 4 3" xfId="516"/>
    <cellStyle name="40% - Ênfase4 4 3 10" xfId="43157"/>
    <cellStyle name="40% - Ênfase4 4 3 2" xfId="10430"/>
    <cellStyle name="40% - Ênfase4 4 3 2 2" xfId="20806"/>
    <cellStyle name="40% - Ênfase4 4 3 2 3" xfId="31994"/>
    <cellStyle name="40% - Ênfase4 4 3 3" xfId="12158"/>
    <cellStyle name="40% - Ênfase4 4 3 3 2" xfId="22699"/>
    <cellStyle name="40% - Ênfase4 4 3 3 3" xfId="33885"/>
    <cellStyle name="40% - Ênfase4 4 3 4" xfId="13883"/>
    <cellStyle name="40% - Ênfase4 4 3 4 2" xfId="24595"/>
    <cellStyle name="40% - Ênfase4 4 3 4 3" xfId="35781"/>
    <cellStyle name="40% - Ênfase4 4 3 5" xfId="15608"/>
    <cellStyle name="40% - Ênfase4 4 3 5 2" xfId="26491"/>
    <cellStyle name="40% - Ênfase4 4 3 5 3" xfId="37677"/>
    <cellStyle name="40% - Ênfase4 4 3 6" xfId="17333"/>
    <cellStyle name="40% - Ênfase4 4 3 6 2" xfId="28387"/>
    <cellStyle name="40% - Ênfase4 4 3 6 3" xfId="39573"/>
    <cellStyle name="40% - Ênfase4 4 3 7" xfId="19058"/>
    <cellStyle name="40% - Ênfase4 4 3 8" xfId="30246"/>
    <cellStyle name="40% - Ênfase4 4 3 9" xfId="41432"/>
    <cellStyle name="40% - Ênfase4 4 4" xfId="832"/>
    <cellStyle name="40% - Ênfase4 4 4 10" xfId="43445"/>
    <cellStyle name="40% - Ênfase4 4 4 2" xfId="10718"/>
    <cellStyle name="40% - Ênfase4 4 4 2 2" xfId="21122"/>
    <cellStyle name="40% - Ênfase4 4 4 2 3" xfId="32310"/>
    <cellStyle name="40% - Ênfase4 4 4 3" xfId="12446"/>
    <cellStyle name="40% - Ênfase4 4 4 3 2" xfId="23015"/>
    <cellStyle name="40% - Ênfase4 4 4 3 3" xfId="34201"/>
    <cellStyle name="40% - Ênfase4 4 4 4" xfId="14171"/>
    <cellStyle name="40% - Ênfase4 4 4 4 2" xfId="24911"/>
    <cellStyle name="40% - Ênfase4 4 4 4 3" xfId="36097"/>
    <cellStyle name="40% - Ênfase4 4 4 5" xfId="15896"/>
    <cellStyle name="40% - Ênfase4 4 4 5 2" xfId="26807"/>
    <cellStyle name="40% - Ênfase4 4 4 5 3" xfId="37993"/>
    <cellStyle name="40% - Ênfase4 4 4 6" xfId="17621"/>
    <cellStyle name="40% - Ênfase4 4 4 6 2" xfId="28703"/>
    <cellStyle name="40% - Ênfase4 4 4 6 3" xfId="39889"/>
    <cellStyle name="40% - Ênfase4 4 4 7" xfId="19346"/>
    <cellStyle name="40% - Ênfase4 4 4 8" xfId="30534"/>
    <cellStyle name="40% - Ênfase4 4 4 9" xfId="41720"/>
    <cellStyle name="40% - Ênfase4 4 5" xfId="1148"/>
    <cellStyle name="40% - Ênfase4 4 5 10" xfId="43733"/>
    <cellStyle name="40% - Ênfase4 4 5 2" xfId="11006"/>
    <cellStyle name="40% - Ênfase4 4 5 2 2" xfId="21438"/>
    <cellStyle name="40% - Ênfase4 4 5 2 3" xfId="32626"/>
    <cellStyle name="40% - Ênfase4 4 5 3" xfId="12734"/>
    <cellStyle name="40% - Ênfase4 4 5 3 2" xfId="23331"/>
    <cellStyle name="40% - Ênfase4 4 5 3 3" xfId="34517"/>
    <cellStyle name="40% - Ênfase4 4 5 4" xfId="14459"/>
    <cellStyle name="40% - Ênfase4 4 5 4 2" xfId="25227"/>
    <cellStyle name="40% - Ênfase4 4 5 4 3" xfId="36413"/>
    <cellStyle name="40% - Ênfase4 4 5 5" xfId="16184"/>
    <cellStyle name="40% - Ênfase4 4 5 5 2" xfId="27123"/>
    <cellStyle name="40% - Ênfase4 4 5 5 3" xfId="38309"/>
    <cellStyle name="40% - Ênfase4 4 5 6" xfId="17909"/>
    <cellStyle name="40% - Ênfase4 4 5 6 2" xfId="29019"/>
    <cellStyle name="40% - Ênfase4 4 5 6 3" xfId="40205"/>
    <cellStyle name="40% - Ênfase4 4 5 7" xfId="19634"/>
    <cellStyle name="40% - Ênfase4 4 5 8" xfId="30822"/>
    <cellStyle name="40% - Ênfase4 4 5 9" xfId="42008"/>
    <cellStyle name="40% - Ênfase4 4 6" xfId="1464"/>
    <cellStyle name="40% - Ênfase4 4 6 10" xfId="44021"/>
    <cellStyle name="40% - Ênfase4 4 6 2" xfId="11294"/>
    <cellStyle name="40% - Ênfase4 4 6 2 2" xfId="21754"/>
    <cellStyle name="40% - Ênfase4 4 6 2 3" xfId="32942"/>
    <cellStyle name="40% - Ênfase4 4 6 3" xfId="13022"/>
    <cellStyle name="40% - Ênfase4 4 6 3 2" xfId="23647"/>
    <cellStyle name="40% - Ênfase4 4 6 3 3" xfId="34833"/>
    <cellStyle name="40% - Ênfase4 4 6 4" xfId="14747"/>
    <cellStyle name="40% - Ênfase4 4 6 4 2" xfId="25543"/>
    <cellStyle name="40% - Ênfase4 4 6 4 3" xfId="36729"/>
    <cellStyle name="40% - Ênfase4 4 6 5" xfId="16472"/>
    <cellStyle name="40% - Ênfase4 4 6 5 2" xfId="27439"/>
    <cellStyle name="40% - Ênfase4 4 6 5 3" xfId="38625"/>
    <cellStyle name="40% - Ênfase4 4 6 6" xfId="18197"/>
    <cellStyle name="40% - Ênfase4 4 6 6 2" xfId="29335"/>
    <cellStyle name="40% - Ênfase4 4 6 6 3" xfId="40521"/>
    <cellStyle name="40% - Ênfase4 4 6 7" xfId="19922"/>
    <cellStyle name="40% - Ênfase4 4 6 8" xfId="31110"/>
    <cellStyle name="40% - Ênfase4 4 6 9" xfId="42296"/>
    <cellStyle name="40% - Ênfase4 4 7" xfId="1780"/>
    <cellStyle name="40% - Ênfase4 4 7 10" xfId="44309"/>
    <cellStyle name="40% - Ênfase4 4 7 2" xfId="11582"/>
    <cellStyle name="40% - Ênfase4 4 7 2 2" xfId="22070"/>
    <cellStyle name="40% - Ênfase4 4 7 2 3" xfId="33258"/>
    <cellStyle name="40% - Ênfase4 4 7 3" xfId="13310"/>
    <cellStyle name="40% - Ênfase4 4 7 3 2" xfId="23963"/>
    <cellStyle name="40% - Ênfase4 4 7 3 3" xfId="35149"/>
    <cellStyle name="40% - Ênfase4 4 7 4" xfId="15035"/>
    <cellStyle name="40% - Ênfase4 4 7 4 2" xfId="25859"/>
    <cellStyle name="40% - Ênfase4 4 7 4 3" xfId="37045"/>
    <cellStyle name="40% - Ênfase4 4 7 5" xfId="16760"/>
    <cellStyle name="40% - Ênfase4 4 7 5 2" xfId="27755"/>
    <cellStyle name="40% - Ênfase4 4 7 5 3" xfId="38941"/>
    <cellStyle name="40% - Ênfase4 4 7 6" xfId="18485"/>
    <cellStyle name="40% - Ênfase4 4 7 6 2" xfId="29651"/>
    <cellStyle name="40% - Ênfase4 4 7 6 3" xfId="40837"/>
    <cellStyle name="40% - Ênfase4 4 7 7" xfId="20210"/>
    <cellStyle name="40% - Ênfase4 4 7 8" xfId="31398"/>
    <cellStyle name="40% - Ênfase4 4 7 9" xfId="42584"/>
    <cellStyle name="40% - Ênfase4 4 8" xfId="2039"/>
    <cellStyle name="40% - Ênfase4 4 8 2" xfId="20498"/>
    <cellStyle name="40% - Ênfase4 4 8 3" xfId="31686"/>
    <cellStyle name="40% - Ênfase4 4 9" xfId="11870"/>
    <cellStyle name="40% - Ênfase4 4 9 2" xfId="22383"/>
    <cellStyle name="40% - Ênfase4 4 9 3" xfId="33569"/>
    <cellStyle name="40% - Ênfase4 5" xfId="220"/>
    <cellStyle name="40% - Ênfase4 5 10" xfId="13615"/>
    <cellStyle name="40% - Ênfase4 5 10 2" xfId="24301"/>
    <cellStyle name="40% - Ênfase4 5 10 3" xfId="35487"/>
    <cellStyle name="40% - Ênfase4 5 11" xfId="15340"/>
    <cellStyle name="40% - Ênfase4 5 11 2" xfId="26197"/>
    <cellStyle name="40% - Ênfase4 5 11 3" xfId="37383"/>
    <cellStyle name="40% - Ênfase4 5 12" xfId="17065"/>
    <cellStyle name="40% - Ênfase4 5 12 2" xfId="28093"/>
    <cellStyle name="40% - Ênfase4 5 12 3" xfId="39279"/>
    <cellStyle name="40% - Ênfase4 5 13" xfId="18790"/>
    <cellStyle name="40% - Ênfase4 5 14" xfId="29978"/>
    <cellStyle name="40% - Ênfase4 5 15" xfId="41164"/>
    <cellStyle name="40% - Ênfase4 5 16" xfId="42889"/>
    <cellStyle name="40% - Ênfase4 5 2" xfId="378"/>
    <cellStyle name="40% - Ênfase4 5 2 10" xfId="15484"/>
    <cellStyle name="40% - Ênfase4 5 2 10 2" xfId="26355"/>
    <cellStyle name="40% - Ênfase4 5 2 10 3" xfId="37541"/>
    <cellStyle name="40% - Ênfase4 5 2 11" xfId="17209"/>
    <cellStyle name="40% - Ênfase4 5 2 11 2" xfId="28251"/>
    <cellStyle name="40% - Ênfase4 5 2 11 3" xfId="39437"/>
    <cellStyle name="40% - Ênfase4 5 2 12" xfId="18934"/>
    <cellStyle name="40% - Ênfase4 5 2 13" xfId="30122"/>
    <cellStyle name="40% - Ênfase4 5 2 14" xfId="41308"/>
    <cellStyle name="40% - Ênfase4 5 2 15" xfId="43033"/>
    <cellStyle name="40% - Ênfase4 5 2 2" xfId="696"/>
    <cellStyle name="40% - Ênfase4 5 2 2 10" xfId="43321"/>
    <cellStyle name="40% - Ênfase4 5 2 2 2" xfId="10594"/>
    <cellStyle name="40% - Ênfase4 5 2 2 2 2" xfId="20986"/>
    <cellStyle name="40% - Ênfase4 5 2 2 2 3" xfId="32174"/>
    <cellStyle name="40% - Ênfase4 5 2 2 3" xfId="12322"/>
    <cellStyle name="40% - Ênfase4 5 2 2 3 2" xfId="22879"/>
    <cellStyle name="40% - Ênfase4 5 2 2 3 3" xfId="34065"/>
    <cellStyle name="40% - Ênfase4 5 2 2 4" xfId="14047"/>
    <cellStyle name="40% - Ênfase4 5 2 2 4 2" xfId="24775"/>
    <cellStyle name="40% - Ênfase4 5 2 2 4 3" xfId="35961"/>
    <cellStyle name="40% - Ênfase4 5 2 2 5" xfId="15772"/>
    <cellStyle name="40% - Ênfase4 5 2 2 5 2" xfId="26671"/>
    <cellStyle name="40% - Ênfase4 5 2 2 5 3" xfId="37857"/>
    <cellStyle name="40% - Ênfase4 5 2 2 6" xfId="17497"/>
    <cellStyle name="40% - Ênfase4 5 2 2 6 2" xfId="28567"/>
    <cellStyle name="40% - Ênfase4 5 2 2 6 3" xfId="39753"/>
    <cellStyle name="40% - Ênfase4 5 2 2 7" xfId="19222"/>
    <cellStyle name="40% - Ênfase4 5 2 2 8" xfId="30410"/>
    <cellStyle name="40% - Ênfase4 5 2 2 9" xfId="41596"/>
    <cellStyle name="40% - Ênfase4 5 2 3" xfId="1012"/>
    <cellStyle name="40% - Ênfase4 5 2 3 10" xfId="43609"/>
    <cellStyle name="40% - Ênfase4 5 2 3 2" xfId="10882"/>
    <cellStyle name="40% - Ênfase4 5 2 3 2 2" xfId="21302"/>
    <cellStyle name="40% - Ênfase4 5 2 3 2 3" xfId="32490"/>
    <cellStyle name="40% - Ênfase4 5 2 3 3" xfId="12610"/>
    <cellStyle name="40% - Ênfase4 5 2 3 3 2" xfId="23195"/>
    <cellStyle name="40% - Ênfase4 5 2 3 3 3" xfId="34381"/>
    <cellStyle name="40% - Ênfase4 5 2 3 4" xfId="14335"/>
    <cellStyle name="40% - Ênfase4 5 2 3 4 2" xfId="25091"/>
    <cellStyle name="40% - Ênfase4 5 2 3 4 3" xfId="36277"/>
    <cellStyle name="40% - Ênfase4 5 2 3 5" xfId="16060"/>
    <cellStyle name="40% - Ênfase4 5 2 3 5 2" xfId="26987"/>
    <cellStyle name="40% - Ênfase4 5 2 3 5 3" xfId="38173"/>
    <cellStyle name="40% - Ênfase4 5 2 3 6" xfId="17785"/>
    <cellStyle name="40% - Ênfase4 5 2 3 6 2" xfId="28883"/>
    <cellStyle name="40% - Ênfase4 5 2 3 6 3" xfId="40069"/>
    <cellStyle name="40% - Ênfase4 5 2 3 7" xfId="19510"/>
    <cellStyle name="40% - Ênfase4 5 2 3 8" xfId="30698"/>
    <cellStyle name="40% - Ênfase4 5 2 3 9" xfId="41884"/>
    <cellStyle name="40% - Ênfase4 5 2 4" xfId="1328"/>
    <cellStyle name="40% - Ênfase4 5 2 4 10" xfId="43897"/>
    <cellStyle name="40% - Ênfase4 5 2 4 2" xfId="11170"/>
    <cellStyle name="40% - Ênfase4 5 2 4 2 2" xfId="21618"/>
    <cellStyle name="40% - Ênfase4 5 2 4 2 3" xfId="32806"/>
    <cellStyle name="40% - Ênfase4 5 2 4 3" xfId="12898"/>
    <cellStyle name="40% - Ênfase4 5 2 4 3 2" xfId="23511"/>
    <cellStyle name="40% - Ênfase4 5 2 4 3 3" xfId="34697"/>
    <cellStyle name="40% - Ênfase4 5 2 4 4" xfId="14623"/>
    <cellStyle name="40% - Ênfase4 5 2 4 4 2" xfId="25407"/>
    <cellStyle name="40% - Ênfase4 5 2 4 4 3" xfId="36593"/>
    <cellStyle name="40% - Ênfase4 5 2 4 5" xfId="16348"/>
    <cellStyle name="40% - Ênfase4 5 2 4 5 2" xfId="27303"/>
    <cellStyle name="40% - Ênfase4 5 2 4 5 3" xfId="38489"/>
    <cellStyle name="40% - Ênfase4 5 2 4 6" xfId="18073"/>
    <cellStyle name="40% - Ênfase4 5 2 4 6 2" xfId="29199"/>
    <cellStyle name="40% - Ênfase4 5 2 4 6 3" xfId="40385"/>
    <cellStyle name="40% - Ênfase4 5 2 4 7" xfId="19798"/>
    <cellStyle name="40% - Ênfase4 5 2 4 8" xfId="30986"/>
    <cellStyle name="40% - Ênfase4 5 2 4 9" xfId="42172"/>
    <cellStyle name="40% - Ênfase4 5 2 5" xfId="1644"/>
    <cellStyle name="40% - Ênfase4 5 2 5 10" xfId="44185"/>
    <cellStyle name="40% - Ênfase4 5 2 5 2" xfId="11458"/>
    <cellStyle name="40% - Ênfase4 5 2 5 2 2" xfId="21934"/>
    <cellStyle name="40% - Ênfase4 5 2 5 2 3" xfId="33122"/>
    <cellStyle name="40% - Ênfase4 5 2 5 3" xfId="13186"/>
    <cellStyle name="40% - Ênfase4 5 2 5 3 2" xfId="23827"/>
    <cellStyle name="40% - Ênfase4 5 2 5 3 3" xfId="35013"/>
    <cellStyle name="40% - Ênfase4 5 2 5 4" xfId="14911"/>
    <cellStyle name="40% - Ênfase4 5 2 5 4 2" xfId="25723"/>
    <cellStyle name="40% - Ênfase4 5 2 5 4 3" xfId="36909"/>
    <cellStyle name="40% - Ênfase4 5 2 5 5" xfId="16636"/>
    <cellStyle name="40% - Ênfase4 5 2 5 5 2" xfId="27619"/>
    <cellStyle name="40% - Ênfase4 5 2 5 5 3" xfId="38805"/>
    <cellStyle name="40% - Ênfase4 5 2 5 6" xfId="18361"/>
    <cellStyle name="40% - Ênfase4 5 2 5 6 2" xfId="29515"/>
    <cellStyle name="40% - Ênfase4 5 2 5 6 3" xfId="40701"/>
    <cellStyle name="40% - Ênfase4 5 2 5 7" xfId="20086"/>
    <cellStyle name="40% - Ênfase4 5 2 5 8" xfId="31274"/>
    <cellStyle name="40% - Ênfase4 5 2 5 9" xfId="42460"/>
    <cellStyle name="40% - Ênfase4 5 2 6" xfId="1960"/>
    <cellStyle name="40% - Ênfase4 5 2 6 10" xfId="44473"/>
    <cellStyle name="40% - Ênfase4 5 2 6 2" xfId="11746"/>
    <cellStyle name="40% - Ênfase4 5 2 6 2 2" xfId="22250"/>
    <cellStyle name="40% - Ênfase4 5 2 6 2 3" xfId="33438"/>
    <cellStyle name="40% - Ênfase4 5 2 6 3" xfId="13474"/>
    <cellStyle name="40% - Ênfase4 5 2 6 3 2" xfId="24143"/>
    <cellStyle name="40% - Ênfase4 5 2 6 3 3" xfId="35329"/>
    <cellStyle name="40% - Ênfase4 5 2 6 4" xfId="15199"/>
    <cellStyle name="40% - Ênfase4 5 2 6 4 2" xfId="26039"/>
    <cellStyle name="40% - Ênfase4 5 2 6 4 3" xfId="37225"/>
    <cellStyle name="40% - Ênfase4 5 2 6 5" xfId="16924"/>
    <cellStyle name="40% - Ênfase4 5 2 6 5 2" xfId="27935"/>
    <cellStyle name="40% - Ênfase4 5 2 6 5 3" xfId="39121"/>
    <cellStyle name="40% - Ênfase4 5 2 6 6" xfId="18649"/>
    <cellStyle name="40% - Ênfase4 5 2 6 6 2" xfId="29831"/>
    <cellStyle name="40% - Ênfase4 5 2 6 6 3" xfId="41017"/>
    <cellStyle name="40% - Ênfase4 5 2 6 7" xfId="20374"/>
    <cellStyle name="40% - Ênfase4 5 2 6 8" xfId="31562"/>
    <cellStyle name="40% - Ênfase4 5 2 6 9" xfId="42748"/>
    <cellStyle name="40% - Ênfase4 5 2 7" xfId="10305"/>
    <cellStyle name="40% - Ênfase4 5 2 7 2" xfId="20670"/>
    <cellStyle name="40% - Ênfase4 5 2 7 3" xfId="31858"/>
    <cellStyle name="40% - Ênfase4 5 2 8" xfId="12034"/>
    <cellStyle name="40% - Ênfase4 5 2 8 2" xfId="22563"/>
    <cellStyle name="40% - Ênfase4 5 2 8 3" xfId="33749"/>
    <cellStyle name="40% - Ênfase4 5 2 9" xfId="13759"/>
    <cellStyle name="40% - Ênfase4 5 2 9 2" xfId="24459"/>
    <cellStyle name="40% - Ênfase4 5 2 9 3" xfId="35645"/>
    <cellStyle name="40% - Ênfase4 5 3" xfId="538"/>
    <cellStyle name="40% - Ênfase4 5 3 10" xfId="43177"/>
    <cellStyle name="40% - Ênfase4 5 3 2" xfId="10450"/>
    <cellStyle name="40% - Ênfase4 5 3 2 2" xfId="20828"/>
    <cellStyle name="40% - Ênfase4 5 3 2 3" xfId="32016"/>
    <cellStyle name="40% - Ênfase4 5 3 3" xfId="12178"/>
    <cellStyle name="40% - Ênfase4 5 3 3 2" xfId="22721"/>
    <cellStyle name="40% - Ênfase4 5 3 3 3" xfId="33907"/>
    <cellStyle name="40% - Ênfase4 5 3 4" xfId="13903"/>
    <cellStyle name="40% - Ênfase4 5 3 4 2" xfId="24617"/>
    <cellStyle name="40% - Ênfase4 5 3 4 3" xfId="35803"/>
    <cellStyle name="40% - Ênfase4 5 3 5" xfId="15628"/>
    <cellStyle name="40% - Ênfase4 5 3 5 2" xfId="26513"/>
    <cellStyle name="40% - Ênfase4 5 3 5 3" xfId="37699"/>
    <cellStyle name="40% - Ênfase4 5 3 6" xfId="17353"/>
    <cellStyle name="40% - Ênfase4 5 3 6 2" xfId="28409"/>
    <cellStyle name="40% - Ênfase4 5 3 6 3" xfId="39595"/>
    <cellStyle name="40% - Ênfase4 5 3 7" xfId="19078"/>
    <cellStyle name="40% - Ênfase4 5 3 8" xfId="30266"/>
    <cellStyle name="40% - Ênfase4 5 3 9" xfId="41452"/>
    <cellStyle name="40% - Ênfase4 5 4" xfId="854"/>
    <cellStyle name="40% - Ênfase4 5 4 10" xfId="43465"/>
    <cellStyle name="40% - Ênfase4 5 4 2" xfId="10738"/>
    <cellStyle name="40% - Ênfase4 5 4 2 2" xfId="21144"/>
    <cellStyle name="40% - Ênfase4 5 4 2 3" xfId="32332"/>
    <cellStyle name="40% - Ênfase4 5 4 3" xfId="12466"/>
    <cellStyle name="40% - Ênfase4 5 4 3 2" xfId="23037"/>
    <cellStyle name="40% - Ênfase4 5 4 3 3" xfId="34223"/>
    <cellStyle name="40% - Ênfase4 5 4 4" xfId="14191"/>
    <cellStyle name="40% - Ênfase4 5 4 4 2" xfId="24933"/>
    <cellStyle name="40% - Ênfase4 5 4 4 3" xfId="36119"/>
    <cellStyle name="40% - Ênfase4 5 4 5" xfId="15916"/>
    <cellStyle name="40% - Ênfase4 5 4 5 2" xfId="26829"/>
    <cellStyle name="40% - Ênfase4 5 4 5 3" xfId="38015"/>
    <cellStyle name="40% - Ênfase4 5 4 6" xfId="17641"/>
    <cellStyle name="40% - Ênfase4 5 4 6 2" xfId="28725"/>
    <cellStyle name="40% - Ênfase4 5 4 6 3" xfId="39911"/>
    <cellStyle name="40% - Ênfase4 5 4 7" xfId="19366"/>
    <cellStyle name="40% - Ênfase4 5 4 8" xfId="30554"/>
    <cellStyle name="40% - Ênfase4 5 4 9" xfId="41740"/>
    <cellStyle name="40% - Ênfase4 5 5" xfId="1170"/>
    <cellStyle name="40% - Ênfase4 5 5 10" xfId="43753"/>
    <cellStyle name="40% - Ênfase4 5 5 2" xfId="11026"/>
    <cellStyle name="40% - Ênfase4 5 5 2 2" xfId="21460"/>
    <cellStyle name="40% - Ênfase4 5 5 2 3" xfId="32648"/>
    <cellStyle name="40% - Ênfase4 5 5 3" xfId="12754"/>
    <cellStyle name="40% - Ênfase4 5 5 3 2" xfId="23353"/>
    <cellStyle name="40% - Ênfase4 5 5 3 3" xfId="34539"/>
    <cellStyle name="40% - Ênfase4 5 5 4" xfId="14479"/>
    <cellStyle name="40% - Ênfase4 5 5 4 2" xfId="25249"/>
    <cellStyle name="40% - Ênfase4 5 5 4 3" xfId="36435"/>
    <cellStyle name="40% - Ênfase4 5 5 5" xfId="16204"/>
    <cellStyle name="40% - Ênfase4 5 5 5 2" xfId="27145"/>
    <cellStyle name="40% - Ênfase4 5 5 5 3" xfId="38331"/>
    <cellStyle name="40% - Ênfase4 5 5 6" xfId="17929"/>
    <cellStyle name="40% - Ênfase4 5 5 6 2" xfId="29041"/>
    <cellStyle name="40% - Ênfase4 5 5 6 3" xfId="40227"/>
    <cellStyle name="40% - Ênfase4 5 5 7" xfId="19654"/>
    <cellStyle name="40% - Ênfase4 5 5 8" xfId="30842"/>
    <cellStyle name="40% - Ênfase4 5 5 9" xfId="42028"/>
    <cellStyle name="40% - Ênfase4 5 6" xfId="1486"/>
    <cellStyle name="40% - Ênfase4 5 6 10" xfId="44041"/>
    <cellStyle name="40% - Ênfase4 5 6 2" xfId="11314"/>
    <cellStyle name="40% - Ênfase4 5 6 2 2" xfId="21776"/>
    <cellStyle name="40% - Ênfase4 5 6 2 3" xfId="32964"/>
    <cellStyle name="40% - Ênfase4 5 6 3" xfId="13042"/>
    <cellStyle name="40% - Ênfase4 5 6 3 2" xfId="23669"/>
    <cellStyle name="40% - Ênfase4 5 6 3 3" xfId="34855"/>
    <cellStyle name="40% - Ênfase4 5 6 4" xfId="14767"/>
    <cellStyle name="40% - Ênfase4 5 6 4 2" xfId="25565"/>
    <cellStyle name="40% - Ênfase4 5 6 4 3" xfId="36751"/>
    <cellStyle name="40% - Ênfase4 5 6 5" xfId="16492"/>
    <cellStyle name="40% - Ênfase4 5 6 5 2" xfId="27461"/>
    <cellStyle name="40% - Ênfase4 5 6 5 3" xfId="38647"/>
    <cellStyle name="40% - Ênfase4 5 6 6" xfId="18217"/>
    <cellStyle name="40% - Ênfase4 5 6 6 2" xfId="29357"/>
    <cellStyle name="40% - Ênfase4 5 6 6 3" xfId="40543"/>
    <cellStyle name="40% - Ênfase4 5 6 7" xfId="19942"/>
    <cellStyle name="40% - Ênfase4 5 6 8" xfId="31130"/>
    <cellStyle name="40% - Ênfase4 5 6 9" xfId="42316"/>
    <cellStyle name="40% - Ênfase4 5 7" xfId="1802"/>
    <cellStyle name="40% - Ênfase4 5 7 10" xfId="44329"/>
    <cellStyle name="40% - Ênfase4 5 7 2" xfId="11602"/>
    <cellStyle name="40% - Ênfase4 5 7 2 2" xfId="22092"/>
    <cellStyle name="40% - Ênfase4 5 7 2 3" xfId="33280"/>
    <cellStyle name="40% - Ênfase4 5 7 3" xfId="13330"/>
    <cellStyle name="40% - Ênfase4 5 7 3 2" xfId="23985"/>
    <cellStyle name="40% - Ênfase4 5 7 3 3" xfId="35171"/>
    <cellStyle name="40% - Ênfase4 5 7 4" xfId="15055"/>
    <cellStyle name="40% - Ênfase4 5 7 4 2" xfId="25881"/>
    <cellStyle name="40% - Ênfase4 5 7 4 3" xfId="37067"/>
    <cellStyle name="40% - Ênfase4 5 7 5" xfId="16780"/>
    <cellStyle name="40% - Ênfase4 5 7 5 2" xfId="27777"/>
    <cellStyle name="40% - Ênfase4 5 7 5 3" xfId="38963"/>
    <cellStyle name="40% - Ênfase4 5 7 6" xfId="18505"/>
    <cellStyle name="40% - Ênfase4 5 7 6 2" xfId="29673"/>
    <cellStyle name="40% - Ênfase4 5 7 6 3" xfId="40859"/>
    <cellStyle name="40% - Ênfase4 5 7 7" xfId="20230"/>
    <cellStyle name="40% - Ênfase4 5 7 8" xfId="31418"/>
    <cellStyle name="40% - Ênfase4 5 7 9" xfId="42604"/>
    <cellStyle name="40% - Ênfase4 5 8" xfId="2071"/>
    <cellStyle name="40% - Ênfase4 5 8 2" xfId="20518"/>
    <cellStyle name="40% - Ênfase4 5 8 3" xfId="31706"/>
    <cellStyle name="40% - Ênfase4 5 9" xfId="11890"/>
    <cellStyle name="40% - Ênfase4 5 9 2" xfId="22405"/>
    <cellStyle name="40% - Ênfase4 5 9 3" xfId="33591"/>
    <cellStyle name="40% - Ênfase4 6" xfId="288"/>
    <cellStyle name="40% - Ênfase4 6 10" xfId="15402"/>
    <cellStyle name="40% - Ênfase4 6 10 2" xfId="26265"/>
    <cellStyle name="40% - Ênfase4 6 10 3" xfId="37451"/>
    <cellStyle name="40% - Ênfase4 6 11" xfId="17127"/>
    <cellStyle name="40% - Ênfase4 6 11 2" xfId="28161"/>
    <cellStyle name="40% - Ênfase4 6 11 3" xfId="39347"/>
    <cellStyle name="40% - Ênfase4 6 12" xfId="18852"/>
    <cellStyle name="40% - Ênfase4 6 13" xfId="30040"/>
    <cellStyle name="40% - Ênfase4 6 14" xfId="41226"/>
    <cellStyle name="40% - Ênfase4 6 15" xfId="42951"/>
    <cellStyle name="40% - Ênfase4 6 2" xfId="606"/>
    <cellStyle name="40% - Ênfase4 6 2 10" xfId="43239"/>
    <cellStyle name="40% - Ênfase4 6 2 2" xfId="10512"/>
    <cellStyle name="40% - Ênfase4 6 2 2 2" xfId="20896"/>
    <cellStyle name="40% - Ênfase4 6 2 2 3" xfId="32084"/>
    <cellStyle name="40% - Ênfase4 6 2 3" xfId="12240"/>
    <cellStyle name="40% - Ênfase4 6 2 3 2" xfId="22789"/>
    <cellStyle name="40% - Ênfase4 6 2 3 3" xfId="33975"/>
    <cellStyle name="40% - Ênfase4 6 2 4" xfId="13965"/>
    <cellStyle name="40% - Ênfase4 6 2 4 2" xfId="24685"/>
    <cellStyle name="40% - Ênfase4 6 2 4 3" xfId="35871"/>
    <cellStyle name="40% - Ênfase4 6 2 5" xfId="15690"/>
    <cellStyle name="40% - Ênfase4 6 2 5 2" xfId="26581"/>
    <cellStyle name="40% - Ênfase4 6 2 5 3" xfId="37767"/>
    <cellStyle name="40% - Ênfase4 6 2 6" xfId="17415"/>
    <cellStyle name="40% - Ênfase4 6 2 6 2" xfId="28477"/>
    <cellStyle name="40% - Ênfase4 6 2 6 3" xfId="39663"/>
    <cellStyle name="40% - Ênfase4 6 2 7" xfId="19140"/>
    <cellStyle name="40% - Ênfase4 6 2 8" xfId="30328"/>
    <cellStyle name="40% - Ênfase4 6 2 9" xfId="41514"/>
    <cellStyle name="40% - Ênfase4 6 3" xfId="922"/>
    <cellStyle name="40% - Ênfase4 6 3 10" xfId="43527"/>
    <cellStyle name="40% - Ênfase4 6 3 2" xfId="10800"/>
    <cellStyle name="40% - Ênfase4 6 3 2 2" xfId="21212"/>
    <cellStyle name="40% - Ênfase4 6 3 2 3" xfId="32400"/>
    <cellStyle name="40% - Ênfase4 6 3 3" xfId="12528"/>
    <cellStyle name="40% - Ênfase4 6 3 3 2" xfId="23105"/>
    <cellStyle name="40% - Ênfase4 6 3 3 3" xfId="34291"/>
    <cellStyle name="40% - Ênfase4 6 3 4" xfId="14253"/>
    <cellStyle name="40% - Ênfase4 6 3 4 2" xfId="25001"/>
    <cellStyle name="40% - Ênfase4 6 3 4 3" xfId="36187"/>
    <cellStyle name="40% - Ênfase4 6 3 5" xfId="15978"/>
    <cellStyle name="40% - Ênfase4 6 3 5 2" xfId="26897"/>
    <cellStyle name="40% - Ênfase4 6 3 5 3" xfId="38083"/>
    <cellStyle name="40% - Ênfase4 6 3 6" xfId="17703"/>
    <cellStyle name="40% - Ênfase4 6 3 6 2" xfId="28793"/>
    <cellStyle name="40% - Ênfase4 6 3 6 3" xfId="39979"/>
    <cellStyle name="40% - Ênfase4 6 3 7" xfId="19428"/>
    <cellStyle name="40% - Ênfase4 6 3 8" xfId="30616"/>
    <cellStyle name="40% - Ênfase4 6 3 9" xfId="41802"/>
    <cellStyle name="40% - Ênfase4 6 4" xfId="1238"/>
    <cellStyle name="40% - Ênfase4 6 4 10" xfId="43815"/>
    <cellStyle name="40% - Ênfase4 6 4 2" xfId="11088"/>
    <cellStyle name="40% - Ênfase4 6 4 2 2" xfId="21528"/>
    <cellStyle name="40% - Ênfase4 6 4 2 3" xfId="32716"/>
    <cellStyle name="40% - Ênfase4 6 4 3" xfId="12816"/>
    <cellStyle name="40% - Ênfase4 6 4 3 2" xfId="23421"/>
    <cellStyle name="40% - Ênfase4 6 4 3 3" xfId="34607"/>
    <cellStyle name="40% - Ênfase4 6 4 4" xfId="14541"/>
    <cellStyle name="40% - Ênfase4 6 4 4 2" xfId="25317"/>
    <cellStyle name="40% - Ênfase4 6 4 4 3" xfId="36503"/>
    <cellStyle name="40% - Ênfase4 6 4 5" xfId="16266"/>
    <cellStyle name="40% - Ênfase4 6 4 5 2" xfId="27213"/>
    <cellStyle name="40% - Ênfase4 6 4 5 3" xfId="38399"/>
    <cellStyle name="40% - Ênfase4 6 4 6" xfId="17991"/>
    <cellStyle name="40% - Ênfase4 6 4 6 2" xfId="29109"/>
    <cellStyle name="40% - Ênfase4 6 4 6 3" xfId="40295"/>
    <cellStyle name="40% - Ênfase4 6 4 7" xfId="19716"/>
    <cellStyle name="40% - Ênfase4 6 4 8" xfId="30904"/>
    <cellStyle name="40% - Ênfase4 6 4 9" xfId="42090"/>
    <cellStyle name="40% - Ênfase4 6 5" xfId="1554"/>
    <cellStyle name="40% - Ênfase4 6 5 10" xfId="44103"/>
    <cellStyle name="40% - Ênfase4 6 5 2" xfId="11376"/>
    <cellStyle name="40% - Ênfase4 6 5 2 2" xfId="21844"/>
    <cellStyle name="40% - Ênfase4 6 5 2 3" xfId="33032"/>
    <cellStyle name="40% - Ênfase4 6 5 3" xfId="13104"/>
    <cellStyle name="40% - Ênfase4 6 5 3 2" xfId="23737"/>
    <cellStyle name="40% - Ênfase4 6 5 3 3" xfId="34923"/>
    <cellStyle name="40% - Ênfase4 6 5 4" xfId="14829"/>
    <cellStyle name="40% - Ênfase4 6 5 4 2" xfId="25633"/>
    <cellStyle name="40% - Ênfase4 6 5 4 3" xfId="36819"/>
    <cellStyle name="40% - Ênfase4 6 5 5" xfId="16554"/>
    <cellStyle name="40% - Ênfase4 6 5 5 2" xfId="27529"/>
    <cellStyle name="40% - Ênfase4 6 5 5 3" xfId="38715"/>
    <cellStyle name="40% - Ênfase4 6 5 6" xfId="18279"/>
    <cellStyle name="40% - Ênfase4 6 5 6 2" xfId="29425"/>
    <cellStyle name="40% - Ênfase4 6 5 6 3" xfId="40611"/>
    <cellStyle name="40% - Ênfase4 6 5 7" xfId="20004"/>
    <cellStyle name="40% - Ênfase4 6 5 8" xfId="31192"/>
    <cellStyle name="40% - Ênfase4 6 5 9" xfId="42378"/>
    <cellStyle name="40% - Ênfase4 6 6" xfId="1870"/>
    <cellStyle name="40% - Ênfase4 6 6 10" xfId="44391"/>
    <cellStyle name="40% - Ênfase4 6 6 2" xfId="11664"/>
    <cellStyle name="40% - Ênfase4 6 6 2 2" xfId="22160"/>
    <cellStyle name="40% - Ênfase4 6 6 2 3" xfId="33348"/>
    <cellStyle name="40% - Ênfase4 6 6 3" xfId="13392"/>
    <cellStyle name="40% - Ênfase4 6 6 3 2" xfId="24053"/>
    <cellStyle name="40% - Ênfase4 6 6 3 3" xfId="35239"/>
    <cellStyle name="40% - Ênfase4 6 6 4" xfId="15117"/>
    <cellStyle name="40% - Ênfase4 6 6 4 2" xfId="25949"/>
    <cellStyle name="40% - Ênfase4 6 6 4 3" xfId="37135"/>
    <cellStyle name="40% - Ênfase4 6 6 5" xfId="16842"/>
    <cellStyle name="40% - Ênfase4 6 6 5 2" xfId="27845"/>
    <cellStyle name="40% - Ênfase4 6 6 5 3" xfId="39031"/>
    <cellStyle name="40% - Ênfase4 6 6 6" xfId="18567"/>
    <cellStyle name="40% - Ênfase4 6 6 6 2" xfId="29741"/>
    <cellStyle name="40% - Ênfase4 6 6 6 3" xfId="40927"/>
    <cellStyle name="40% - Ênfase4 6 6 7" xfId="20292"/>
    <cellStyle name="40% - Ênfase4 6 6 8" xfId="31480"/>
    <cellStyle name="40% - Ênfase4 6 6 9" xfId="42666"/>
    <cellStyle name="40% - Ênfase4 6 7" xfId="10223"/>
    <cellStyle name="40% - Ênfase4 6 7 2" xfId="20580"/>
    <cellStyle name="40% - Ênfase4 6 7 3" xfId="31768"/>
    <cellStyle name="40% - Ênfase4 6 8" xfId="11952"/>
    <cellStyle name="40% - Ênfase4 6 8 2" xfId="22473"/>
    <cellStyle name="40% - Ênfase4 6 8 3" xfId="33659"/>
    <cellStyle name="40% - Ênfase4 6 9" xfId="13677"/>
    <cellStyle name="40% - Ênfase4 6 9 2" xfId="24369"/>
    <cellStyle name="40% - Ênfase4 6 9 3" xfId="35555"/>
    <cellStyle name="40% - Ênfase4 7" xfId="448"/>
    <cellStyle name="40% - Ênfase4 7 10" xfId="43095"/>
    <cellStyle name="40% - Ênfase4 7 2" xfId="10368"/>
    <cellStyle name="40% - Ênfase4 7 2 2" xfId="20738"/>
    <cellStyle name="40% - Ênfase4 7 2 3" xfId="31926"/>
    <cellStyle name="40% - Ênfase4 7 3" xfId="12096"/>
    <cellStyle name="40% - Ênfase4 7 3 2" xfId="22631"/>
    <cellStyle name="40% - Ênfase4 7 3 3" xfId="33817"/>
    <cellStyle name="40% - Ênfase4 7 4" xfId="13821"/>
    <cellStyle name="40% - Ênfase4 7 4 2" xfId="24527"/>
    <cellStyle name="40% - Ênfase4 7 4 3" xfId="35713"/>
    <cellStyle name="40% - Ênfase4 7 5" xfId="15546"/>
    <cellStyle name="40% - Ênfase4 7 5 2" xfId="26423"/>
    <cellStyle name="40% - Ênfase4 7 5 3" xfId="37609"/>
    <cellStyle name="40% - Ênfase4 7 6" xfId="17271"/>
    <cellStyle name="40% - Ênfase4 7 6 2" xfId="28319"/>
    <cellStyle name="40% - Ênfase4 7 6 3" xfId="39505"/>
    <cellStyle name="40% - Ênfase4 7 7" xfId="18996"/>
    <cellStyle name="40% - Ênfase4 7 8" xfId="30184"/>
    <cellStyle name="40% - Ênfase4 7 9" xfId="41370"/>
    <cellStyle name="40% - Ênfase4 8" xfId="764"/>
    <cellStyle name="40% - Ênfase4 8 10" xfId="43383"/>
    <cellStyle name="40% - Ênfase4 8 2" xfId="10656"/>
    <cellStyle name="40% - Ênfase4 8 2 2" xfId="21054"/>
    <cellStyle name="40% - Ênfase4 8 2 3" xfId="32242"/>
    <cellStyle name="40% - Ênfase4 8 3" xfId="12384"/>
    <cellStyle name="40% - Ênfase4 8 3 2" xfId="22947"/>
    <cellStyle name="40% - Ênfase4 8 3 3" xfId="34133"/>
    <cellStyle name="40% - Ênfase4 8 4" xfId="14109"/>
    <cellStyle name="40% - Ênfase4 8 4 2" xfId="24843"/>
    <cellStyle name="40% - Ênfase4 8 4 3" xfId="36029"/>
    <cellStyle name="40% - Ênfase4 8 5" xfId="15834"/>
    <cellStyle name="40% - Ênfase4 8 5 2" xfId="26739"/>
    <cellStyle name="40% - Ênfase4 8 5 3" xfId="37925"/>
    <cellStyle name="40% - Ênfase4 8 6" xfId="17559"/>
    <cellStyle name="40% - Ênfase4 8 6 2" xfId="28635"/>
    <cellStyle name="40% - Ênfase4 8 6 3" xfId="39821"/>
    <cellStyle name="40% - Ênfase4 8 7" xfId="19284"/>
    <cellStyle name="40% - Ênfase4 8 8" xfId="30472"/>
    <cellStyle name="40% - Ênfase4 8 9" xfId="41658"/>
    <cellStyle name="40% - Ênfase4 9" xfId="1080"/>
    <cellStyle name="40% - Ênfase4 9 10" xfId="43671"/>
    <cellStyle name="40% - Ênfase4 9 2" xfId="10944"/>
    <cellStyle name="40% - Ênfase4 9 2 2" xfId="21370"/>
    <cellStyle name="40% - Ênfase4 9 2 3" xfId="32558"/>
    <cellStyle name="40% - Ênfase4 9 3" xfId="12672"/>
    <cellStyle name="40% - Ênfase4 9 3 2" xfId="23263"/>
    <cellStyle name="40% - Ênfase4 9 3 3" xfId="34449"/>
    <cellStyle name="40% - Ênfase4 9 4" xfId="14397"/>
    <cellStyle name="40% - Ênfase4 9 4 2" xfId="25159"/>
    <cellStyle name="40% - Ênfase4 9 4 3" xfId="36345"/>
    <cellStyle name="40% - Ênfase4 9 5" xfId="16122"/>
    <cellStyle name="40% - Ênfase4 9 5 2" xfId="27055"/>
    <cellStyle name="40% - Ênfase4 9 5 3" xfId="38241"/>
    <cellStyle name="40% - Ênfase4 9 6" xfId="17847"/>
    <cellStyle name="40% - Ênfase4 9 6 2" xfId="28951"/>
    <cellStyle name="40% - Ênfase4 9 6 3" xfId="40137"/>
    <cellStyle name="40% - Ênfase4 9 7" xfId="19572"/>
    <cellStyle name="40% - Ênfase4 9 8" xfId="30760"/>
    <cellStyle name="40% - Ênfase4 9 9" xfId="41946"/>
    <cellStyle name="40% - Ênfase5" xfId="39" builtinId="47" customBuiltin="1"/>
    <cellStyle name="40% - Ênfase5 10" xfId="1397"/>
    <cellStyle name="40% - Ênfase5 10 10" xfId="43960"/>
    <cellStyle name="40% - Ênfase5 10 2" xfId="11233"/>
    <cellStyle name="40% - Ênfase5 10 2 2" xfId="21687"/>
    <cellStyle name="40% - Ênfase5 10 2 3" xfId="32875"/>
    <cellStyle name="40% - Ênfase5 10 3" xfId="12961"/>
    <cellStyle name="40% - Ênfase5 10 3 2" xfId="23580"/>
    <cellStyle name="40% - Ênfase5 10 3 3" xfId="34766"/>
    <cellStyle name="40% - Ênfase5 10 4" xfId="14686"/>
    <cellStyle name="40% - Ênfase5 10 4 2" xfId="25476"/>
    <cellStyle name="40% - Ênfase5 10 4 3" xfId="36662"/>
    <cellStyle name="40% - Ênfase5 10 5" xfId="16411"/>
    <cellStyle name="40% - Ênfase5 10 5 2" xfId="27372"/>
    <cellStyle name="40% - Ênfase5 10 5 3" xfId="38558"/>
    <cellStyle name="40% - Ênfase5 10 6" xfId="18136"/>
    <cellStyle name="40% - Ênfase5 10 6 2" xfId="29268"/>
    <cellStyle name="40% - Ênfase5 10 6 3" xfId="40454"/>
    <cellStyle name="40% - Ênfase5 10 7" xfId="19861"/>
    <cellStyle name="40% - Ênfase5 10 8" xfId="31049"/>
    <cellStyle name="40% - Ênfase5 10 9" xfId="42235"/>
    <cellStyle name="40% - Ênfase5 11" xfId="1713"/>
    <cellStyle name="40% - Ênfase5 11 10" xfId="44248"/>
    <cellStyle name="40% - Ênfase5 11 2" xfId="11521"/>
    <cellStyle name="40% - Ênfase5 11 2 2" xfId="22003"/>
    <cellStyle name="40% - Ênfase5 11 2 3" xfId="33191"/>
    <cellStyle name="40% - Ênfase5 11 3" xfId="13249"/>
    <cellStyle name="40% - Ênfase5 11 3 2" xfId="23896"/>
    <cellStyle name="40% - Ênfase5 11 3 3" xfId="35082"/>
    <cellStyle name="40% - Ênfase5 11 4" xfId="14974"/>
    <cellStyle name="40% - Ênfase5 11 4 2" xfId="25792"/>
    <cellStyle name="40% - Ênfase5 11 4 3" xfId="36978"/>
    <cellStyle name="40% - Ênfase5 11 5" xfId="16699"/>
    <cellStyle name="40% - Ênfase5 11 5 2" xfId="27688"/>
    <cellStyle name="40% - Ênfase5 11 5 3" xfId="38874"/>
    <cellStyle name="40% - Ênfase5 11 6" xfId="18424"/>
    <cellStyle name="40% - Ênfase5 11 6 2" xfId="29584"/>
    <cellStyle name="40% - Ênfase5 11 6 3" xfId="40770"/>
    <cellStyle name="40% - Ênfase5 11 7" xfId="20149"/>
    <cellStyle name="40% - Ênfase5 11 8" xfId="31337"/>
    <cellStyle name="40% - Ênfase5 11 9" xfId="42523"/>
    <cellStyle name="40% - Ênfase5 12" xfId="2124"/>
    <cellStyle name="40% - Ênfase5 12 2" xfId="20437"/>
    <cellStyle name="40% - Ênfase5 12 3" xfId="31625"/>
    <cellStyle name="40% - Ênfase5 13" xfId="11809"/>
    <cellStyle name="40% - Ênfase5 13 2" xfId="22319"/>
    <cellStyle name="40% - Ênfase5 13 3" xfId="33507"/>
    <cellStyle name="40% - Ênfase5 14" xfId="13537"/>
    <cellStyle name="40% - Ênfase5 14 2" xfId="24212"/>
    <cellStyle name="40% - Ênfase5 14 3" xfId="35398"/>
    <cellStyle name="40% - Ênfase5 15" xfId="15262"/>
    <cellStyle name="40% - Ênfase5 15 2" xfId="26108"/>
    <cellStyle name="40% - Ênfase5 15 3" xfId="37294"/>
    <cellStyle name="40% - Ênfase5 16" xfId="16987"/>
    <cellStyle name="40% - Ênfase5 16 2" xfId="28004"/>
    <cellStyle name="40% - Ênfase5 16 3" xfId="39190"/>
    <cellStyle name="40% - Ênfase5 17" xfId="18712"/>
    <cellStyle name="40% - Ênfase5 18" xfId="29900"/>
    <cellStyle name="40% - Ênfase5 19" xfId="41086"/>
    <cellStyle name="40% - Ênfase5 2" xfId="153"/>
    <cellStyle name="40% - Ênfase5 2 10" xfId="11829"/>
    <cellStyle name="40% - Ênfase5 2 10 2" xfId="22338"/>
    <cellStyle name="40% - Ênfase5 2 10 3" xfId="33524"/>
    <cellStyle name="40% - Ênfase5 2 11" xfId="13554"/>
    <cellStyle name="40% - Ênfase5 2 11 2" xfId="24234"/>
    <cellStyle name="40% - Ênfase5 2 11 3" xfId="35420"/>
    <cellStyle name="40% - Ênfase5 2 12" xfId="15279"/>
    <cellStyle name="40% - Ênfase5 2 12 2" xfId="26130"/>
    <cellStyle name="40% - Ênfase5 2 12 3" xfId="37316"/>
    <cellStyle name="40% - Ênfase5 2 13" xfId="17004"/>
    <cellStyle name="40% - Ênfase5 2 13 2" xfId="28026"/>
    <cellStyle name="40% - Ênfase5 2 13 3" xfId="39212"/>
    <cellStyle name="40% - Ênfase5 2 14" xfId="18729"/>
    <cellStyle name="40% - Ênfase5 2 15" xfId="29917"/>
    <cellStyle name="40% - Ênfase5 2 16" xfId="41103"/>
    <cellStyle name="40% - Ênfase5 2 17" xfId="42828"/>
    <cellStyle name="40% - Ênfase5 2 2" xfId="243"/>
    <cellStyle name="40% - Ênfase5 2 2 10" xfId="13636"/>
    <cellStyle name="40% - Ênfase5 2 2 10 2" xfId="24324"/>
    <cellStyle name="40% - Ênfase5 2 2 10 3" xfId="35510"/>
    <cellStyle name="40% - Ênfase5 2 2 11" xfId="15361"/>
    <cellStyle name="40% - Ênfase5 2 2 11 2" xfId="26220"/>
    <cellStyle name="40% - Ênfase5 2 2 11 3" xfId="37406"/>
    <cellStyle name="40% - Ênfase5 2 2 12" xfId="17086"/>
    <cellStyle name="40% - Ênfase5 2 2 12 2" xfId="28116"/>
    <cellStyle name="40% - Ênfase5 2 2 12 3" xfId="39302"/>
    <cellStyle name="40% - Ênfase5 2 2 13" xfId="18811"/>
    <cellStyle name="40% - Ênfase5 2 2 14" xfId="29999"/>
    <cellStyle name="40% - Ênfase5 2 2 15" xfId="41185"/>
    <cellStyle name="40% - Ênfase5 2 2 16" xfId="42910"/>
    <cellStyle name="40% - Ênfase5 2 2 2" xfId="401"/>
    <cellStyle name="40% - Ênfase5 2 2 2 10" xfId="15505"/>
    <cellStyle name="40% - Ênfase5 2 2 2 10 2" xfId="26378"/>
    <cellStyle name="40% - Ênfase5 2 2 2 10 3" xfId="37564"/>
    <cellStyle name="40% - Ênfase5 2 2 2 11" xfId="17230"/>
    <cellStyle name="40% - Ênfase5 2 2 2 11 2" xfId="28274"/>
    <cellStyle name="40% - Ênfase5 2 2 2 11 3" xfId="39460"/>
    <cellStyle name="40% - Ênfase5 2 2 2 12" xfId="18955"/>
    <cellStyle name="40% - Ênfase5 2 2 2 13" xfId="30143"/>
    <cellStyle name="40% - Ênfase5 2 2 2 14" xfId="41329"/>
    <cellStyle name="40% - Ênfase5 2 2 2 15" xfId="43054"/>
    <cellStyle name="40% - Ênfase5 2 2 2 2" xfId="719"/>
    <cellStyle name="40% - Ênfase5 2 2 2 2 10" xfId="43342"/>
    <cellStyle name="40% - Ênfase5 2 2 2 2 2" xfId="10615"/>
    <cellStyle name="40% - Ênfase5 2 2 2 2 2 2" xfId="21009"/>
    <cellStyle name="40% - Ênfase5 2 2 2 2 2 3" xfId="32197"/>
    <cellStyle name="40% - Ênfase5 2 2 2 2 3" xfId="12343"/>
    <cellStyle name="40% - Ênfase5 2 2 2 2 3 2" xfId="22902"/>
    <cellStyle name="40% - Ênfase5 2 2 2 2 3 3" xfId="34088"/>
    <cellStyle name="40% - Ênfase5 2 2 2 2 4" xfId="14068"/>
    <cellStyle name="40% - Ênfase5 2 2 2 2 4 2" xfId="24798"/>
    <cellStyle name="40% - Ênfase5 2 2 2 2 4 3" xfId="35984"/>
    <cellStyle name="40% - Ênfase5 2 2 2 2 5" xfId="15793"/>
    <cellStyle name="40% - Ênfase5 2 2 2 2 5 2" xfId="26694"/>
    <cellStyle name="40% - Ênfase5 2 2 2 2 5 3" xfId="37880"/>
    <cellStyle name="40% - Ênfase5 2 2 2 2 6" xfId="17518"/>
    <cellStyle name="40% - Ênfase5 2 2 2 2 6 2" xfId="28590"/>
    <cellStyle name="40% - Ênfase5 2 2 2 2 6 3" xfId="39776"/>
    <cellStyle name="40% - Ênfase5 2 2 2 2 7" xfId="19243"/>
    <cellStyle name="40% - Ênfase5 2 2 2 2 8" xfId="30431"/>
    <cellStyle name="40% - Ênfase5 2 2 2 2 9" xfId="41617"/>
    <cellStyle name="40% - Ênfase5 2 2 2 3" xfId="1035"/>
    <cellStyle name="40% - Ênfase5 2 2 2 3 10" xfId="43630"/>
    <cellStyle name="40% - Ênfase5 2 2 2 3 2" xfId="10903"/>
    <cellStyle name="40% - Ênfase5 2 2 2 3 2 2" xfId="21325"/>
    <cellStyle name="40% - Ênfase5 2 2 2 3 2 3" xfId="32513"/>
    <cellStyle name="40% - Ênfase5 2 2 2 3 3" xfId="12631"/>
    <cellStyle name="40% - Ênfase5 2 2 2 3 3 2" xfId="23218"/>
    <cellStyle name="40% - Ênfase5 2 2 2 3 3 3" xfId="34404"/>
    <cellStyle name="40% - Ênfase5 2 2 2 3 4" xfId="14356"/>
    <cellStyle name="40% - Ênfase5 2 2 2 3 4 2" xfId="25114"/>
    <cellStyle name="40% - Ênfase5 2 2 2 3 4 3" xfId="36300"/>
    <cellStyle name="40% - Ênfase5 2 2 2 3 5" xfId="16081"/>
    <cellStyle name="40% - Ênfase5 2 2 2 3 5 2" xfId="27010"/>
    <cellStyle name="40% - Ênfase5 2 2 2 3 5 3" xfId="38196"/>
    <cellStyle name="40% - Ênfase5 2 2 2 3 6" xfId="17806"/>
    <cellStyle name="40% - Ênfase5 2 2 2 3 6 2" xfId="28906"/>
    <cellStyle name="40% - Ênfase5 2 2 2 3 6 3" xfId="40092"/>
    <cellStyle name="40% - Ênfase5 2 2 2 3 7" xfId="19531"/>
    <cellStyle name="40% - Ênfase5 2 2 2 3 8" xfId="30719"/>
    <cellStyle name="40% - Ênfase5 2 2 2 3 9" xfId="41905"/>
    <cellStyle name="40% - Ênfase5 2 2 2 4" xfId="1351"/>
    <cellStyle name="40% - Ênfase5 2 2 2 4 10" xfId="43918"/>
    <cellStyle name="40% - Ênfase5 2 2 2 4 2" xfId="11191"/>
    <cellStyle name="40% - Ênfase5 2 2 2 4 2 2" xfId="21641"/>
    <cellStyle name="40% - Ênfase5 2 2 2 4 2 3" xfId="32829"/>
    <cellStyle name="40% - Ênfase5 2 2 2 4 3" xfId="12919"/>
    <cellStyle name="40% - Ênfase5 2 2 2 4 3 2" xfId="23534"/>
    <cellStyle name="40% - Ênfase5 2 2 2 4 3 3" xfId="34720"/>
    <cellStyle name="40% - Ênfase5 2 2 2 4 4" xfId="14644"/>
    <cellStyle name="40% - Ênfase5 2 2 2 4 4 2" xfId="25430"/>
    <cellStyle name="40% - Ênfase5 2 2 2 4 4 3" xfId="36616"/>
    <cellStyle name="40% - Ênfase5 2 2 2 4 5" xfId="16369"/>
    <cellStyle name="40% - Ênfase5 2 2 2 4 5 2" xfId="27326"/>
    <cellStyle name="40% - Ênfase5 2 2 2 4 5 3" xfId="38512"/>
    <cellStyle name="40% - Ênfase5 2 2 2 4 6" xfId="18094"/>
    <cellStyle name="40% - Ênfase5 2 2 2 4 6 2" xfId="29222"/>
    <cellStyle name="40% - Ênfase5 2 2 2 4 6 3" xfId="40408"/>
    <cellStyle name="40% - Ênfase5 2 2 2 4 7" xfId="19819"/>
    <cellStyle name="40% - Ênfase5 2 2 2 4 8" xfId="31007"/>
    <cellStyle name="40% - Ênfase5 2 2 2 4 9" xfId="42193"/>
    <cellStyle name="40% - Ênfase5 2 2 2 5" xfId="1667"/>
    <cellStyle name="40% - Ênfase5 2 2 2 5 10" xfId="44206"/>
    <cellStyle name="40% - Ênfase5 2 2 2 5 2" xfId="11479"/>
    <cellStyle name="40% - Ênfase5 2 2 2 5 2 2" xfId="21957"/>
    <cellStyle name="40% - Ênfase5 2 2 2 5 2 3" xfId="33145"/>
    <cellStyle name="40% - Ênfase5 2 2 2 5 3" xfId="13207"/>
    <cellStyle name="40% - Ênfase5 2 2 2 5 3 2" xfId="23850"/>
    <cellStyle name="40% - Ênfase5 2 2 2 5 3 3" xfId="35036"/>
    <cellStyle name="40% - Ênfase5 2 2 2 5 4" xfId="14932"/>
    <cellStyle name="40% - Ênfase5 2 2 2 5 4 2" xfId="25746"/>
    <cellStyle name="40% - Ênfase5 2 2 2 5 4 3" xfId="36932"/>
    <cellStyle name="40% - Ênfase5 2 2 2 5 5" xfId="16657"/>
    <cellStyle name="40% - Ênfase5 2 2 2 5 5 2" xfId="27642"/>
    <cellStyle name="40% - Ênfase5 2 2 2 5 5 3" xfId="38828"/>
    <cellStyle name="40% - Ênfase5 2 2 2 5 6" xfId="18382"/>
    <cellStyle name="40% - Ênfase5 2 2 2 5 6 2" xfId="29538"/>
    <cellStyle name="40% - Ênfase5 2 2 2 5 6 3" xfId="40724"/>
    <cellStyle name="40% - Ênfase5 2 2 2 5 7" xfId="20107"/>
    <cellStyle name="40% - Ênfase5 2 2 2 5 8" xfId="31295"/>
    <cellStyle name="40% - Ênfase5 2 2 2 5 9" xfId="42481"/>
    <cellStyle name="40% - Ênfase5 2 2 2 6" xfId="1983"/>
    <cellStyle name="40% - Ênfase5 2 2 2 6 10" xfId="44494"/>
    <cellStyle name="40% - Ênfase5 2 2 2 6 2" xfId="11767"/>
    <cellStyle name="40% - Ênfase5 2 2 2 6 2 2" xfId="22273"/>
    <cellStyle name="40% - Ênfase5 2 2 2 6 2 3" xfId="33461"/>
    <cellStyle name="40% - Ênfase5 2 2 2 6 3" xfId="13495"/>
    <cellStyle name="40% - Ênfase5 2 2 2 6 3 2" xfId="24166"/>
    <cellStyle name="40% - Ênfase5 2 2 2 6 3 3" xfId="35352"/>
    <cellStyle name="40% - Ênfase5 2 2 2 6 4" xfId="15220"/>
    <cellStyle name="40% - Ênfase5 2 2 2 6 4 2" xfId="26062"/>
    <cellStyle name="40% - Ênfase5 2 2 2 6 4 3" xfId="37248"/>
    <cellStyle name="40% - Ênfase5 2 2 2 6 5" xfId="16945"/>
    <cellStyle name="40% - Ênfase5 2 2 2 6 5 2" xfId="27958"/>
    <cellStyle name="40% - Ênfase5 2 2 2 6 5 3" xfId="39144"/>
    <cellStyle name="40% - Ênfase5 2 2 2 6 6" xfId="18670"/>
    <cellStyle name="40% - Ênfase5 2 2 2 6 6 2" xfId="29854"/>
    <cellStyle name="40% - Ênfase5 2 2 2 6 6 3" xfId="41040"/>
    <cellStyle name="40% - Ênfase5 2 2 2 6 7" xfId="20395"/>
    <cellStyle name="40% - Ênfase5 2 2 2 6 8" xfId="31583"/>
    <cellStyle name="40% - Ênfase5 2 2 2 6 9" xfId="42769"/>
    <cellStyle name="40% - Ênfase5 2 2 2 7" xfId="10326"/>
    <cellStyle name="40% - Ênfase5 2 2 2 7 2" xfId="20693"/>
    <cellStyle name="40% - Ênfase5 2 2 2 7 3" xfId="31881"/>
    <cellStyle name="40% - Ênfase5 2 2 2 8" xfId="12055"/>
    <cellStyle name="40% - Ênfase5 2 2 2 8 2" xfId="22586"/>
    <cellStyle name="40% - Ênfase5 2 2 2 8 3" xfId="33772"/>
    <cellStyle name="40% - Ênfase5 2 2 2 9" xfId="13780"/>
    <cellStyle name="40% - Ênfase5 2 2 2 9 2" xfId="24482"/>
    <cellStyle name="40% - Ênfase5 2 2 2 9 3" xfId="35668"/>
    <cellStyle name="40% - Ênfase5 2 2 3" xfId="561"/>
    <cellStyle name="40% - Ênfase5 2 2 3 10" xfId="43198"/>
    <cellStyle name="40% - Ênfase5 2 2 3 2" xfId="10471"/>
    <cellStyle name="40% - Ênfase5 2 2 3 2 2" xfId="20851"/>
    <cellStyle name="40% - Ênfase5 2 2 3 2 3" xfId="32039"/>
    <cellStyle name="40% - Ênfase5 2 2 3 3" xfId="12199"/>
    <cellStyle name="40% - Ênfase5 2 2 3 3 2" xfId="22744"/>
    <cellStyle name="40% - Ênfase5 2 2 3 3 3" xfId="33930"/>
    <cellStyle name="40% - Ênfase5 2 2 3 4" xfId="13924"/>
    <cellStyle name="40% - Ênfase5 2 2 3 4 2" xfId="24640"/>
    <cellStyle name="40% - Ênfase5 2 2 3 4 3" xfId="35826"/>
    <cellStyle name="40% - Ênfase5 2 2 3 5" xfId="15649"/>
    <cellStyle name="40% - Ênfase5 2 2 3 5 2" xfId="26536"/>
    <cellStyle name="40% - Ênfase5 2 2 3 5 3" xfId="37722"/>
    <cellStyle name="40% - Ênfase5 2 2 3 6" xfId="17374"/>
    <cellStyle name="40% - Ênfase5 2 2 3 6 2" xfId="28432"/>
    <cellStyle name="40% - Ênfase5 2 2 3 6 3" xfId="39618"/>
    <cellStyle name="40% - Ênfase5 2 2 3 7" xfId="19099"/>
    <cellStyle name="40% - Ênfase5 2 2 3 8" xfId="30287"/>
    <cellStyle name="40% - Ênfase5 2 2 3 9" xfId="41473"/>
    <cellStyle name="40% - Ênfase5 2 2 4" xfId="877"/>
    <cellStyle name="40% - Ênfase5 2 2 4 10" xfId="43486"/>
    <cellStyle name="40% - Ênfase5 2 2 4 2" xfId="10759"/>
    <cellStyle name="40% - Ênfase5 2 2 4 2 2" xfId="21167"/>
    <cellStyle name="40% - Ênfase5 2 2 4 2 3" xfId="32355"/>
    <cellStyle name="40% - Ênfase5 2 2 4 3" xfId="12487"/>
    <cellStyle name="40% - Ênfase5 2 2 4 3 2" xfId="23060"/>
    <cellStyle name="40% - Ênfase5 2 2 4 3 3" xfId="34246"/>
    <cellStyle name="40% - Ênfase5 2 2 4 4" xfId="14212"/>
    <cellStyle name="40% - Ênfase5 2 2 4 4 2" xfId="24956"/>
    <cellStyle name="40% - Ênfase5 2 2 4 4 3" xfId="36142"/>
    <cellStyle name="40% - Ênfase5 2 2 4 5" xfId="15937"/>
    <cellStyle name="40% - Ênfase5 2 2 4 5 2" xfId="26852"/>
    <cellStyle name="40% - Ênfase5 2 2 4 5 3" xfId="38038"/>
    <cellStyle name="40% - Ênfase5 2 2 4 6" xfId="17662"/>
    <cellStyle name="40% - Ênfase5 2 2 4 6 2" xfId="28748"/>
    <cellStyle name="40% - Ênfase5 2 2 4 6 3" xfId="39934"/>
    <cellStyle name="40% - Ênfase5 2 2 4 7" xfId="19387"/>
    <cellStyle name="40% - Ênfase5 2 2 4 8" xfId="30575"/>
    <cellStyle name="40% - Ênfase5 2 2 4 9" xfId="41761"/>
    <cellStyle name="40% - Ênfase5 2 2 5" xfId="1193"/>
    <cellStyle name="40% - Ênfase5 2 2 5 10" xfId="43774"/>
    <cellStyle name="40% - Ênfase5 2 2 5 2" xfId="11047"/>
    <cellStyle name="40% - Ênfase5 2 2 5 2 2" xfId="21483"/>
    <cellStyle name="40% - Ênfase5 2 2 5 2 3" xfId="32671"/>
    <cellStyle name="40% - Ênfase5 2 2 5 3" xfId="12775"/>
    <cellStyle name="40% - Ênfase5 2 2 5 3 2" xfId="23376"/>
    <cellStyle name="40% - Ênfase5 2 2 5 3 3" xfId="34562"/>
    <cellStyle name="40% - Ênfase5 2 2 5 4" xfId="14500"/>
    <cellStyle name="40% - Ênfase5 2 2 5 4 2" xfId="25272"/>
    <cellStyle name="40% - Ênfase5 2 2 5 4 3" xfId="36458"/>
    <cellStyle name="40% - Ênfase5 2 2 5 5" xfId="16225"/>
    <cellStyle name="40% - Ênfase5 2 2 5 5 2" xfId="27168"/>
    <cellStyle name="40% - Ênfase5 2 2 5 5 3" xfId="38354"/>
    <cellStyle name="40% - Ênfase5 2 2 5 6" xfId="17950"/>
    <cellStyle name="40% - Ênfase5 2 2 5 6 2" xfId="29064"/>
    <cellStyle name="40% - Ênfase5 2 2 5 6 3" xfId="40250"/>
    <cellStyle name="40% - Ênfase5 2 2 5 7" xfId="19675"/>
    <cellStyle name="40% - Ênfase5 2 2 5 8" xfId="30863"/>
    <cellStyle name="40% - Ênfase5 2 2 5 9" xfId="42049"/>
    <cellStyle name="40% - Ênfase5 2 2 6" xfId="1509"/>
    <cellStyle name="40% - Ênfase5 2 2 6 10" xfId="44062"/>
    <cellStyle name="40% - Ênfase5 2 2 6 2" xfId="11335"/>
    <cellStyle name="40% - Ênfase5 2 2 6 2 2" xfId="21799"/>
    <cellStyle name="40% - Ênfase5 2 2 6 2 3" xfId="32987"/>
    <cellStyle name="40% - Ênfase5 2 2 6 3" xfId="13063"/>
    <cellStyle name="40% - Ênfase5 2 2 6 3 2" xfId="23692"/>
    <cellStyle name="40% - Ênfase5 2 2 6 3 3" xfId="34878"/>
    <cellStyle name="40% - Ênfase5 2 2 6 4" xfId="14788"/>
    <cellStyle name="40% - Ênfase5 2 2 6 4 2" xfId="25588"/>
    <cellStyle name="40% - Ênfase5 2 2 6 4 3" xfId="36774"/>
    <cellStyle name="40% - Ênfase5 2 2 6 5" xfId="16513"/>
    <cellStyle name="40% - Ênfase5 2 2 6 5 2" xfId="27484"/>
    <cellStyle name="40% - Ênfase5 2 2 6 5 3" xfId="38670"/>
    <cellStyle name="40% - Ênfase5 2 2 6 6" xfId="18238"/>
    <cellStyle name="40% - Ênfase5 2 2 6 6 2" xfId="29380"/>
    <cellStyle name="40% - Ênfase5 2 2 6 6 3" xfId="40566"/>
    <cellStyle name="40% - Ênfase5 2 2 6 7" xfId="19963"/>
    <cellStyle name="40% - Ênfase5 2 2 6 8" xfId="31151"/>
    <cellStyle name="40% - Ênfase5 2 2 6 9" xfId="42337"/>
    <cellStyle name="40% - Ênfase5 2 2 7" xfId="1825"/>
    <cellStyle name="40% - Ênfase5 2 2 7 10" xfId="44350"/>
    <cellStyle name="40% - Ênfase5 2 2 7 2" xfId="11623"/>
    <cellStyle name="40% - Ênfase5 2 2 7 2 2" xfId="22115"/>
    <cellStyle name="40% - Ênfase5 2 2 7 2 3" xfId="33303"/>
    <cellStyle name="40% - Ênfase5 2 2 7 3" xfId="13351"/>
    <cellStyle name="40% - Ênfase5 2 2 7 3 2" xfId="24008"/>
    <cellStyle name="40% - Ênfase5 2 2 7 3 3" xfId="35194"/>
    <cellStyle name="40% - Ênfase5 2 2 7 4" xfId="15076"/>
    <cellStyle name="40% - Ênfase5 2 2 7 4 2" xfId="25904"/>
    <cellStyle name="40% - Ênfase5 2 2 7 4 3" xfId="37090"/>
    <cellStyle name="40% - Ênfase5 2 2 7 5" xfId="16801"/>
    <cellStyle name="40% - Ênfase5 2 2 7 5 2" xfId="27800"/>
    <cellStyle name="40% - Ênfase5 2 2 7 5 3" xfId="38986"/>
    <cellStyle name="40% - Ênfase5 2 2 7 6" xfId="18526"/>
    <cellStyle name="40% - Ênfase5 2 2 7 6 2" xfId="29696"/>
    <cellStyle name="40% - Ênfase5 2 2 7 6 3" xfId="40882"/>
    <cellStyle name="40% - Ênfase5 2 2 7 7" xfId="20251"/>
    <cellStyle name="40% - Ênfase5 2 2 7 8" xfId="31439"/>
    <cellStyle name="40% - Ênfase5 2 2 7 9" xfId="42625"/>
    <cellStyle name="40% - Ênfase5 2 2 8" xfId="2106"/>
    <cellStyle name="40% - Ênfase5 2 2 8 2" xfId="20539"/>
    <cellStyle name="40% - Ênfase5 2 2 8 3" xfId="31727"/>
    <cellStyle name="40% - Ênfase5 2 2 9" xfId="11911"/>
    <cellStyle name="40% - Ênfase5 2 2 9 2" xfId="22428"/>
    <cellStyle name="40% - Ênfase5 2 2 9 3" xfId="33614"/>
    <cellStyle name="40% - Ênfase5 2 3" xfId="311"/>
    <cellStyle name="40% - Ênfase5 2 3 10" xfId="15423"/>
    <cellStyle name="40% - Ênfase5 2 3 10 2" xfId="26288"/>
    <cellStyle name="40% - Ênfase5 2 3 10 3" xfId="37474"/>
    <cellStyle name="40% - Ênfase5 2 3 11" xfId="17148"/>
    <cellStyle name="40% - Ênfase5 2 3 11 2" xfId="28184"/>
    <cellStyle name="40% - Ênfase5 2 3 11 3" xfId="39370"/>
    <cellStyle name="40% - Ênfase5 2 3 12" xfId="18873"/>
    <cellStyle name="40% - Ênfase5 2 3 13" xfId="30061"/>
    <cellStyle name="40% - Ênfase5 2 3 14" xfId="41247"/>
    <cellStyle name="40% - Ênfase5 2 3 15" xfId="42972"/>
    <cellStyle name="40% - Ênfase5 2 3 2" xfId="629"/>
    <cellStyle name="40% - Ênfase5 2 3 2 10" xfId="43260"/>
    <cellStyle name="40% - Ênfase5 2 3 2 2" xfId="10533"/>
    <cellStyle name="40% - Ênfase5 2 3 2 2 2" xfId="20919"/>
    <cellStyle name="40% - Ênfase5 2 3 2 2 3" xfId="32107"/>
    <cellStyle name="40% - Ênfase5 2 3 2 3" xfId="12261"/>
    <cellStyle name="40% - Ênfase5 2 3 2 3 2" xfId="22812"/>
    <cellStyle name="40% - Ênfase5 2 3 2 3 3" xfId="33998"/>
    <cellStyle name="40% - Ênfase5 2 3 2 4" xfId="13986"/>
    <cellStyle name="40% - Ênfase5 2 3 2 4 2" xfId="24708"/>
    <cellStyle name="40% - Ênfase5 2 3 2 4 3" xfId="35894"/>
    <cellStyle name="40% - Ênfase5 2 3 2 5" xfId="15711"/>
    <cellStyle name="40% - Ênfase5 2 3 2 5 2" xfId="26604"/>
    <cellStyle name="40% - Ênfase5 2 3 2 5 3" xfId="37790"/>
    <cellStyle name="40% - Ênfase5 2 3 2 6" xfId="17436"/>
    <cellStyle name="40% - Ênfase5 2 3 2 6 2" xfId="28500"/>
    <cellStyle name="40% - Ênfase5 2 3 2 6 3" xfId="39686"/>
    <cellStyle name="40% - Ênfase5 2 3 2 7" xfId="19161"/>
    <cellStyle name="40% - Ênfase5 2 3 2 8" xfId="30349"/>
    <cellStyle name="40% - Ênfase5 2 3 2 9" xfId="41535"/>
    <cellStyle name="40% - Ênfase5 2 3 3" xfId="945"/>
    <cellStyle name="40% - Ênfase5 2 3 3 10" xfId="43548"/>
    <cellStyle name="40% - Ênfase5 2 3 3 2" xfId="10821"/>
    <cellStyle name="40% - Ênfase5 2 3 3 2 2" xfId="21235"/>
    <cellStyle name="40% - Ênfase5 2 3 3 2 3" xfId="32423"/>
    <cellStyle name="40% - Ênfase5 2 3 3 3" xfId="12549"/>
    <cellStyle name="40% - Ênfase5 2 3 3 3 2" xfId="23128"/>
    <cellStyle name="40% - Ênfase5 2 3 3 3 3" xfId="34314"/>
    <cellStyle name="40% - Ênfase5 2 3 3 4" xfId="14274"/>
    <cellStyle name="40% - Ênfase5 2 3 3 4 2" xfId="25024"/>
    <cellStyle name="40% - Ênfase5 2 3 3 4 3" xfId="36210"/>
    <cellStyle name="40% - Ênfase5 2 3 3 5" xfId="15999"/>
    <cellStyle name="40% - Ênfase5 2 3 3 5 2" xfId="26920"/>
    <cellStyle name="40% - Ênfase5 2 3 3 5 3" xfId="38106"/>
    <cellStyle name="40% - Ênfase5 2 3 3 6" xfId="17724"/>
    <cellStyle name="40% - Ênfase5 2 3 3 6 2" xfId="28816"/>
    <cellStyle name="40% - Ênfase5 2 3 3 6 3" xfId="40002"/>
    <cellStyle name="40% - Ênfase5 2 3 3 7" xfId="19449"/>
    <cellStyle name="40% - Ênfase5 2 3 3 8" xfId="30637"/>
    <cellStyle name="40% - Ênfase5 2 3 3 9" xfId="41823"/>
    <cellStyle name="40% - Ênfase5 2 3 4" xfId="1261"/>
    <cellStyle name="40% - Ênfase5 2 3 4 10" xfId="43836"/>
    <cellStyle name="40% - Ênfase5 2 3 4 2" xfId="11109"/>
    <cellStyle name="40% - Ênfase5 2 3 4 2 2" xfId="21551"/>
    <cellStyle name="40% - Ênfase5 2 3 4 2 3" xfId="32739"/>
    <cellStyle name="40% - Ênfase5 2 3 4 3" xfId="12837"/>
    <cellStyle name="40% - Ênfase5 2 3 4 3 2" xfId="23444"/>
    <cellStyle name="40% - Ênfase5 2 3 4 3 3" xfId="34630"/>
    <cellStyle name="40% - Ênfase5 2 3 4 4" xfId="14562"/>
    <cellStyle name="40% - Ênfase5 2 3 4 4 2" xfId="25340"/>
    <cellStyle name="40% - Ênfase5 2 3 4 4 3" xfId="36526"/>
    <cellStyle name="40% - Ênfase5 2 3 4 5" xfId="16287"/>
    <cellStyle name="40% - Ênfase5 2 3 4 5 2" xfId="27236"/>
    <cellStyle name="40% - Ênfase5 2 3 4 5 3" xfId="38422"/>
    <cellStyle name="40% - Ênfase5 2 3 4 6" xfId="18012"/>
    <cellStyle name="40% - Ênfase5 2 3 4 6 2" xfId="29132"/>
    <cellStyle name="40% - Ênfase5 2 3 4 6 3" xfId="40318"/>
    <cellStyle name="40% - Ênfase5 2 3 4 7" xfId="19737"/>
    <cellStyle name="40% - Ênfase5 2 3 4 8" xfId="30925"/>
    <cellStyle name="40% - Ênfase5 2 3 4 9" xfId="42111"/>
    <cellStyle name="40% - Ênfase5 2 3 5" xfId="1577"/>
    <cellStyle name="40% - Ênfase5 2 3 5 10" xfId="44124"/>
    <cellStyle name="40% - Ênfase5 2 3 5 2" xfId="11397"/>
    <cellStyle name="40% - Ênfase5 2 3 5 2 2" xfId="21867"/>
    <cellStyle name="40% - Ênfase5 2 3 5 2 3" xfId="33055"/>
    <cellStyle name="40% - Ênfase5 2 3 5 3" xfId="13125"/>
    <cellStyle name="40% - Ênfase5 2 3 5 3 2" xfId="23760"/>
    <cellStyle name="40% - Ênfase5 2 3 5 3 3" xfId="34946"/>
    <cellStyle name="40% - Ênfase5 2 3 5 4" xfId="14850"/>
    <cellStyle name="40% - Ênfase5 2 3 5 4 2" xfId="25656"/>
    <cellStyle name="40% - Ênfase5 2 3 5 4 3" xfId="36842"/>
    <cellStyle name="40% - Ênfase5 2 3 5 5" xfId="16575"/>
    <cellStyle name="40% - Ênfase5 2 3 5 5 2" xfId="27552"/>
    <cellStyle name="40% - Ênfase5 2 3 5 5 3" xfId="38738"/>
    <cellStyle name="40% - Ênfase5 2 3 5 6" xfId="18300"/>
    <cellStyle name="40% - Ênfase5 2 3 5 6 2" xfId="29448"/>
    <cellStyle name="40% - Ênfase5 2 3 5 6 3" xfId="40634"/>
    <cellStyle name="40% - Ênfase5 2 3 5 7" xfId="20025"/>
    <cellStyle name="40% - Ênfase5 2 3 5 8" xfId="31213"/>
    <cellStyle name="40% - Ênfase5 2 3 5 9" xfId="42399"/>
    <cellStyle name="40% - Ênfase5 2 3 6" xfId="1893"/>
    <cellStyle name="40% - Ênfase5 2 3 6 10" xfId="44412"/>
    <cellStyle name="40% - Ênfase5 2 3 6 2" xfId="11685"/>
    <cellStyle name="40% - Ênfase5 2 3 6 2 2" xfId="22183"/>
    <cellStyle name="40% - Ênfase5 2 3 6 2 3" xfId="33371"/>
    <cellStyle name="40% - Ênfase5 2 3 6 3" xfId="13413"/>
    <cellStyle name="40% - Ênfase5 2 3 6 3 2" xfId="24076"/>
    <cellStyle name="40% - Ênfase5 2 3 6 3 3" xfId="35262"/>
    <cellStyle name="40% - Ênfase5 2 3 6 4" xfId="15138"/>
    <cellStyle name="40% - Ênfase5 2 3 6 4 2" xfId="25972"/>
    <cellStyle name="40% - Ênfase5 2 3 6 4 3" xfId="37158"/>
    <cellStyle name="40% - Ênfase5 2 3 6 5" xfId="16863"/>
    <cellStyle name="40% - Ênfase5 2 3 6 5 2" xfId="27868"/>
    <cellStyle name="40% - Ênfase5 2 3 6 5 3" xfId="39054"/>
    <cellStyle name="40% - Ênfase5 2 3 6 6" xfId="18588"/>
    <cellStyle name="40% - Ênfase5 2 3 6 6 2" xfId="29764"/>
    <cellStyle name="40% - Ênfase5 2 3 6 6 3" xfId="40950"/>
    <cellStyle name="40% - Ênfase5 2 3 6 7" xfId="20313"/>
    <cellStyle name="40% - Ênfase5 2 3 6 8" xfId="31501"/>
    <cellStyle name="40% - Ênfase5 2 3 6 9" xfId="42687"/>
    <cellStyle name="40% - Ênfase5 2 3 7" xfId="10244"/>
    <cellStyle name="40% - Ênfase5 2 3 7 2" xfId="20603"/>
    <cellStyle name="40% - Ênfase5 2 3 7 3" xfId="31791"/>
    <cellStyle name="40% - Ênfase5 2 3 8" xfId="11973"/>
    <cellStyle name="40% - Ênfase5 2 3 8 2" xfId="22496"/>
    <cellStyle name="40% - Ênfase5 2 3 8 3" xfId="33682"/>
    <cellStyle name="40% - Ênfase5 2 3 9" xfId="13698"/>
    <cellStyle name="40% - Ênfase5 2 3 9 2" xfId="24392"/>
    <cellStyle name="40% - Ênfase5 2 3 9 3" xfId="35578"/>
    <cellStyle name="40% - Ênfase5 2 4" xfId="471"/>
    <cellStyle name="40% - Ênfase5 2 4 10" xfId="43116"/>
    <cellStyle name="40% - Ênfase5 2 4 2" xfId="10389"/>
    <cellStyle name="40% - Ênfase5 2 4 2 2" xfId="20761"/>
    <cellStyle name="40% - Ênfase5 2 4 2 3" xfId="31949"/>
    <cellStyle name="40% - Ênfase5 2 4 3" xfId="12117"/>
    <cellStyle name="40% - Ênfase5 2 4 3 2" xfId="22654"/>
    <cellStyle name="40% - Ênfase5 2 4 3 3" xfId="33840"/>
    <cellStyle name="40% - Ênfase5 2 4 4" xfId="13842"/>
    <cellStyle name="40% - Ênfase5 2 4 4 2" xfId="24550"/>
    <cellStyle name="40% - Ênfase5 2 4 4 3" xfId="35736"/>
    <cellStyle name="40% - Ênfase5 2 4 5" xfId="15567"/>
    <cellStyle name="40% - Ênfase5 2 4 5 2" xfId="26446"/>
    <cellStyle name="40% - Ênfase5 2 4 5 3" xfId="37632"/>
    <cellStyle name="40% - Ênfase5 2 4 6" xfId="17292"/>
    <cellStyle name="40% - Ênfase5 2 4 6 2" xfId="28342"/>
    <cellStyle name="40% - Ênfase5 2 4 6 3" xfId="39528"/>
    <cellStyle name="40% - Ênfase5 2 4 7" xfId="19017"/>
    <cellStyle name="40% - Ênfase5 2 4 8" xfId="30205"/>
    <cellStyle name="40% - Ênfase5 2 4 9" xfId="41391"/>
    <cellStyle name="40% - Ênfase5 2 5" xfId="787"/>
    <cellStyle name="40% - Ênfase5 2 5 10" xfId="43404"/>
    <cellStyle name="40% - Ênfase5 2 5 2" xfId="10677"/>
    <cellStyle name="40% - Ênfase5 2 5 2 2" xfId="21077"/>
    <cellStyle name="40% - Ênfase5 2 5 2 3" xfId="32265"/>
    <cellStyle name="40% - Ênfase5 2 5 3" xfId="12405"/>
    <cellStyle name="40% - Ênfase5 2 5 3 2" xfId="22970"/>
    <cellStyle name="40% - Ênfase5 2 5 3 3" xfId="34156"/>
    <cellStyle name="40% - Ênfase5 2 5 4" xfId="14130"/>
    <cellStyle name="40% - Ênfase5 2 5 4 2" xfId="24866"/>
    <cellStyle name="40% - Ênfase5 2 5 4 3" xfId="36052"/>
    <cellStyle name="40% - Ênfase5 2 5 5" xfId="15855"/>
    <cellStyle name="40% - Ênfase5 2 5 5 2" xfId="26762"/>
    <cellStyle name="40% - Ênfase5 2 5 5 3" xfId="37948"/>
    <cellStyle name="40% - Ênfase5 2 5 6" xfId="17580"/>
    <cellStyle name="40% - Ênfase5 2 5 6 2" xfId="28658"/>
    <cellStyle name="40% - Ênfase5 2 5 6 3" xfId="39844"/>
    <cellStyle name="40% - Ênfase5 2 5 7" xfId="19305"/>
    <cellStyle name="40% - Ênfase5 2 5 8" xfId="30493"/>
    <cellStyle name="40% - Ênfase5 2 5 9" xfId="41679"/>
    <cellStyle name="40% - Ênfase5 2 6" xfId="1103"/>
    <cellStyle name="40% - Ênfase5 2 6 10" xfId="43692"/>
    <cellStyle name="40% - Ênfase5 2 6 2" xfId="10965"/>
    <cellStyle name="40% - Ênfase5 2 6 2 2" xfId="21393"/>
    <cellStyle name="40% - Ênfase5 2 6 2 3" xfId="32581"/>
    <cellStyle name="40% - Ênfase5 2 6 3" xfId="12693"/>
    <cellStyle name="40% - Ênfase5 2 6 3 2" xfId="23286"/>
    <cellStyle name="40% - Ênfase5 2 6 3 3" xfId="34472"/>
    <cellStyle name="40% - Ênfase5 2 6 4" xfId="14418"/>
    <cellStyle name="40% - Ênfase5 2 6 4 2" xfId="25182"/>
    <cellStyle name="40% - Ênfase5 2 6 4 3" xfId="36368"/>
    <cellStyle name="40% - Ênfase5 2 6 5" xfId="16143"/>
    <cellStyle name="40% - Ênfase5 2 6 5 2" xfId="27078"/>
    <cellStyle name="40% - Ênfase5 2 6 5 3" xfId="38264"/>
    <cellStyle name="40% - Ênfase5 2 6 6" xfId="17868"/>
    <cellStyle name="40% - Ênfase5 2 6 6 2" xfId="28974"/>
    <cellStyle name="40% - Ênfase5 2 6 6 3" xfId="40160"/>
    <cellStyle name="40% - Ênfase5 2 6 7" xfId="19593"/>
    <cellStyle name="40% - Ênfase5 2 6 8" xfId="30781"/>
    <cellStyle name="40% - Ênfase5 2 6 9" xfId="41967"/>
    <cellStyle name="40% - Ênfase5 2 7" xfId="1419"/>
    <cellStyle name="40% - Ênfase5 2 7 10" xfId="43980"/>
    <cellStyle name="40% - Ênfase5 2 7 2" xfId="11253"/>
    <cellStyle name="40% - Ênfase5 2 7 2 2" xfId="21709"/>
    <cellStyle name="40% - Ênfase5 2 7 2 3" xfId="32897"/>
    <cellStyle name="40% - Ênfase5 2 7 3" xfId="12981"/>
    <cellStyle name="40% - Ênfase5 2 7 3 2" xfId="23602"/>
    <cellStyle name="40% - Ênfase5 2 7 3 3" xfId="34788"/>
    <cellStyle name="40% - Ênfase5 2 7 4" xfId="14706"/>
    <cellStyle name="40% - Ênfase5 2 7 4 2" xfId="25498"/>
    <cellStyle name="40% - Ênfase5 2 7 4 3" xfId="36684"/>
    <cellStyle name="40% - Ênfase5 2 7 5" xfId="16431"/>
    <cellStyle name="40% - Ênfase5 2 7 5 2" xfId="27394"/>
    <cellStyle name="40% - Ênfase5 2 7 5 3" xfId="38580"/>
    <cellStyle name="40% - Ênfase5 2 7 6" xfId="18156"/>
    <cellStyle name="40% - Ênfase5 2 7 6 2" xfId="29290"/>
    <cellStyle name="40% - Ênfase5 2 7 6 3" xfId="40476"/>
    <cellStyle name="40% - Ênfase5 2 7 7" xfId="19881"/>
    <cellStyle name="40% - Ênfase5 2 7 8" xfId="31069"/>
    <cellStyle name="40% - Ênfase5 2 7 9" xfId="42255"/>
    <cellStyle name="40% - Ênfase5 2 8" xfId="1735"/>
    <cellStyle name="40% - Ênfase5 2 8 10" xfId="44268"/>
    <cellStyle name="40% - Ênfase5 2 8 2" xfId="11541"/>
    <cellStyle name="40% - Ênfase5 2 8 2 2" xfId="22025"/>
    <cellStyle name="40% - Ênfase5 2 8 2 3" xfId="33213"/>
    <cellStyle name="40% - Ênfase5 2 8 3" xfId="13269"/>
    <cellStyle name="40% - Ênfase5 2 8 3 2" xfId="23918"/>
    <cellStyle name="40% - Ênfase5 2 8 3 3" xfId="35104"/>
    <cellStyle name="40% - Ênfase5 2 8 4" xfId="14994"/>
    <cellStyle name="40% - Ênfase5 2 8 4 2" xfId="25814"/>
    <cellStyle name="40% - Ênfase5 2 8 4 3" xfId="37000"/>
    <cellStyle name="40% - Ênfase5 2 8 5" xfId="16719"/>
    <cellStyle name="40% - Ênfase5 2 8 5 2" xfId="27710"/>
    <cellStyle name="40% - Ênfase5 2 8 5 3" xfId="38896"/>
    <cellStyle name="40% - Ênfase5 2 8 6" xfId="18444"/>
    <cellStyle name="40% - Ênfase5 2 8 6 2" xfId="29606"/>
    <cellStyle name="40% - Ênfase5 2 8 6 3" xfId="40792"/>
    <cellStyle name="40% - Ênfase5 2 8 7" xfId="20169"/>
    <cellStyle name="40% - Ênfase5 2 8 8" xfId="31357"/>
    <cellStyle name="40% - Ênfase5 2 8 9" xfId="42543"/>
    <cellStyle name="40% - Ênfase5 2 9" xfId="2151"/>
    <cellStyle name="40% - Ênfase5 2 9 2" xfId="20457"/>
    <cellStyle name="40% - Ênfase5 2 9 3" xfId="31645"/>
    <cellStyle name="40% - Ênfase5 20" xfId="42811"/>
    <cellStyle name="40% - Ênfase5 3" xfId="177"/>
    <cellStyle name="40% - Ênfase5 3 10" xfId="11851"/>
    <cellStyle name="40% - Ênfase5 3 10 2" xfId="22362"/>
    <cellStyle name="40% - Ênfase5 3 10 3" xfId="33548"/>
    <cellStyle name="40% - Ênfase5 3 11" xfId="13576"/>
    <cellStyle name="40% - Ênfase5 3 11 2" xfId="24258"/>
    <cellStyle name="40% - Ênfase5 3 11 3" xfId="35444"/>
    <cellStyle name="40% - Ênfase5 3 12" xfId="15301"/>
    <cellStyle name="40% - Ênfase5 3 12 2" xfId="26154"/>
    <cellStyle name="40% - Ênfase5 3 12 3" xfId="37340"/>
    <cellStyle name="40% - Ênfase5 3 13" xfId="17026"/>
    <cellStyle name="40% - Ênfase5 3 13 2" xfId="28050"/>
    <cellStyle name="40% - Ênfase5 3 13 3" xfId="39236"/>
    <cellStyle name="40% - Ênfase5 3 14" xfId="18751"/>
    <cellStyle name="40% - Ênfase5 3 15" xfId="29939"/>
    <cellStyle name="40% - Ênfase5 3 16" xfId="41125"/>
    <cellStyle name="40% - Ênfase5 3 17" xfId="42850"/>
    <cellStyle name="40% - Ênfase5 3 2" xfId="267"/>
    <cellStyle name="40% - Ênfase5 3 2 10" xfId="13658"/>
    <cellStyle name="40% - Ênfase5 3 2 10 2" xfId="24348"/>
    <cellStyle name="40% - Ênfase5 3 2 10 3" xfId="35534"/>
    <cellStyle name="40% - Ênfase5 3 2 11" xfId="15383"/>
    <cellStyle name="40% - Ênfase5 3 2 11 2" xfId="26244"/>
    <cellStyle name="40% - Ênfase5 3 2 11 3" xfId="37430"/>
    <cellStyle name="40% - Ênfase5 3 2 12" xfId="17108"/>
    <cellStyle name="40% - Ênfase5 3 2 12 2" xfId="28140"/>
    <cellStyle name="40% - Ênfase5 3 2 12 3" xfId="39326"/>
    <cellStyle name="40% - Ênfase5 3 2 13" xfId="18833"/>
    <cellStyle name="40% - Ênfase5 3 2 14" xfId="30021"/>
    <cellStyle name="40% - Ênfase5 3 2 15" xfId="41207"/>
    <cellStyle name="40% - Ênfase5 3 2 16" xfId="42932"/>
    <cellStyle name="40% - Ênfase5 3 2 2" xfId="425"/>
    <cellStyle name="40% - Ênfase5 3 2 2 10" xfId="15527"/>
    <cellStyle name="40% - Ênfase5 3 2 2 10 2" xfId="26402"/>
    <cellStyle name="40% - Ênfase5 3 2 2 10 3" xfId="37588"/>
    <cellStyle name="40% - Ênfase5 3 2 2 11" xfId="17252"/>
    <cellStyle name="40% - Ênfase5 3 2 2 11 2" xfId="28298"/>
    <cellStyle name="40% - Ênfase5 3 2 2 11 3" xfId="39484"/>
    <cellStyle name="40% - Ênfase5 3 2 2 12" xfId="18977"/>
    <cellStyle name="40% - Ênfase5 3 2 2 13" xfId="30165"/>
    <cellStyle name="40% - Ênfase5 3 2 2 14" xfId="41351"/>
    <cellStyle name="40% - Ênfase5 3 2 2 15" xfId="43076"/>
    <cellStyle name="40% - Ênfase5 3 2 2 2" xfId="743"/>
    <cellStyle name="40% - Ênfase5 3 2 2 2 10" xfId="43364"/>
    <cellStyle name="40% - Ênfase5 3 2 2 2 2" xfId="10637"/>
    <cellStyle name="40% - Ênfase5 3 2 2 2 2 2" xfId="21033"/>
    <cellStyle name="40% - Ênfase5 3 2 2 2 2 3" xfId="32221"/>
    <cellStyle name="40% - Ênfase5 3 2 2 2 3" xfId="12365"/>
    <cellStyle name="40% - Ênfase5 3 2 2 2 3 2" xfId="22926"/>
    <cellStyle name="40% - Ênfase5 3 2 2 2 3 3" xfId="34112"/>
    <cellStyle name="40% - Ênfase5 3 2 2 2 4" xfId="14090"/>
    <cellStyle name="40% - Ênfase5 3 2 2 2 4 2" xfId="24822"/>
    <cellStyle name="40% - Ênfase5 3 2 2 2 4 3" xfId="36008"/>
    <cellStyle name="40% - Ênfase5 3 2 2 2 5" xfId="15815"/>
    <cellStyle name="40% - Ênfase5 3 2 2 2 5 2" xfId="26718"/>
    <cellStyle name="40% - Ênfase5 3 2 2 2 5 3" xfId="37904"/>
    <cellStyle name="40% - Ênfase5 3 2 2 2 6" xfId="17540"/>
    <cellStyle name="40% - Ênfase5 3 2 2 2 6 2" xfId="28614"/>
    <cellStyle name="40% - Ênfase5 3 2 2 2 6 3" xfId="39800"/>
    <cellStyle name="40% - Ênfase5 3 2 2 2 7" xfId="19265"/>
    <cellStyle name="40% - Ênfase5 3 2 2 2 8" xfId="30453"/>
    <cellStyle name="40% - Ênfase5 3 2 2 2 9" xfId="41639"/>
    <cellStyle name="40% - Ênfase5 3 2 2 3" xfId="1059"/>
    <cellStyle name="40% - Ênfase5 3 2 2 3 10" xfId="43652"/>
    <cellStyle name="40% - Ênfase5 3 2 2 3 2" xfId="10925"/>
    <cellStyle name="40% - Ênfase5 3 2 2 3 2 2" xfId="21349"/>
    <cellStyle name="40% - Ênfase5 3 2 2 3 2 3" xfId="32537"/>
    <cellStyle name="40% - Ênfase5 3 2 2 3 3" xfId="12653"/>
    <cellStyle name="40% - Ênfase5 3 2 2 3 3 2" xfId="23242"/>
    <cellStyle name="40% - Ênfase5 3 2 2 3 3 3" xfId="34428"/>
    <cellStyle name="40% - Ênfase5 3 2 2 3 4" xfId="14378"/>
    <cellStyle name="40% - Ênfase5 3 2 2 3 4 2" xfId="25138"/>
    <cellStyle name="40% - Ênfase5 3 2 2 3 4 3" xfId="36324"/>
    <cellStyle name="40% - Ênfase5 3 2 2 3 5" xfId="16103"/>
    <cellStyle name="40% - Ênfase5 3 2 2 3 5 2" xfId="27034"/>
    <cellStyle name="40% - Ênfase5 3 2 2 3 5 3" xfId="38220"/>
    <cellStyle name="40% - Ênfase5 3 2 2 3 6" xfId="17828"/>
    <cellStyle name="40% - Ênfase5 3 2 2 3 6 2" xfId="28930"/>
    <cellStyle name="40% - Ênfase5 3 2 2 3 6 3" xfId="40116"/>
    <cellStyle name="40% - Ênfase5 3 2 2 3 7" xfId="19553"/>
    <cellStyle name="40% - Ênfase5 3 2 2 3 8" xfId="30741"/>
    <cellStyle name="40% - Ênfase5 3 2 2 3 9" xfId="41927"/>
    <cellStyle name="40% - Ênfase5 3 2 2 4" xfId="1375"/>
    <cellStyle name="40% - Ênfase5 3 2 2 4 10" xfId="43940"/>
    <cellStyle name="40% - Ênfase5 3 2 2 4 2" xfId="11213"/>
    <cellStyle name="40% - Ênfase5 3 2 2 4 2 2" xfId="21665"/>
    <cellStyle name="40% - Ênfase5 3 2 2 4 2 3" xfId="32853"/>
    <cellStyle name="40% - Ênfase5 3 2 2 4 3" xfId="12941"/>
    <cellStyle name="40% - Ênfase5 3 2 2 4 3 2" xfId="23558"/>
    <cellStyle name="40% - Ênfase5 3 2 2 4 3 3" xfId="34744"/>
    <cellStyle name="40% - Ênfase5 3 2 2 4 4" xfId="14666"/>
    <cellStyle name="40% - Ênfase5 3 2 2 4 4 2" xfId="25454"/>
    <cellStyle name="40% - Ênfase5 3 2 2 4 4 3" xfId="36640"/>
    <cellStyle name="40% - Ênfase5 3 2 2 4 5" xfId="16391"/>
    <cellStyle name="40% - Ênfase5 3 2 2 4 5 2" xfId="27350"/>
    <cellStyle name="40% - Ênfase5 3 2 2 4 5 3" xfId="38536"/>
    <cellStyle name="40% - Ênfase5 3 2 2 4 6" xfId="18116"/>
    <cellStyle name="40% - Ênfase5 3 2 2 4 6 2" xfId="29246"/>
    <cellStyle name="40% - Ênfase5 3 2 2 4 6 3" xfId="40432"/>
    <cellStyle name="40% - Ênfase5 3 2 2 4 7" xfId="19841"/>
    <cellStyle name="40% - Ênfase5 3 2 2 4 8" xfId="31029"/>
    <cellStyle name="40% - Ênfase5 3 2 2 4 9" xfId="42215"/>
    <cellStyle name="40% - Ênfase5 3 2 2 5" xfId="1691"/>
    <cellStyle name="40% - Ênfase5 3 2 2 5 10" xfId="44228"/>
    <cellStyle name="40% - Ênfase5 3 2 2 5 2" xfId="11501"/>
    <cellStyle name="40% - Ênfase5 3 2 2 5 2 2" xfId="21981"/>
    <cellStyle name="40% - Ênfase5 3 2 2 5 2 3" xfId="33169"/>
    <cellStyle name="40% - Ênfase5 3 2 2 5 3" xfId="13229"/>
    <cellStyle name="40% - Ênfase5 3 2 2 5 3 2" xfId="23874"/>
    <cellStyle name="40% - Ênfase5 3 2 2 5 3 3" xfId="35060"/>
    <cellStyle name="40% - Ênfase5 3 2 2 5 4" xfId="14954"/>
    <cellStyle name="40% - Ênfase5 3 2 2 5 4 2" xfId="25770"/>
    <cellStyle name="40% - Ênfase5 3 2 2 5 4 3" xfId="36956"/>
    <cellStyle name="40% - Ênfase5 3 2 2 5 5" xfId="16679"/>
    <cellStyle name="40% - Ênfase5 3 2 2 5 5 2" xfId="27666"/>
    <cellStyle name="40% - Ênfase5 3 2 2 5 5 3" xfId="38852"/>
    <cellStyle name="40% - Ênfase5 3 2 2 5 6" xfId="18404"/>
    <cellStyle name="40% - Ênfase5 3 2 2 5 6 2" xfId="29562"/>
    <cellStyle name="40% - Ênfase5 3 2 2 5 6 3" xfId="40748"/>
    <cellStyle name="40% - Ênfase5 3 2 2 5 7" xfId="20129"/>
    <cellStyle name="40% - Ênfase5 3 2 2 5 8" xfId="31317"/>
    <cellStyle name="40% - Ênfase5 3 2 2 5 9" xfId="42503"/>
    <cellStyle name="40% - Ênfase5 3 2 2 6" xfId="2007"/>
    <cellStyle name="40% - Ênfase5 3 2 2 6 10" xfId="44516"/>
    <cellStyle name="40% - Ênfase5 3 2 2 6 2" xfId="11789"/>
    <cellStyle name="40% - Ênfase5 3 2 2 6 2 2" xfId="22297"/>
    <cellStyle name="40% - Ênfase5 3 2 2 6 2 3" xfId="33485"/>
    <cellStyle name="40% - Ênfase5 3 2 2 6 3" xfId="13517"/>
    <cellStyle name="40% - Ênfase5 3 2 2 6 3 2" xfId="24190"/>
    <cellStyle name="40% - Ênfase5 3 2 2 6 3 3" xfId="35376"/>
    <cellStyle name="40% - Ênfase5 3 2 2 6 4" xfId="15242"/>
    <cellStyle name="40% - Ênfase5 3 2 2 6 4 2" xfId="26086"/>
    <cellStyle name="40% - Ênfase5 3 2 2 6 4 3" xfId="37272"/>
    <cellStyle name="40% - Ênfase5 3 2 2 6 5" xfId="16967"/>
    <cellStyle name="40% - Ênfase5 3 2 2 6 5 2" xfId="27982"/>
    <cellStyle name="40% - Ênfase5 3 2 2 6 5 3" xfId="39168"/>
    <cellStyle name="40% - Ênfase5 3 2 2 6 6" xfId="18692"/>
    <cellStyle name="40% - Ênfase5 3 2 2 6 6 2" xfId="29878"/>
    <cellStyle name="40% - Ênfase5 3 2 2 6 6 3" xfId="41064"/>
    <cellStyle name="40% - Ênfase5 3 2 2 6 7" xfId="20417"/>
    <cellStyle name="40% - Ênfase5 3 2 2 6 8" xfId="31605"/>
    <cellStyle name="40% - Ênfase5 3 2 2 6 9" xfId="42791"/>
    <cellStyle name="40% - Ênfase5 3 2 2 7" xfId="10348"/>
    <cellStyle name="40% - Ênfase5 3 2 2 7 2" xfId="20717"/>
    <cellStyle name="40% - Ênfase5 3 2 2 7 3" xfId="31905"/>
    <cellStyle name="40% - Ênfase5 3 2 2 8" xfId="12077"/>
    <cellStyle name="40% - Ênfase5 3 2 2 8 2" xfId="22610"/>
    <cellStyle name="40% - Ênfase5 3 2 2 8 3" xfId="33796"/>
    <cellStyle name="40% - Ênfase5 3 2 2 9" xfId="13802"/>
    <cellStyle name="40% - Ênfase5 3 2 2 9 2" xfId="24506"/>
    <cellStyle name="40% - Ênfase5 3 2 2 9 3" xfId="35692"/>
    <cellStyle name="40% - Ênfase5 3 2 3" xfId="585"/>
    <cellStyle name="40% - Ênfase5 3 2 3 10" xfId="43220"/>
    <cellStyle name="40% - Ênfase5 3 2 3 2" xfId="10493"/>
    <cellStyle name="40% - Ênfase5 3 2 3 2 2" xfId="20875"/>
    <cellStyle name="40% - Ênfase5 3 2 3 2 3" xfId="32063"/>
    <cellStyle name="40% - Ênfase5 3 2 3 3" xfId="12221"/>
    <cellStyle name="40% - Ênfase5 3 2 3 3 2" xfId="22768"/>
    <cellStyle name="40% - Ênfase5 3 2 3 3 3" xfId="33954"/>
    <cellStyle name="40% - Ênfase5 3 2 3 4" xfId="13946"/>
    <cellStyle name="40% - Ênfase5 3 2 3 4 2" xfId="24664"/>
    <cellStyle name="40% - Ênfase5 3 2 3 4 3" xfId="35850"/>
    <cellStyle name="40% - Ênfase5 3 2 3 5" xfId="15671"/>
    <cellStyle name="40% - Ênfase5 3 2 3 5 2" xfId="26560"/>
    <cellStyle name="40% - Ênfase5 3 2 3 5 3" xfId="37746"/>
    <cellStyle name="40% - Ênfase5 3 2 3 6" xfId="17396"/>
    <cellStyle name="40% - Ênfase5 3 2 3 6 2" xfId="28456"/>
    <cellStyle name="40% - Ênfase5 3 2 3 6 3" xfId="39642"/>
    <cellStyle name="40% - Ênfase5 3 2 3 7" xfId="19121"/>
    <cellStyle name="40% - Ênfase5 3 2 3 8" xfId="30309"/>
    <cellStyle name="40% - Ênfase5 3 2 3 9" xfId="41495"/>
    <cellStyle name="40% - Ênfase5 3 2 4" xfId="901"/>
    <cellStyle name="40% - Ênfase5 3 2 4 10" xfId="43508"/>
    <cellStyle name="40% - Ênfase5 3 2 4 2" xfId="10781"/>
    <cellStyle name="40% - Ênfase5 3 2 4 2 2" xfId="21191"/>
    <cellStyle name="40% - Ênfase5 3 2 4 2 3" xfId="32379"/>
    <cellStyle name="40% - Ênfase5 3 2 4 3" xfId="12509"/>
    <cellStyle name="40% - Ênfase5 3 2 4 3 2" xfId="23084"/>
    <cellStyle name="40% - Ênfase5 3 2 4 3 3" xfId="34270"/>
    <cellStyle name="40% - Ênfase5 3 2 4 4" xfId="14234"/>
    <cellStyle name="40% - Ênfase5 3 2 4 4 2" xfId="24980"/>
    <cellStyle name="40% - Ênfase5 3 2 4 4 3" xfId="36166"/>
    <cellStyle name="40% - Ênfase5 3 2 4 5" xfId="15959"/>
    <cellStyle name="40% - Ênfase5 3 2 4 5 2" xfId="26876"/>
    <cellStyle name="40% - Ênfase5 3 2 4 5 3" xfId="38062"/>
    <cellStyle name="40% - Ênfase5 3 2 4 6" xfId="17684"/>
    <cellStyle name="40% - Ênfase5 3 2 4 6 2" xfId="28772"/>
    <cellStyle name="40% - Ênfase5 3 2 4 6 3" xfId="39958"/>
    <cellStyle name="40% - Ênfase5 3 2 4 7" xfId="19409"/>
    <cellStyle name="40% - Ênfase5 3 2 4 8" xfId="30597"/>
    <cellStyle name="40% - Ênfase5 3 2 4 9" xfId="41783"/>
    <cellStyle name="40% - Ênfase5 3 2 5" xfId="1217"/>
    <cellStyle name="40% - Ênfase5 3 2 5 10" xfId="43796"/>
    <cellStyle name="40% - Ênfase5 3 2 5 2" xfId="11069"/>
    <cellStyle name="40% - Ênfase5 3 2 5 2 2" xfId="21507"/>
    <cellStyle name="40% - Ênfase5 3 2 5 2 3" xfId="32695"/>
    <cellStyle name="40% - Ênfase5 3 2 5 3" xfId="12797"/>
    <cellStyle name="40% - Ênfase5 3 2 5 3 2" xfId="23400"/>
    <cellStyle name="40% - Ênfase5 3 2 5 3 3" xfId="34586"/>
    <cellStyle name="40% - Ênfase5 3 2 5 4" xfId="14522"/>
    <cellStyle name="40% - Ênfase5 3 2 5 4 2" xfId="25296"/>
    <cellStyle name="40% - Ênfase5 3 2 5 4 3" xfId="36482"/>
    <cellStyle name="40% - Ênfase5 3 2 5 5" xfId="16247"/>
    <cellStyle name="40% - Ênfase5 3 2 5 5 2" xfId="27192"/>
    <cellStyle name="40% - Ênfase5 3 2 5 5 3" xfId="38378"/>
    <cellStyle name="40% - Ênfase5 3 2 5 6" xfId="17972"/>
    <cellStyle name="40% - Ênfase5 3 2 5 6 2" xfId="29088"/>
    <cellStyle name="40% - Ênfase5 3 2 5 6 3" xfId="40274"/>
    <cellStyle name="40% - Ênfase5 3 2 5 7" xfId="19697"/>
    <cellStyle name="40% - Ênfase5 3 2 5 8" xfId="30885"/>
    <cellStyle name="40% - Ênfase5 3 2 5 9" xfId="42071"/>
    <cellStyle name="40% - Ênfase5 3 2 6" xfId="1533"/>
    <cellStyle name="40% - Ênfase5 3 2 6 10" xfId="44084"/>
    <cellStyle name="40% - Ênfase5 3 2 6 2" xfId="11357"/>
    <cellStyle name="40% - Ênfase5 3 2 6 2 2" xfId="21823"/>
    <cellStyle name="40% - Ênfase5 3 2 6 2 3" xfId="33011"/>
    <cellStyle name="40% - Ênfase5 3 2 6 3" xfId="13085"/>
    <cellStyle name="40% - Ênfase5 3 2 6 3 2" xfId="23716"/>
    <cellStyle name="40% - Ênfase5 3 2 6 3 3" xfId="34902"/>
    <cellStyle name="40% - Ênfase5 3 2 6 4" xfId="14810"/>
    <cellStyle name="40% - Ênfase5 3 2 6 4 2" xfId="25612"/>
    <cellStyle name="40% - Ênfase5 3 2 6 4 3" xfId="36798"/>
    <cellStyle name="40% - Ênfase5 3 2 6 5" xfId="16535"/>
    <cellStyle name="40% - Ênfase5 3 2 6 5 2" xfId="27508"/>
    <cellStyle name="40% - Ênfase5 3 2 6 5 3" xfId="38694"/>
    <cellStyle name="40% - Ênfase5 3 2 6 6" xfId="18260"/>
    <cellStyle name="40% - Ênfase5 3 2 6 6 2" xfId="29404"/>
    <cellStyle name="40% - Ênfase5 3 2 6 6 3" xfId="40590"/>
    <cellStyle name="40% - Ênfase5 3 2 6 7" xfId="19985"/>
    <cellStyle name="40% - Ênfase5 3 2 6 8" xfId="31173"/>
    <cellStyle name="40% - Ênfase5 3 2 6 9" xfId="42359"/>
    <cellStyle name="40% - Ênfase5 3 2 7" xfId="1849"/>
    <cellStyle name="40% - Ênfase5 3 2 7 10" xfId="44372"/>
    <cellStyle name="40% - Ênfase5 3 2 7 2" xfId="11645"/>
    <cellStyle name="40% - Ênfase5 3 2 7 2 2" xfId="22139"/>
    <cellStyle name="40% - Ênfase5 3 2 7 2 3" xfId="33327"/>
    <cellStyle name="40% - Ênfase5 3 2 7 3" xfId="13373"/>
    <cellStyle name="40% - Ênfase5 3 2 7 3 2" xfId="24032"/>
    <cellStyle name="40% - Ênfase5 3 2 7 3 3" xfId="35218"/>
    <cellStyle name="40% - Ênfase5 3 2 7 4" xfId="15098"/>
    <cellStyle name="40% - Ênfase5 3 2 7 4 2" xfId="25928"/>
    <cellStyle name="40% - Ênfase5 3 2 7 4 3" xfId="37114"/>
    <cellStyle name="40% - Ênfase5 3 2 7 5" xfId="16823"/>
    <cellStyle name="40% - Ênfase5 3 2 7 5 2" xfId="27824"/>
    <cellStyle name="40% - Ênfase5 3 2 7 5 3" xfId="39010"/>
    <cellStyle name="40% - Ênfase5 3 2 7 6" xfId="18548"/>
    <cellStyle name="40% - Ênfase5 3 2 7 6 2" xfId="29720"/>
    <cellStyle name="40% - Ênfase5 3 2 7 6 3" xfId="40906"/>
    <cellStyle name="40% - Ênfase5 3 2 7 7" xfId="20273"/>
    <cellStyle name="40% - Ênfase5 3 2 7 8" xfId="31461"/>
    <cellStyle name="40% - Ênfase5 3 2 7 9" xfId="42647"/>
    <cellStyle name="40% - Ênfase5 3 2 8" xfId="2046"/>
    <cellStyle name="40% - Ênfase5 3 2 8 2" xfId="20561"/>
    <cellStyle name="40% - Ênfase5 3 2 8 3" xfId="31749"/>
    <cellStyle name="40% - Ênfase5 3 2 9" xfId="11933"/>
    <cellStyle name="40% - Ênfase5 3 2 9 2" xfId="22452"/>
    <cellStyle name="40% - Ênfase5 3 2 9 3" xfId="33638"/>
    <cellStyle name="40% - Ênfase5 3 3" xfId="335"/>
    <cellStyle name="40% - Ênfase5 3 3 10" xfId="15445"/>
    <cellStyle name="40% - Ênfase5 3 3 10 2" xfId="26312"/>
    <cellStyle name="40% - Ênfase5 3 3 10 3" xfId="37498"/>
    <cellStyle name="40% - Ênfase5 3 3 11" xfId="17170"/>
    <cellStyle name="40% - Ênfase5 3 3 11 2" xfId="28208"/>
    <cellStyle name="40% - Ênfase5 3 3 11 3" xfId="39394"/>
    <cellStyle name="40% - Ênfase5 3 3 12" xfId="18895"/>
    <cellStyle name="40% - Ênfase5 3 3 13" xfId="30083"/>
    <cellStyle name="40% - Ênfase5 3 3 14" xfId="41269"/>
    <cellStyle name="40% - Ênfase5 3 3 15" xfId="42994"/>
    <cellStyle name="40% - Ênfase5 3 3 2" xfId="653"/>
    <cellStyle name="40% - Ênfase5 3 3 2 10" xfId="43282"/>
    <cellStyle name="40% - Ênfase5 3 3 2 2" xfId="10555"/>
    <cellStyle name="40% - Ênfase5 3 3 2 2 2" xfId="20943"/>
    <cellStyle name="40% - Ênfase5 3 3 2 2 3" xfId="32131"/>
    <cellStyle name="40% - Ênfase5 3 3 2 3" xfId="12283"/>
    <cellStyle name="40% - Ênfase5 3 3 2 3 2" xfId="22836"/>
    <cellStyle name="40% - Ênfase5 3 3 2 3 3" xfId="34022"/>
    <cellStyle name="40% - Ênfase5 3 3 2 4" xfId="14008"/>
    <cellStyle name="40% - Ênfase5 3 3 2 4 2" xfId="24732"/>
    <cellStyle name="40% - Ênfase5 3 3 2 4 3" xfId="35918"/>
    <cellStyle name="40% - Ênfase5 3 3 2 5" xfId="15733"/>
    <cellStyle name="40% - Ênfase5 3 3 2 5 2" xfId="26628"/>
    <cellStyle name="40% - Ênfase5 3 3 2 5 3" xfId="37814"/>
    <cellStyle name="40% - Ênfase5 3 3 2 6" xfId="17458"/>
    <cellStyle name="40% - Ênfase5 3 3 2 6 2" xfId="28524"/>
    <cellStyle name="40% - Ênfase5 3 3 2 6 3" xfId="39710"/>
    <cellStyle name="40% - Ênfase5 3 3 2 7" xfId="19183"/>
    <cellStyle name="40% - Ênfase5 3 3 2 8" xfId="30371"/>
    <cellStyle name="40% - Ênfase5 3 3 2 9" xfId="41557"/>
    <cellStyle name="40% - Ênfase5 3 3 3" xfId="969"/>
    <cellStyle name="40% - Ênfase5 3 3 3 10" xfId="43570"/>
    <cellStyle name="40% - Ênfase5 3 3 3 2" xfId="10843"/>
    <cellStyle name="40% - Ênfase5 3 3 3 2 2" xfId="21259"/>
    <cellStyle name="40% - Ênfase5 3 3 3 2 3" xfId="32447"/>
    <cellStyle name="40% - Ênfase5 3 3 3 3" xfId="12571"/>
    <cellStyle name="40% - Ênfase5 3 3 3 3 2" xfId="23152"/>
    <cellStyle name="40% - Ênfase5 3 3 3 3 3" xfId="34338"/>
    <cellStyle name="40% - Ênfase5 3 3 3 4" xfId="14296"/>
    <cellStyle name="40% - Ênfase5 3 3 3 4 2" xfId="25048"/>
    <cellStyle name="40% - Ênfase5 3 3 3 4 3" xfId="36234"/>
    <cellStyle name="40% - Ênfase5 3 3 3 5" xfId="16021"/>
    <cellStyle name="40% - Ênfase5 3 3 3 5 2" xfId="26944"/>
    <cellStyle name="40% - Ênfase5 3 3 3 5 3" xfId="38130"/>
    <cellStyle name="40% - Ênfase5 3 3 3 6" xfId="17746"/>
    <cellStyle name="40% - Ênfase5 3 3 3 6 2" xfId="28840"/>
    <cellStyle name="40% - Ênfase5 3 3 3 6 3" xfId="40026"/>
    <cellStyle name="40% - Ênfase5 3 3 3 7" xfId="19471"/>
    <cellStyle name="40% - Ênfase5 3 3 3 8" xfId="30659"/>
    <cellStyle name="40% - Ênfase5 3 3 3 9" xfId="41845"/>
    <cellStyle name="40% - Ênfase5 3 3 4" xfId="1285"/>
    <cellStyle name="40% - Ênfase5 3 3 4 10" xfId="43858"/>
    <cellStyle name="40% - Ênfase5 3 3 4 2" xfId="11131"/>
    <cellStyle name="40% - Ênfase5 3 3 4 2 2" xfId="21575"/>
    <cellStyle name="40% - Ênfase5 3 3 4 2 3" xfId="32763"/>
    <cellStyle name="40% - Ênfase5 3 3 4 3" xfId="12859"/>
    <cellStyle name="40% - Ênfase5 3 3 4 3 2" xfId="23468"/>
    <cellStyle name="40% - Ênfase5 3 3 4 3 3" xfId="34654"/>
    <cellStyle name="40% - Ênfase5 3 3 4 4" xfId="14584"/>
    <cellStyle name="40% - Ênfase5 3 3 4 4 2" xfId="25364"/>
    <cellStyle name="40% - Ênfase5 3 3 4 4 3" xfId="36550"/>
    <cellStyle name="40% - Ênfase5 3 3 4 5" xfId="16309"/>
    <cellStyle name="40% - Ênfase5 3 3 4 5 2" xfId="27260"/>
    <cellStyle name="40% - Ênfase5 3 3 4 5 3" xfId="38446"/>
    <cellStyle name="40% - Ênfase5 3 3 4 6" xfId="18034"/>
    <cellStyle name="40% - Ênfase5 3 3 4 6 2" xfId="29156"/>
    <cellStyle name="40% - Ênfase5 3 3 4 6 3" xfId="40342"/>
    <cellStyle name="40% - Ênfase5 3 3 4 7" xfId="19759"/>
    <cellStyle name="40% - Ênfase5 3 3 4 8" xfId="30947"/>
    <cellStyle name="40% - Ênfase5 3 3 4 9" xfId="42133"/>
    <cellStyle name="40% - Ênfase5 3 3 5" xfId="1601"/>
    <cellStyle name="40% - Ênfase5 3 3 5 10" xfId="44146"/>
    <cellStyle name="40% - Ênfase5 3 3 5 2" xfId="11419"/>
    <cellStyle name="40% - Ênfase5 3 3 5 2 2" xfId="21891"/>
    <cellStyle name="40% - Ênfase5 3 3 5 2 3" xfId="33079"/>
    <cellStyle name="40% - Ênfase5 3 3 5 3" xfId="13147"/>
    <cellStyle name="40% - Ênfase5 3 3 5 3 2" xfId="23784"/>
    <cellStyle name="40% - Ênfase5 3 3 5 3 3" xfId="34970"/>
    <cellStyle name="40% - Ênfase5 3 3 5 4" xfId="14872"/>
    <cellStyle name="40% - Ênfase5 3 3 5 4 2" xfId="25680"/>
    <cellStyle name="40% - Ênfase5 3 3 5 4 3" xfId="36866"/>
    <cellStyle name="40% - Ênfase5 3 3 5 5" xfId="16597"/>
    <cellStyle name="40% - Ênfase5 3 3 5 5 2" xfId="27576"/>
    <cellStyle name="40% - Ênfase5 3 3 5 5 3" xfId="38762"/>
    <cellStyle name="40% - Ênfase5 3 3 5 6" xfId="18322"/>
    <cellStyle name="40% - Ênfase5 3 3 5 6 2" xfId="29472"/>
    <cellStyle name="40% - Ênfase5 3 3 5 6 3" xfId="40658"/>
    <cellStyle name="40% - Ênfase5 3 3 5 7" xfId="20047"/>
    <cellStyle name="40% - Ênfase5 3 3 5 8" xfId="31235"/>
    <cellStyle name="40% - Ênfase5 3 3 5 9" xfId="42421"/>
    <cellStyle name="40% - Ênfase5 3 3 6" xfId="1917"/>
    <cellStyle name="40% - Ênfase5 3 3 6 10" xfId="44434"/>
    <cellStyle name="40% - Ênfase5 3 3 6 2" xfId="11707"/>
    <cellStyle name="40% - Ênfase5 3 3 6 2 2" xfId="22207"/>
    <cellStyle name="40% - Ênfase5 3 3 6 2 3" xfId="33395"/>
    <cellStyle name="40% - Ênfase5 3 3 6 3" xfId="13435"/>
    <cellStyle name="40% - Ênfase5 3 3 6 3 2" xfId="24100"/>
    <cellStyle name="40% - Ênfase5 3 3 6 3 3" xfId="35286"/>
    <cellStyle name="40% - Ênfase5 3 3 6 4" xfId="15160"/>
    <cellStyle name="40% - Ênfase5 3 3 6 4 2" xfId="25996"/>
    <cellStyle name="40% - Ênfase5 3 3 6 4 3" xfId="37182"/>
    <cellStyle name="40% - Ênfase5 3 3 6 5" xfId="16885"/>
    <cellStyle name="40% - Ênfase5 3 3 6 5 2" xfId="27892"/>
    <cellStyle name="40% - Ênfase5 3 3 6 5 3" xfId="39078"/>
    <cellStyle name="40% - Ênfase5 3 3 6 6" xfId="18610"/>
    <cellStyle name="40% - Ênfase5 3 3 6 6 2" xfId="29788"/>
    <cellStyle name="40% - Ênfase5 3 3 6 6 3" xfId="40974"/>
    <cellStyle name="40% - Ênfase5 3 3 6 7" xfId="20335"/>
    <cellStyle name="40% - Ênfase5 3 3 6 8" xfId="31523"/>
    <cellStyle name="40% - Ênfase5 3 3 6 9" xfId="42709"/>
    <cellStyle name="40% - Ênfase5 3 3 7" xfId="10266"/>
    <cellStyle name="40% - Ênfase5 3 3 7 2" xfId="20627"/>
    <cellStyle name="40% - Ênfase5 3 3 7 3" xfId="31815"/>
    <cellStyle name="40% - Ênfase5 3 3 8" xfId="11995"/>
    <cellStyle name="40% - Ênfase5 3 3 8 2" xfId="22520"/>
    <cellStyle name="40% - Ênfase5 3 3 8 3" xfId="33706"/>
    <cellStyle name="40% - Ênfase5 3 3 9" xfId="13720"/>
    <cellStyle name="40% - Ênfase5 3 3 9 2" xfId="24416"/>
    <cellStyle name="40% - Ênfase5 3 3 9 3" xfId="35602"/>
    <cellStyle name="40% - Ênfase5 3 4" xfId="495"/>
    <cellStyle name="40% - Ênfase5 3 4 10" xfId="43138"/>
    <cellStyle name="40% - Ênfase5 3 4 2" xfId="10411"/>
    <cellStyle name="40% - Ênfase5 3 4 2 2" xfId="20785"/>
    <cellStyle name="40% - Ênfase5 3 4 2 3" xfId="31973"/>
    <cellStyle name="40% - Ênfase5 3 4 3" xfId="12139"/>
    <cellStyle name="40% - Ênfase5 3 4 3 2" xfId="22678"/>
    <cellStyle name="40% - Ênfase5 3 4 3 3" xfId="33864"/>
    <cellStyle name="40% - Ênfase5 3 4 4" xfId="13864"/>
    <cellStyle name="40% - Ênfase5 3 4 4 2" xfId="24574"/>
    <cellStyle name="40% - Ênfase5 3 4 4 3" xfId="35760"/>
    <cellStyle name="40% - Ênfase5 3 4 5" xfId="15589"/>
    <cellStyle name="40% - Ênfase5 3 4 5 2" xfId="26470"/>
    <cellStyle name="40% - Ênfase5 3 4 5 3" xfId="37656"/>
    <cellStyle name="40% - Ênfase5 3 4 6" xfId="17314"/>
    <cellStyle name="40% - Ênfase5 3 4 6 2" xfId="28366"/>
    <cellStyle name="40% - Ênfase5 3 4 6 3" xfId="39552"/>
    <cellStyle name="40% - Ênfase5 3 4 7" xfId="19039"/>
    <cellStyle name="40% - Ênfase5 3 4 8" xfId="30227"/>
    <cellStyle name="40% - Ênfase5 3 4 9" xfId="41413"/>
    <cellStyle name="40% - Ênfase5 3 5" xfId="811"/>
    <cellStyle name="40% - Ênfase5 3 5 10" xfId="43426"/>
    <cellStyle name="40% - Ênfase5 3 5 2" xfId="10699"/>
    <cellStyle name="40% - Ênfase5 3 5 2 2" xfId="21101"/>
    <cellStyle name="40% - Ênfase5 3 5 2 3" xfId="32289"/>
    <cellStyle name="40% - Ênfase5 3 5 3" xfId="12427"/>
    <cellStyle name="40% - Ênfase5 3 5 3 2" xfId="22994"/>
    <cellStyle name="40% - Ênfase5 3 5 3 3" xfId="34180"/>
    <cellStyle name="40% - Ênfase5 3 5 4" xfId="14152"/>
    <cellStyle name="40% - Ênfase5 3 5 4 2" xfId="24890"/>
    <cellStyle name="40% - Ênfase5 3 5 4 3" xfId="36076"/>
    <cellStyle name="40% - Ênfase5 3 5 5" xfId="15877"/>
    <cellStyle name="40% - Ênfase5 3 5 5 2" xfId="26786"/>
    <cellStyle name="40% - Ênfase5 3 5 5 3" xfId="37972"/>
    <cellStyle name="40% - Ênfase5 3 5 6" xfId="17602"/>
    <cellStyle name="40% - Ênfase5 3 5 6 2" xfId="28682"/>
    <cellStyle name="40% - Ênfase5 3 5 6 3" xfId="39868"/>
    <cellStyle name="40% - Ênfase5 3 5 7" xfId="19327"/>
    <cellStyle name="40% - Ênfase5 3 5 8" xfId="30515"/>
    <cellStyle name="40% - Ênfase5 3 5 9" xfId="41701"/>
    <cellStyle name="40% - Ênfase5 3 6" xfId="1127"/>
    <cellStyle name="40% - Ênfase5 3 6 10" xfId="43714"/>
    <cellStyle name="40% - Ênfase5 3 6 2" xfId="10987"/>
    <cellStyle name="40% - Ênfase5 3 6 2 2" xfId="21417"/>
    <cellStyle name="40% - Ênfase5 3 6 2 3" xfId="32605"/>
    <cellStyle name="40% - Ênfase5 3 6 3" xfId="12715"/>
    <cellStyle name="40% - Ênfase5 3 6 3 2" xfId="23310"/>
    <cellStyle name="40% - Ênfase5 3 6 3 3" xfId="34496"/>
    <cellStyle name="40% - Ênfase5 3 6 4" xfId="14440"/>
    <cellStyle name="40% - Ênfase5 3 6 4 2" xfId="25206"/>
    <cellStyle name="40% - Ênfase5 3 6 4 3" xfId="36392"/>
    <cellStyle name="40% - Ênfase5 3 6 5" xfId="16165"/>
    <cellStyle name="40% - Ênfase5 3 6 5 2" xfId="27102"/>
    <cellStyle name="40% - Ênfase5 3 6 5 3" xfId="38288"/>
    <cellStyle name="40% - Ênfase5 3 6 6" xfId="17890"/>
    <cellStyle name="40% - Ênfase5 3 6 6 2" xfId="28998"/>
    <cellStyle name="40% - Ênfase5 3 6 6 3" xfId="40184"/>
    <cellStyle name="40% - Ênfase5 3 6 7" xfId="19615"/>
    <cellStyle name="40% - Ênfase5 3 6 8" xfId="30803"/>
    <cellStyle name="40% - Ênfase5 3 6 9" xfId="41989"/>
    <cellStyle name="40% - Ênfase5 3 7" xfId="1443"/>
    <cellStyle name="40% - Ênfase5 3 7 10" xfId="44002"/>
    <cellStyle name="40% - Ênfase5 3 7 2" xfId="11275"/>
    <cellStyle name="40% - Ênfase5 3 7 2 2" xfId="21733"/>
    <cellStyle name="40% - Ênfase5 3 7 2 3" xfId="32921"/>
    <cellStyle name="40% - Ênfase5 3 7 3" xfId="13003"/>
    <cellStyle name="40% - Ênfase5 3 7 3 2" xfId="23626"/>
    <cellStyle name="40% - Ênfase5 3 7 3 3" xfId="34812"/>
    <cellStyle name="40% - Ênfase5 3 7 4" xfId="14728"/>
    <cellStyle name="40% - Ênfase5 3 7 4 2" xfId="25522"/>
    <cellStyle name="40% - Ênfase5 3 7 4 3" xfId="36708"/>
    <cellStyle name="40% - Ênfase5 3 7 5" xfId="16453"/>
    <cellStyle name="40% - Ênfase5 3 7 5 2" xfId="27418"/>
    <cellStyle name="40% - Ênfase5 3 7 5 3" xfId="38604"/>
    <cellStyle name="40% - Ênfase5 3 7 6" xfId="18178"/>
    <cellStyle name="40% - Ênfase5 3 7 6 2" xfId="29314"/>
    <cellStyle name="40% - Ênfase5 3 7 6 3" xfId="40500"/>
    <cellStyle name="40% - Ênfase5 3 7 7" xfId="19903"/>
    <cellStyle name="40% - Ênfase5 3 7 8" xfId="31091"/>
    <cellStyle name="40% - Ênfase5 3 7 9" xfId="42277"/>
    <cellStyle name="40% - Ênfase5 3 8" xfId="1759"/>
    <cellStyle name="40% - Ênfase5 3 8 10" xfId="44290"/>
    <cellStyle name="40% - Ênfase5 3 8 2" xfId="11563"/>
    <cellStyle name="40% - Ênfase5 3 8 2 2" xfId="22049"/>
    <cellStyle name="40% - Ênfase5 3 8 2 3" xfId="33237"/>
    <cellStyle name="40% - Ênfase5 3 8 3" xfId="13291"/>
    <cellStyle name="40% - Ênfase5 3 8 3 2" xfId="23942"/>
    <cellStyle name="40% - Ênfase5 3 8 3 3" xfId="35128"/>
    <cellStyle name="40% - Ênfase5 3 8 4" xfId="15016"/>
    <cellStyle name="40% - Ênfase5 3 8 4 2" xfId="25838"/>
    <cellStyle name="40% - Ênfase5 3 8 4 3" xfId="37024"/>
    <cellStyle name="40% - Ênfase5 3 8 5" xfId="16741"/>
    <cellStyle name="40% - Ênfase5 3 8 5 2" xfId="27734"/>
    <cellStyle name="40% - Ênfase5 3 8 5 3" xfId="38920"/>
    <cellStyle name="40% - Ênfase5 3 8 6" xfId="18466"/>
    <cellStyle name="40% - Ênfase5 3 8 6 2" xfId="29630"/>
    <cellStyle name="40% - Ênfase5 3 8 6 3" xfId="40816"/>
    <cellStyle name="40% - Ênfase5 3 8 7" xfId="20191"/>
    <cellStyle name="40% - Ênfase5 3 8 8" xfId="31379"/>
    <cellStyle name="40% - Ênfase5 3 8 9" xfId="42565"/>
    <cellStyle name="40% - Ênfase5 3 9" xfId="2150"/>
    <cellStyle name="40% - Ênfase5 3 9 2" xfId="20479"/>
    <cellStyle name="40% - Ênfase5 3 9 3" xfId="31667"/>
    <cellStyle name="40% - Ênfase5 4" xfId="199"/>
    <cellStyle name="40% - Ênfase5 4 10" xfId="13596"/>
    <cellStyle name="40% - Ênfase5 4 10 2" xfId="24280"/>
    <cellStyle name="40% - Ênfase5 4 10 3" xfId="35466"/>
    <cellStyle name="40% - Ênfase5 4 11" xfId="15321"/>
    <cellStyle name="40% - Ênfase5 4 11 2" xfId="26176"/>
    <cellStyle name="40% - Ênfase5 4 11 3" xfId="37362"/>
    <cellStyle name="40% - Ênfase5 4 12" xfId="17046"/>
    <cellStyle name="40% - Ênfase5 4 12 2" xfId="28072"/>
    <cellStyle name="40% - Ênfase5 4 12 3" xfId="39258"/>
    <cellStyle name="40% - Ênfase5 4 13" xfId="18771"/>
    <cellStyle name="40% - Ênfase5 4 14" xfId="29959"/>
    <cellStyle name="40% - Ênfase5 4 15" xfId="41145"/>
    <cellStyle name="40% - Ênfase5 4 16" xfId="42870"/>
    <cellStyle name="40% - Ênfase5 4 2" xfId="357"/>
    <cellStyle name="40% - Ênfase5 4 2 10" xfId="15465"/>
    <cellStyle name="40% - Ênfase5 4 2 10 2" xfId="26334"/>
    <cellStyle name="40% - Ênfase5 4 2 10 3" xfId="37520"/>
    <cellStyle name="40% - Ênfase5 4 2 11" xfId="17190"/>
    <cellStyle name="40% - Ênfase5 4 2 11 2" xfId="28230"/>
    <cellStyle name="40% - Ênfase5 4 2 11 3" xfId="39416"/>
    <cellStyle name="40% - Ênfase5 4 2 12" xfId="18915"/>
    <cellStyle name="40% - Ênfase5 4 2 13" xfId="30103"/>
    <cellStyle name="40% - Ênfase5 4 2 14" xfId="41289"/>
    <cellStyle name="40% - Ênfase5 4 2 15" xfId="43014"/>
    <cellStyle name="40% - Ênfase5 4 2 2" xfId="675"/>
    <cellStyle name="40% - Ênfase5 4 2 2 10" xfId="43302"/>
    <cellStyle name="40% - Ênfase5 4 2 2 2" xfId="10575"/>
    <cellStyle name="40% - Ênfase5 4 2 2 2 2" xfId="20965"/>
    <cellStyle name="40% - Ênfase5 4 2 2 2 3" xfId="32153"/>
    <cellStyle name="40% - Ênfase5 4 2 2 3" xfId="12303"/>
    <cellStyle name="40% - Ênfase5 4 2 2 3 2" xfId="22858"/>
    <cellStyle name="40% - Ênfase5 4 2 2 3 3" xfId="34044"/>
    <cellStyle name="40% - Ênfase5 4 2 2 4" xfId="14028"/>
    <cellStyle name="40% - Ênfase5 4 2 2 4 2" xfId="24754"/>
    <cellStyle name="40% - Ênfase5 4 2 2 4 3" xfId="35940"/>
    <cellStyle name="40% - Ênfase5 4 2 2 5" xfId="15753"/>
    <cellStyle name="40% - Ênfase5 4 2 2 5 2" xfId="26650"/>
    <cellStyle name="40% - Ênfase5 4 2 2 5 3" xfId="37836"/>
    <cellStyle name="40% - Ênfase5 4 2 2 6" xfId="17478"/>
    <cellStyle name="40% - Ênfase5 4 2 2 6 2" xfId="28546"/>
    <cellStyle name="40% - Ênfase5 4 2 2 6 3" xfId="39732"/>
    <cellStyle name="40% - Ênfase5 4 2 2 7" xfId="19203"/>
    <cellStyle name="40% - Ênfase5 4 2 2 8" xfId="30391"/>
    <cellStyle name="40% - Ênfase5 4 2 2 9" xfId="41577"/>
    <cellStyle name="40% - Ênfase5 4 2 3" xfId="991"/>
    <cellStyle name="40% - Ênfase5 4 2 3 10" xfId="43590"/>
    <cellStyle name="40% - Ênfase5 4 2 3 2" xfId="10863"/>
    <cellStyle name="40% - Ênfase5 4 2 3 2 2" xfId="21281"/>
    <cellStyle name="40% - Ênfase5 4 2 3 2 3" xfId="32469"/>
    <cellStyle name="40% - Ênfase5 4 2 3 3" xfId="12591"/>
    <cellStyle name="40% - Ênfase5 4 2 3 3 2" xfId="23174"/>
    <cellStyle name="40% - Ênfase5 4 2 3 3 3" xfId="34360"/>
    <cellStyle name="40% - Ênfase5 4 2 3 4" xfId="14316"/>
    <cellStyle name="40% - Ênfase5 4 2 3 4 2" xfId="25070"/>
    <cellStyle name="40% - Ênfase5 4 2 3 4 3" xfId="36256"/>
    <cellStyle name="40% - Ênfase5 4 2 3 5" xfId="16041"/>
    <cellStyle name="40% - Ênfase5 4 2 3 5 2" xfId="26966"/>
    <cellStyle name="40% - Ênfase5 4 2 3 5 3" xfId="38152"/>
    <cellStyle name="40% - Ênfase5 4 2 3 6" xfId="17766"/>
    <cellStyle name="40% - Ênfase5 4 2 3 6 2" xfId="28862"/>
    <cellStyle name="40% - Ênfase5 4 2 3 6 3" xfId="40048"/>
    <cellStyle name="40% - Ênfase5 4 2 3 7" xfId="19491"/>
    <cellStyle name="40% - Ênfase5 4 2 3 8" xfId="30679"/>
    <cellStyle name="40% - Ênfase5 4 2 3 9" xfId="41865"/>
    <cellStyle name="40% - Ênfase5 4 2 4" xfId="1307"/>
    <cellStyle name="40% - Ênfase5 4 2 4 10" xfId="43878"/>
    <cellStyle name="40% - Ênfase5 4 2 4 2" xfId="11151"/>
    <cellStyle name="40% - Ênfase5 4 2 4 2 2" xfId="21597"/>
    <cellStyle name="40% - Ênfase5 4 2 4 2 3" xfId="32785"/>
    <cellStyle name="40% - Ênfase5 4 2 4 3" xfId="12879"/>
    <cellStyle name="40% - Ênfase5 4 2 4 3 2" xfId="23490"/>
    <cellStyle name="40% - Ênfase5 4 2 4 3 3" xfId="34676"/>
    <cellStyle name="40% - Ênfase5 4 2 4 4" xfId="14604"/>
    <cellStyle name="40% - Ênfase5 4 2 4 4 2" xfId="25386"/>
    <cellStyle name="40% - Ênfase5 4 2 4 4 3" xfId="36572"/>
    <cellStyle name="40% - Ênfase5 4 2 4 5" xfId="16329"/>
    <cellStyle name="40% - Ênfase5 4 2 4 5 2" xfId="27282"/>
    <cellStyle name="40% - Ênfase5 4 2 4 5 3" xfId="38468"/>
    <cellStyle name="40% - Ênfase5 4 2 4 6" xfId="18054"/>
    <cellStyle name="40% - Ênfase5 4 2 4 6 2" xfId="29178"/>
    <cellStyle name="40% - Ênfase5 4 2 4 6 3" xfId="40364"/>
    <cellStyle name="40% - Ênfase5 4 2 4 7" xfId="19779"/>
    <cellStyle name="40% - Ênfase5 4 2 4 8" xfId="30967"/>
    <cellStyle name="40% - Ênfase5 4 2 4 9" xfId="42153"/>
    <cellStyle name="40% - Ênfase5 4 2 5" xfId="1623"/>
    <cellStyle name="40% - Ênfase5 4 2 5 10" xfId="44166"/>
    <cellStyle name="40% - Ênfase5 4 2 5 2" xfId="11439"/>
    <cellStyle name="40% - Ênfase5 4 2 5 2 2" xfId="21913"/>
    <cellStyle name="40% - Ênfase5 4 2 5 2 3" xfId="33101"/>
    <cellStyle name="40% - Ênfase5 4 2 5 3" xfId="13167"/>
    <cellStyle name="40% - Ênfase5 4 2 5 3 2" xfId="23806"/>
    <cellStyle name="40% - Ênfase5 4 2 5 3 3" xfId="34992"/>
    <cellStyle name="40% - Ênfase5 4 2 5 4" xfId="14892"/>
    <cellStyle name="40% - Ênfase5 4 2 5 4 2" xfId="25702"/>
    <cellStyle name="40% - Ênfase5 4 2 5 4 3" xfId="36888"/>
    <cellStyle name="40% - Ênfase5 4 2 5 5" xfId="16617"/>
    <cellStyle name="40% - Ênfase5 4 2 5 5 2" xfId="27598"/>
    <cellStyle name="40% - Ênfase5 4 2 5 5 3" xfId="38784"/>
    <cellStyle name="40% - Ênfase5 4 2 5 6" xfId="18342"/>
    <cellStyle name="40% - Ênfase5 4 2 5 6 2" xfId="29494"/>
    <cellStyle name="40% - Ênfase5 4 2 5 6 3" xfId="40680"/>
    <cellStyle name="40% - Ênfase5 4 2 5 7" xfId="20067"/>
    <cellStyle name="40% - Ênfase5 4 2 5 8" xfId="31255"/>
    <cellStyle name="40% - Ênfase5 4 2 5 9" xfId="42441"/>
    <cellStyle name="40% - Ênfase5 4 2 6" xfId="1939"/>
    <cellStyle name="40% - Ênfase5 4 2 6 10" xfId="44454"/>
    <cellStyle name="40% - Ênfase5 4 2 6 2" xfId="11727"/>
    <cellStyle name="40% - Ênfase5 4 2 6 2 2" xfId="22229"/>
    <cellStyle name="40% - Ênfase5 4 2 6 2 3" xfId="33417"/>
    <cellStyle name="40% - Ênfase5 4 2 6 3" xfId="13455"/>
    <cellStyle name="40% - Ênfase5 4 2 6 3 2" xfId="24122"/>
    <cellStyle name="40% - Ênfase5 4 2 6 3 3" xfId="35308"/>
    <cellStyle name="40% - Ênfase5 4 2 6 4" xfId="15180"/>
    <cellStyle name="40% - Ênfase5 4 2 6 4 2" xfId="26018"/>
    <cellStyle name="40% - Ênfase5 4 2 6 4 3" xfId="37204"/>
    <cellStyle name="40% - Ênfase5 4 2 6 5" xfId="16905"/>
    <cellStyle name="40% - Ênfase5 4 2 6 5 2" xfId="27914"/>
    <cellStyle name="40% - Ênfase5 4 2 6 5 3" xfId="39100"/>
    <cellStyle name="40% - Ênfase5 4 2 6 6" xfId="18630"/>
    <cellStyle name="40% - Ênfase5 4 2 6 6 2" xfId="29810"/>
    <cellStyle name="40% - Ênfase5 4 2 6 6 3" xfId="40996"/>
    <cellStyle name="40% - Ênfase5 4 2 6 7" xfId="20355"/>
    <cellStyle name="40% - Ênfase5 4 2 6 8" xfId="31543"/>
    <cellStyle name="40% - Ênfase5 4 2 6 9" xfId="42729"/>
    <cellStyle name="40% - Ênfase5 4 2 7" xfId="10286"/>
    <cellStyle name="40% - Ênfase5 4 2 7 2" xfId="20649"/>
    <cellStyle name="40% - Ênfase5 4 2 7 3" xfId="31837"/>
    <cellStyle name="40% - Ênfase5 4 2 8" xfId="12015"/>
    <cellStyle name="40% - Ênfase5 4 2 8 2" xfId="22542"/>
    <cellStyle name="40% - Ênfase5 4 2 8 3" xfId="33728"/>
    <cellStyle name="40% - Ênfase5 4 2 9" xfId="13740"/>
    <cellStyle name="40% - Ênfase5 4 2 9 2" xfId="24438"/>
    <cellStyle name="40% - Ênfase5 4 2 9 3" xfId="35624"/>
    <cellStyle name="40% - Ênfase5 4 3" xfId="517"/>
    <cellStyle name="40% - Ênfase5 4 3 10" xfId="43158"/>
    <cellStyle name="40% - Ênfase5 4 3 2" xfId="10431"/>
    <cellStyle name="40% - Ênfase5 4 3 2 2" xfId="20807"/>
    <cellStyle name="40% - Ênfase5 4 3 2 3" xfId="31995"/>
    <cellStyle name="40% - Ênfase5 4 3 3" xfId="12159"/>
    <cellStyle name="40% - Ênfase5 4 3 3 2" xfId="22700"/>
    <cellStyle name="40% - Ênfase5 4 3 3 3" xfId="33886"/>
    <cellStyle name="40% - Ênfase5 4 3 4" xfId="13884"/>
    <cellStyle name="40% - Ênfase5 4 3 4 2" xfId="24596"/>
    <cellStyle name="40% - Ênfase5 4 3 4 3" xfId="35782"/>
    <cellStyle name="40% - Ênfase5 4 3 5" xfId="15609"/>
    <cellStyle name="40% - Ênfase5 4 3 5 2" xfId="26492"/>
    <cellStyle name="40% - Ênfase5 4 3 5 3" xfId="37678"/>
    <cellStyle name="40% - Ênfase5 4 3 6" xfId="17334"/>
    <cellStyle name="40% - Ênfase5 4 3 6 2" xfId="28388"/>
    <cellStyle name="40% - Ênfase5 4 3 6 3" xfId="39574"/>
    <cellStyle name="40% - Ênfase5 4 3 7" xfId="19059"/>
    <cellStyle name="40% - Ênfase5 4 3 8" xfId="30247"/>
    <cellStyle name="40% - Ênfase5 4 3 9" xfId="41433"/>
    <cellStyle name="40% - Ênfase5 4 4" xfId="833"/>
    <cellStyle name="40% - Ênfase5 4 4 10" xfId="43446"/>
    <cellStyle name="40% - Ênfase5 4 4 2" xfId="10719"/>
    <cellStyle name="40% - Ênfase5 4 4 2 2" xfId="21123"/>
    <cellStyle name="40% - Ênfase5 4 4 2 3" xfId="32311"/>
    <cellStyle name="40% - Ênfase5 4 4 3" xfId="12447"/>
    <cellStyle name="40% - Ênfase5 4 4 3 2" xfId="23016"/>
    <cellStyle name="40% - Ênfase5 4 4 3 3" xfId="34202"/>
    <cellStyle name="40% - Ênfase5 4 4 4" xfId="14172"/>
    <cellStyle name="40% - Ênfase5 4 4 4 2" xfId="24912"/>
    <cellStyle name="40% - Ênfase5 4 4 4 3" xfId="36098"/>
    <cellStyle name="40% - Ênfase5 4 4 5" xfId="15897"/>
    <cellStyle name="40% - Ênfase5 4 4 5 2" xfId="26808"/>
    <cellStyle name="40% - Ênfase5 4 4 5 3" xfId="37994"/>
    <cellStyle name="40% - Ênfase5 4 4 6" xfId="17622"/>
    <cellStyle name="40% - Ênfase5 4 4 6 2" xfId="28704"/>
    <cellStyle name="40% - Ênfase5 4 4 6 3" xfId="39890"/>
    <cellStyle name="40% - Ênfase5 4 4 7" xfId="19347"/>
    <cellStyle name="40% - Ênfase5 4 4 8" xfId="30535"/>
    <cellStyle name="40% - Ênfase5 4 4 9" xfId="41721"/>
    <cellStyle name="40% - Ênfase5 4 5" xfId="1149"/>
    <cellStyle name="40% - Ênfase5 4 5 10" xfId="43734"/>
    <cellStyle name="40% - Ênfase5 4 5 2" xfId="11007"/>
    <cellStyle name="40% - Ênfase5 4 5 2 2" xfId="21439"/>
    <cellStyle name="40% - Ênfase5 4 5 2 3" xfId="32627"/>
    <cellStyle name="40% - Ênfase5 4 5 3" xfId="12735"/>
    <cellStyle name="40% - Ênfase5 4 5 3 2" xfId="23332"/>
    <cellStyle name="40% - Ênfase5 4 5 3 3" xfId="34518"/>
    <cellStyle name="40% - Ênfase5 4 5 4" xfId="14460"/>
    <cellStyle name="40% - Ênfase5 4 5 4 2" xfId="25228"/>
    <cellStyle name="40% - Ênfase5 4 5 4 3" xfId="36414"/>
    <cellStyle name="40% - Ênfase5 4 5 5" xfId="16185"/>
    <cellStyle name="40% - Ênfase5 4 5 5 2" xfId="27124"/>
    <cellStyle name="40% - Ênfase5 4 5 5 3" xfId="38310"/>
    <cellStyle name="40% - Ênfase5 4 5 6" xfId="17910"/>
    <cellStyle name="40% - Ênfase5 4 5 6 2" xfId="29020"/>
    <cellStyle name="40% - Ênfase5 4 5 6 3" xfId="40206"/>
    <cellStyle name="40% - Ênfase5 4 5 7" xfId="19635"/>
    <cellStyle name="40% - Ênfase5 4 5 8" xfId="30823"/>
    <cellStyle name="40% - Ênfase5 4 5 9" xfId="42009"/>
    <cellStyle name="40% - Ênfase5 4 6" xfId="1465"/>
    <cellStyle name="40% - Ênfase5 4 6 10" xfId="44022"/>
    <cellStyle name="40% - Ênfase5 4 6 2" xfId="11295"/>
    <cellStyle name="40% - Ênfase5 4 6 2 2" xfId="21755"/>
    <cellStyle name="40% - Ênfase5 4 6 2 3" xfId="32943"/>
    <cellStyle name="40% - Ênfase5 4 6 3" xfId="13023"/>
    <cellStyle name="40% - Ênfase5 4 6 3 2" xfId="23648"/>
    <cellStyle name="40% - Ênfase5 4 6 3 3" xfId="34834"/>
    <cellStyle name="40% - Ênfase5 4 6 4" xfId="14748"/>
    <cellStyle name="40% - Ênfase5 4 6 4 2" xfId="25544"/>
    <cellStyle name="40% - Ênfase5 4 6 4 3" xfId="36730"/>
    <cellStyle name="40% - Ênfase5 4 6 5" xfId="16473"/>
    <cellStyle name="40% - Ênfase5 4 6 5 2" xfId="27440"/>
    <cellStyle name="40% - Ênfase5 4 6 5 3" xfId="38626"/>
    <cellStyle name="40% - Ênfase5 4 6 6" xfId="18198"/>
    <cellStyle name="40% - Ênfase5 4 6 6 2" xfId="29336"/>
    <cellStyle name="40% - Ênfase5 4 6 6 3" xfId="40522"/>
    <cellStyle name="40% - Ênfase5 4 6 7" xfId="19923"/>
    <cellStyle name="40% - Ênfase5 4 6 8" xfId="31111"/>
    <cellStyle name="40% - Ênfase5 4 6 9" xfId="42297"/>
    <cellStyle name="40% - Ênfase5 4 7" xfId="1781"/>
    <cellStyle name="40% - Ênfase5 4 7 10" xfId="44310"/>
    <cellStyle name="40% - Ênfase5 4 7 2" xfId="11583"/>
    <cellStyle name="40% - Ênfase5 4 7 2 2" xfId="22071"/>
    <cellStyle name="40% - Ênfase5 4 7 2 3" xfId="33259"/>
    <cellStyle name="40% - Ênfase5 4 7 3" xfId="13311"/>
    <cellStyle name="40% - Ênfase5 4 7 3 2" xfId="23964"/>
    <cellStyle name="40% - Ênfase5 4 7 3 3" xfId="35150"/>
    <cellStyle name="40% - Ênfase5 4 7 4" xfId="15036"/>
    <cellStyle name="40% - Ênfase5 4 7 4 2" xfId="25860"/>
    <cellStyle name="40% - Ênfase5 4 7 4 3" xfId="37046"/>
    <cellStyle name="40% - Ênfase5 4 7 5" xfId="16761"/>
    <cellStyle name="40% - Ênfase5 4 7 5 2" xfId="27756"/>
    <cellStyle name="40% - Ênfase5 4 7 5 3" xfId="38942"/>
    <cellStyle name="40% - Ênfase5 4 7 6" xfId="18486"/>
    <cellStyle name="40% - Ênfase5 4 7 6 2" xfId="29652"/>
    <cellStyle name="40% - Ênfase5 4 7 6 3" xfId="40838"/>
    <cellStyle name="40% - Ênfase5 4 7 7" xfId="20211"/>
    <cellStyle name="40% - Ênfase5 4 7 8" xfId="31399"/>
    <cellStyle name="40% - Ênfase5 4 7 9" xfId="42585"/>
    <cellStyle name="40% - Ênfase5 4 8" xfId="2120"/>
    <cellStyle name="40% - Ênfase5 4 8 2" xfId="20499"/>
    <cellStyle name="40% - Ênfase5 4 8 3" xfId="31687"/>
    <cellStyle name="40% - Ênfase5 4 9" xfId="11871"/>
    <cellStyle name="40% - Ênfase5 4 9 2" xfId="22384"/>
    <cellStyle name="40% - Ênfase5 4 9 3" xfId="33570"/>
    <cellStyle name="40% - Ênfase5 5" xfId="221"/>
    <cellStyle name="40% - Ênfase5 5 10" xfId="13616"/>
    <cellStyle name="40% - Ênfase5 5 10 2" xfId="24302"/>
    <cellStyle name="40% - Ênfase5 5 10 3" xfId="35488"/>
    <cellStyle name="40% - Ênfase5 5 11" xfId="15341"/>
    <cellStyle name="40% - Ênfase5 5 11 2" xfId="26198"/>
    <cellStyle name="40% - Ênfase5 5 11 3" xfId="37384"/>
    <cellStyle name="40% - Ênfase5 5 12" xfId="17066"/>
    <cellStyle name="40% - Ênfase5 5 12 2" xfId="28094"/>
    <cellStyle name="40% - Ênfase5 5 12 3" xfId="39280"/>
    <cellStyle name="40% - Ênfase5 5 13" xfId="18791"/>
    <cellStyle name="40% - Ênfase5 5 14" xfId="29979"/>
    <cellStyle name="40% - Ênfase5 5 15" xfId="41165"/>
    <cellStyle name="40% - Ênfase5 5 16" xfId="42890"/>
    <cellStyle name="40% - Ênfase5 5 2" xfId="379"/>
    <cellStyle name="40% - Ênfase5 5 2 10" xfId="15485"/>
    <cellStyle name="40% - Ênfase5 5 2 10 2" xfId="26356"/>
    <cellStyle name="40% - Ênfase5 5 2 10 3" xfId="37542"/>
    <cellStyle name="40% - Ênfase5 5 2 11" xfId="17210"/>
    <cellStyle name="40% - Ênfase5 5 2 11 2" xfId="28252"/>
    <cellStyle name="40% - Ênfase5 5 2 11 3" xfId="39438"/>
    <cellStyle name="40% - Ênfase5 5 2 12" xfId="18935"/>
    <cellStyle name="40% - Ênfase5 5 2 13" xfId="30123"/>
    <cellStyle name="40% - Ênfase5 5 2 14" xfId="41309"/>
    <cellStyle name="40% - Ênfase5 5 2 15" xfId="43034"/>
    <cellStyle name="40% - Ênfase5 5 2 2" xfId="697"/>
    <cellStyle name="40% - Ênfase5 5 2 2 10" xfId="43322"/>
    <cellStyle name="40% - Ênfase5 5 2 2 2" xfId="10595"/>
    <cellStyle name="40% - Ênfase5 5 2 2 2 2" xfId="20987"/>
    <cellStyle name="40% - Ênfase5 5 2 2 2 3" xfId="32175"/>
    <cellStyle name="40% - Ênfase5 5 2 2 3" xfId="12323"/>
    <cellStyle name="40% - Ênfase5 5 2 2 3 2" xfId="22880"/>
    <cellStyle name="40% - Ênfase5 5 2 2 3 3" xfId="34066"/>
    <cellStyle name="40% - Ênfase5 5 2 2 4" xfId="14048"/>
    <cellStyle name="40% - Ênfase5 5 2 2 4 2" xfId="24776"/>
    <cellStyle name="40% - Ênfase5 5 2 2 4 3" xfId="35962"/>
    <cellStyle name="40% - Ênfase5 5 2 2 5" xfId="15773"/>
    <cellStyle name="40% - Ênfase5 5 2 2 5 2" xfId="26672"/>
    <cellStyle name="40% - Ênfase5 5 2 2 5 3" xfId="37858"/>
    <cellStyle name="40% - Ênfase5 5 2 2 6" xfId="17498"/>
    <cellStyle name="40% - Ênfase5 5 2 2 6 2" xfId="28568"/>
    <cellStyle name="40% - Ênfase5 5 2 2 6 3" xfId="39754"/>
    <cellStyle name="40% - Ênfase5 5 2 2 7" xfId="19223"/>
    <cellStyle name="40% - Ênfase5 5 2 2 8" xfId="30411"/>
    <cellStyle name="40% - Ênfase5 5 2 2 9" xfId="41597"/>
    <cellStyle name="40% - Ênfase5 5 2 3" xfId="1013"/>
    <cellStyle name="40% - Ênfase5 5 2 3 10" xfId="43610"/>
    <cellStyle name="40% - Ênfase5 5 2 3 2" xfId="10883"/>
    <cellStyle name="40% - Ênfase5 5 2 3 2 2" xfId="21303"/>
    <cellStyle name="40% - Ênfase5 5 2 3 2 3" xfId="32491"/>
    <cellStyle name="40% - Ênfase5 5 2 3 3" xfId="12611"/>
    <cellStyle name="40% - Ênfase5 5 2 3 3 2" xfId="23196"/>
    <cellStyle name="40% - Ênfase5 5 2 3 3 3" xfId="34382"/>
    <cellStyle name="40% - Ênfase5 5 2 3 4" xfId="14336"/>
    <cellStyle name="40% - Ênfase5 5 2 3 4 2" xfId="25092"/>
    <cellStyle name="40% - Ênfase5 5 2 3 4 3" xfId="36278"/>
    <cellStyle name="40% - Ênfase5 5 2 3 5" xfId="16061"/>
    <cellStyle name="40% - Ênfase5 5 2 3 5 2" xfId="26988"/>
    <cellStyle name="40% - Ênfase5 5 2 3 5 3" xfId="38174"/>
    <cellStyle name="40% - Ênfase5 5 2 3 6" xfId="17786"/>
    <cellStyle name="40% - Ênfase5 5 2 3 6 2" xfId="28884"/>
    <cellStyle name="40% - Ênfase5 5 2 3 6 3" xfId="40070"/>
    <cellStyle name="40% - Ênfase5 5 2 3 7" xfId="19511"/>
    <cellStyle name="40% - Ênfase5 5 2 3 8" xfId="30699"/>
    <cellStyle name="40% - Ênfase5 5 2 3 9" xfId="41885"/>
    <cellStyle name="40% - Ênfase5 5 2 4" xfId="1329"/>
    <cellStyle name="40% - Ênfase5 5 2 4 10" xfId="43898"/>
    <cellStyle name="40% - Ênfase5 5 2 4 2" xfId="11171"/>
    <cellStyle name="40% - Ênfase5 5 2 4 2 2" xfId="21619"/>
    <cellStyle name="40% - Ênfase5 5 2 4 2 3" xfId="32807"/>
    <cellStyle name="40% - Ênfase5 5 2 4 3" xfId="12899"/>
    <cellStyle name="40% - Ênfase5 5 2 4 3 2" xfId="23512"/>
    <cellStyle name="40% - Ênfase5 5 2 4 3 3" xfId="34698"/>
    <cellStyle name="40% - Ênfase5 5 2 4 4" xfId="14624"/>
    <cellStyle name="40% - Ênfase5 5 2 4 4 2" xfId="25408"/>
    <cellStyle name="40% - Ênfase5 5 2 4 4 3" xfId="36594"/>
    <cellStyle name="40% - Ênfase5 5 2 4 5" xfId="16349"/>
    <cellStyle name="40% - Ênfase5 5 2 4 5 2" xfId="27304"/>
    <cellStyle name="40% - Ênfase5 5 2 4 5 3" xfId="38490"/>
    <cellStyle name="40% - Ênfase5 5 2 4 6" xfId="18074"/>
    <cellStyle name="40% - Ênfase5 5 2 4 6 2" xfId="29200"/>
    <cellStyle name="40% - Ênfase5 5 2 4 6 3" xfId="40386"/>
    <cellStyle name="40% - Ênfase5 5 2 4 7" xfId="19799"/>
    <cellStyle name="40% - Ênfase5 5 2 4 8" xfId="30987"/>
    <cellStyle name="40% - Ênfase5 5 2 4 9" xfId="42173"/>
    <cellStyle name="40% - Ênfase5 5 2 5" xfId="1645"/>
    <cellStyle name="40% - Ênfase5 5 2 5 10" xfId="44186"/>
    <cellStyle name="40% - Ênfase5 5 2 5 2" xfId="11459"/>
    <cellStyle name="40% - Ênfase5 5 2 5 2 2" xfId="21935"/>
    <cellStyle name="40% - Ênfase5 5 2 5 2 3" xfId="33123"/>
    <cellStyle name="40% - Ênfase5 5 2 5 3" xfId="13187"/>
    <cellStyle name="40% - Ênfase5 5 2 5 3 2" xfId="23828"/>
    <cellStyle name="40% - Ênfase5 5 2 5 3 3" xfId="35014"/>
    <cellStyle name="40% - Ênfase5 5 2 5 4" xfId="14912"/>
    <cellStyle name="40% - Ênfase5 5 2 5 4 2" xfId="25724"/>
    <cellStyle name="40% - Ênfase5 5 2 5 4 3" xfId="36910"/>
    <cellStyle name="40% - Ênfase5 5 2 5 5" xfId="16637"/>
    <cellStyle name="40% - Ênfase5 5 2 5 5 2" xfId="27620"/>
    <cellStyle name="40% - Ênfase5 5 2 5 5 3" xfId="38806"/>
    <cellStyle name="40% - Ênfase5 5 2 5 6" xfId="18362"/>
    <cellStyle name="40% - Ênfase5 5 2 5 6 2" xfId="29516"/>
    <cellStyle name="40% - Ênfase5 5 2 5 6 3" xfId="40702"/>
    <cellStyle name="40% - Ênfase5 5 2 5 7" xfId="20087"/>
    <cellStyle name="40% - Ênfase5 5 2 5 8" xfId="31275"/>
    <cellStyle name="40% - Ênfase5 5 2 5 9" xfId="42461"/>
    <cellStyle name="40% - Ênfase5 5 2 6" xfId="1961"/>
    <cellStyle name="40% - Ênfase5 5 2 6 10" xfId="44474"/>
    <cellStyle name="40% - Ênfase5 5 2 6 2" xfId="11747"/>
    <cellStyle name="40% - Ênfase5 5 2 6 2 2" xfId="22251"/>
    <cellStyle name="40% - Ênfase5 5 2 6 2 3" xfId="33439"/>
    <cellStyle name="40% - Ênfase5 5 2 6 3" xfId="13475"/>
    <cellStyle name="40% - Ênfase5 5 2 6 3 2" xfId="24144"/>
    <cellStyle name="40% - Ênfase5 5 2 6 3 3" xfId="35330"/>
    <cellStyle name="40% - Ênfase5 5 2 6 4" xfId="15200"/>
    <cellStyle name="40% - Ênfase5 5 2 6 4 2" xfId="26040"/>
    <cellStyle name="40% - Ênfase5 5 2 6 4 3" xfId="37226"/>
    <cellStyle name="40% - Ênfase5 5 2 6 5" xfId="16925"/>
    <cellStyle name="40% - Ênfase5 5 2 6 5 2" xfId="27936"/>
    <cellStyle name="40% - Ênfase5 5 2 6 5 3" xfId="39122"/>
    <cellStyle name="40% - Ênfase5 5 2 6 6" xfId="18650"/>
    <cellStyle name="40% - Ênfase5 5 2 6 6 2" xfId="29832"/>
    <cellStyle name="40% - Ênfase5 5 2 6 6 3" xfId="41018"/>
    <cellStyle name="40% - Ênfase5 5 2 6 7" xfId="20375"/>
    <cellStyle name="40% - Ênfase5 5 2 6 8" xfId="31563"/>
    <cellStyle name="40% - Ênfase5 5 2 6 9" xfId="42749"/>
    <cellStyle name="40% - Ênfase5 5 2 7" xfId="10306"/>
    <cellStyle name="40% - Ênfase5 5 2 7 2" xfId="20671"/>
    <cellStyle name="40% - Ênfase5 5 2 7 3" xfId="31859"/>
    <cellStyle name="40% - Ênfase5 5 2 8" xfId="12035"/>
    <cellStyle name="40% - Ênfase5 5 2 8 2" xfId="22564"/>
    <cellStyle name="40% - Ênfase5 5 2 8 3" xfId="33750"/>
    <cellStyle name="40% - Ênfase5 5 2 9" xfId="13760"/>
    <cellStyle name="40% - Ênfase5 5 2 9 2" xfId="24460"/>
    <cellStyle name="40% - Ênfase5 5 2 9 3" xfId="35646"/>
    <cellStyle name="40% - Ênfase5 5 3" xfId="539"/>
    <cellStyle name="40% - Ênfase5 5 3 10" xfId="43178"/>
    <cellStyle name="40% - Ênfase5 5 3 2" xfId="10451"/>
    <cellStyle name="40% - Ênfase5 5 3 2 2" xfId="20829"/>
    <cellStyle name="40% - Ênfase5 5 3 2 3" xfId="32017"/>
    <cellStyle name="40% - Ênfase5 5 3 3" xfId="12179"/>
    <cellStyle name="40% - Ênfase5 5 3 3 2" xfId="22722"/>
    <cellStyle name="40% - Ênfase5 5 3 3 3" xfId="33908"/>
    <cellStyle name="40% - Ênfase5 5 3 4" xfId="13904"/>
    <cellStyle name="40% - Ênfase5 5 3 4 2" xfId="24618"/>
    <cellStyle name="40% - Ênfase5 5 3 4 3" xfId="35804"/>
    <cellStyle name="40% - Ênfase5 5 3 5" xfId="15629"/>
    <cellStyle name="40% - Ênfase5 5 3 5 2" xfId="26514"/>
    <cellStyle name="40% - Ênfase5 5 3 5 3" xfId="37700"/>
    <cellStyle name="40% - Ênfase5 5 3 6" xfId="17354"/>
    <cellStyle name="40% - Ênfase5 5 3 6 2" xfId="28410"/>
    <cellStyle name="40% - Ênfase5 5 3 6 3" xfId="39596"/>
    <cellStyle name="40% - Ênfase5 5 3 7" xfId="19079"/>
    <cellStyle name="40% - Ênfase5 5 3 8" xfId="30267"/>
    <cellStyle name="40% - Ênfase5 5 3 9" xfId="41453"/>
    <cellStyle name="40% - Ênfase5 5 4" xfId="855"/>
    <cellStyle name="40% - Ênfase5 5 4 10" xfId="43466"/>
    <cellStyle name="40% - Ênfase5 5 4 2" xfId="10739"/>
    <cellStyle name="40% - Ênfase5 5 4 2 2" xfId="21145"/>
    <cellStyle name="40% - Ênfase5 5 4 2 3" xfId="32333"/>
    <cellStyle name="40% - Ênfase5 5 4 3" xfId="12467"/>
    <cellStyle name="40% - Ênfase5 5 4 3 2" xfId="23038"/>
    <cellStyle name="40% - Ênfase5 5 4 3 3" xfId="34224"/>
    <cellStyle name="40% - Ênfase5 5 4 4" xfId="14192"/>
    <cellStyle name="40% - Ênfase5 5 4 4 2" xfId="24934"/>
    <cellStyle name="40% - Ênfase5 5 4 4 3" xfId="36120"/>
    <cellStyle name="40% - Ênfase5 5 4 5" xfId="15917"/>
    <cellStyle name="40% - Ênfase5 5 4 5 2" xfId="26830"/>
    <cellStyle name="40% - Ênfase5 5 4 5 3" xfId="38016"/>
    <cellStyle name="40% - Ênfase5 5 4 6" xfId="17642"/>
    <cellStyle name="40% - Ênfase5 5 4 6 2" xfId="28726"/>
    <cellStyle name="40% - Ênfase5 5 4 6 3" xfId="39912"/>
    <cellStyle name="40% - Ênfase5 5 4 7" xfId="19367"/>
    <cellStyle name="40% - Ênfase5 5 4 8" xfId="30555"/>
    <cellStyle name="40% - Ênfase5 5 4 9" xfId="41741"/>
    <cellStyle name="40% - Ênfase5 5 5" xfId="1171"/>
    <cellStyle name="40% - Ênfase5 5 5 10" xfId="43754"/>
    <cellStyle name="40% - Ênfase5 5 5 2" xfId="11027"/>
    <cellStyle name="40% - Ênfase5 5 5 2 2" xfId="21461"/>
    <cellStyle name="40% - Ênfase5 5 5 2 3" xfId="32649"/>
    <cellStyle name="40% - Ênfase5 5 5 3" xfId="12755"/>
    <cellStyle name="40% - Ênfase5 5 5 3 2" xfId="23354"/>
    <cellStyle name="40% - Ênfase5 5 5 3 3" xfId="34540"/>
    <cellStyle name="40% - Ênfase5 5 5 4" xfId="14480"/>
    <cellStyle name="40% - Ênfase5 5 5 4 2" xfId="25250"/>
    <cellStyle name="40% - Ênfase5 5 5 4 3" xfId="36436"/>
    <cellStyle name="40% - Ênfase5 5 5 5" xfId="16205"/>
    <cellStyle name="40% - Ênfase5 5 5 5 2" xfId="27146"/>
    <cellStyle name="40% - Ênfase5 5 5 5 3" xfId="38332"/>
    <cellStyle name="40% - Ênfase5 5 5 6" xfId="17930"/>
    <cellStyle name="40% - Ênfase5 5 5 6 2" xfId="29042"/>
    <cellStyle name="40% - Ênfase5 5 5 6 3" xfId="40228"/>
    <cellStyle name="40% - Ênfase5 5 5 7" xfId="19655"/>
    <cellStyle name="40% - Ênfase5 5 5 8" xfId="30843"/>
    <cellStyle name="40% - Ênfase5 5 5 9" xfId="42029"/>
    <cellStyle name="40% - Ênfase5 5 6" xfId="1487"/>
    <cellStyle name="40% - Ênfase5 5 6 10" xfId="44042"/>
    <cellStyle name="40% - Ênfase5 5 6 2" xfId="11315"/>
    <cellStyle name="40% - Ênfase5 5 6 2 2" xfId="21777"/>
    <cellStyle name="40% - Ênfase5 5 6 2 3" xfId="32965"/>
    <cellStyle name="40% - Ênfase5 5 6 3" xfId="13043"/>
    <cellStyle name="40% - Ênfase5 5 6 3 2" xfId="23670"/>
    <cellStyle name="40% - Ênfase5 5 6 3 3" xfId="34856"/>
    <cellStyle name="40% - Ênfase5 5 6 4" xfId="14768"/>
    <cellStyle name="40% - Ênfase5 5 6 4 2" xfId="25566"/>
    <cellStyle name="40% - Ênfase5 5 6 4 3" xfId="36752"/>
    <cellStyle name="40% - Ênfase5 5 6 5" xfId="16493"/>
    <cellStyle name="40% - Ênfase5 5 6 5 2" xfId="27462"/>
    <cellStyle name="40% - Ênfase5 5 6 5 3" xfId="38648"/>
    <cellStyle name="40% - Ênfase5 5 6 6" xfId="18218"/>
    <cellStyle name="40% - Ênfase5 5 6 6 2" xfId="29358"/>
    <cellStyle name="40% - Ênfase5 5 6 6 3" xfId="40544"/>
    <cellStyle name="40% - Ênfase5 5 6 7" xfId="19943"/>
    <cellStyle name="40% - Ênfase5 5 6 8" xfId="31131"/>
    <cellStyle name="40% - Ênfase5 5 6 9" xfId="42317"/>
    <cellStyle name="40% - Ênfase5 5 7" xfId="1803"/>
    <cellStyle name="40% - Ênfase5 5 7 10" xfId="44330"/>
    <cellStyle name="40% - Ênfase5 5 7 2" xfId="11603"/>
    <cellStyle name="40% - Ênfase5 5 7 2 2" xfId="22093"/>
    <cellStyle name="40% - Ênfase5 5 7 2 3" xfId="33281"/>
    <cellStyle name="40% - Ênfase5 5 7 3" xfId="13331"/>
    <cellStyle name="40% - Ênfase5 5 7 3 2" xfId="23986"/>
    <cellStyle name="40% - Ênfase5 5 7 3 3" xfId="35172"/>
    <cellStyle name="40% - Ênfase5 5 7 4" xfId="15056"/>
    <cellStyle name="40% - Ênfase5 5 7 4 2" xfId="25882"/>
    <cellStyle name="40% - Ênfase5 5 7 4 3" xfId="37068"/>
    <cellStyle name="40% - Ênfase5 5 7 5" xfId="16781"/>
    <cellStyle name="40% - Ênfase5 5 7 5 2" xfId="27778"/>
    <cellStyle name="40% - Ênfase5 5 7 5 3" xfId="38964"/>
    <cellStyle name="40% - Ênfase5 5 7 6" xfId="18506"/>
    <cellStyle name="40% - Ênfase5 5 7 6 2" xfId="29674"/>
    <cellStyle name="40% - Ênfase5 5 7 6 3" xfId="40860"/>
    <cellStyle name="40% - Ênfase5 5 7 7" xfId="20231"/>
    <cellStyle name="40% - Ênfase5 5 7 8" xfId="31419"/>
    <cellStyle name="40% - Ênfase5 5 7 9" xfId="42605"/>
    <cellStyle name="40% - Ênfase5 5 8" xfId="2041"/>
    <cellStyle name="40% - Ênfase5 5 8 2" xfId="20519"/>
    <cellStyle name="40% - Ênfase5 5 8 3" xfId="31707"/>
    <cellStyle name="40% - Ênfase5 5 9" xfId="11891"/>
    <cellStyle name="40% - Ênfase5 5 9 2" xfId="22406"/>
    <cellStyle name="40% - Ênfase5 5 9 3" xfId="33592"/>
    <cellStyle name="40% - Ênfase5 6" xfId="289"/>
    <cellStyle name="40% - Ênfase5 6 10" xfId="15403"/>
    <cellStyle name="40% - Ênfase5 6 10 2" xfId="26266"/>
    <cellStyle name="40% - Ênfase5 6 10 3" xfId="37452"/>
    <cellStyle name="40% - Ênfase5 6 11" xfId="17128"/>
    <cellStyle name="40% - Ênfase5 6 11 2" xfId="28162"/>
    <cellStyle name="40% - Ênfase5 6 11 3" xfId="39348"/>
    <cellStyle name="40% - Ênfase5 6 12" xfId="18853"/>
    <cellStyle name="40% - Ênfase5 6 13" xfId="30041"/>
    <cellStyle name="40% - Ênfase5 6 14" xfId="41227"/>
    <cellStyle name="40% - Ênfase5 6 15" xfId="42952"/>
    <cellStyle name="40% - Ênfase5 6 2" xfId="607"/>
    <cellStyle name="40% - Ênfase5 6 2 10" xfId="43240"/>
    <cellStyle name="40% - Ênfase5 6 2 2" xfId="10513"/>
    <cellStyle name="40% - Ênfase5 6 2 2 2" xfId="20897"/>
    <cellStyle name="40% - Ênfase5 6 2 2 3" xfId="32085"/>
    <cellStyle name="40% - Ênfase5 6 2 3" xfId="12241"/>
    <cellStyle name="40% - Ênfase5 6 2 3 2" xfId="22790"/>
    <cellStyle name="40% - Ênfase5 6 2 3 3" xfId="33976"/>
    <cellStyle name="40% - Ênfase5 6 2 4" xfId="13966"/>
    <cellStyle name="40% - Ênfase5 6 2 4 2" xfId="24686"/>
    <cellStyle name="40% - Ênfase5 6 2 4 3" xfId="35872"/>
    <cellStyle name="40% - Ênfase5 6 2 5" xfId="15691"/>
    <cellStyle name="40% - Ênfase5 6 2 5 2" xfId="26582"/>
    <cellStyle name="40% - Ênfase5 6 2 5 3" xfId="37768"/>
    <cellStyle name="40% - Ênfase5 6 2 6" xfId="17416"/>
    <cellStyle name="40% - Ênfase5 6 2 6 2" xfId="28478"/>
    <cellStyle name="40% - Ênfase5 6 2 6 3" xfId="39664"/>
    <cellStyle name="40% - Ênfase5 6 2 7" xfId="19141"/>
    <cellStyle name="40% - Ênfase5 6 2 8" xfId="30329"/>
    <cellStyle name="40% - Ênfase5 6 2 9" xfId="41515"/>
    <cellStyle name="40% - Ênfase5 6 3" xfId="923"/>
    <cellStyle name="40% - Ênfase5 6 3 10" xfId="43528"/>
    <cellStyle name="40% - Ênfase5 6 3 2" xfId="10801"/>
    <cellStyle name="40% - Ênfase5 6 3 2 2" xfId="21213"/>
    <cellStyle name="40% - Ênfase5 6 3 2 3" xfId="32401"/>
    <cellStyle name="40% - Ênfase5 6 3 3" xfId="12529"/>
    <cellStyle name="40% - Ênfase5 6 3 3 2" xfId="23106"/>
    <cellStyle name="40% - Ênfase5 6 3 3 3" xfId="34292"/>
    <cellStyle name="40% - Ênfase5 6 3 4" xfId="14254"/>
    <cellStyle name="40% - Ênfase5 6 3 4 2" xfId="25002"/>
    <cellStyle name="40% - Ênfase5 6 3 4 3" xfId="36188"/>
    <cellStyle name="40% - Ênfase5 6 3 5" xfId="15979"/>
    <cellStyle name="40% - Ênfase5 6 3 5 2" xfId="26898"/>
    <cellStyle name="40% - Ênfase5 6 3 5 3" xfId="38084"/>
    <cellStyle name="40% - Ênfase5 6 3 6" xfId="17704"/>
    <cellStyle name="40% - Ênfase5 6 3 6 2" xfId="28794"/>
    <cellStyle name="40% - Ênfase5 6 3 6 3" xfId="39980"/>
    <cellStyle name="40% - Ênfase5 6 3 7" xfId="19429"/>
    <cellStyle name="40% - Ênfase5 6 3 8" xfId="30617"/>
    <cellStyle name="40% - Ênfase5 6 3 9" xfId="41803"/>
    <cellStyle name="40% - Ênfase5 6 4" xfId="1239"/>
    <cellStyle name="40% - Ênfase5 6 4 10" xfId="43816"/>
    <cellStyle name="40% - Ênfase5 6 4 2" xfId="11089"/>
    <cellStyle name="40% - Ênfase5 6 4 2 2" xfId="21529"/>
    <cellStyle name="40% - Ênfase5 6 4 2 3" xfId="32717"/>
    <cellStyle name="40% - Ênfase5 6 4 3" xfId="12817"/>
    <cellStyle name="40% - Ênfase5 6 4 3 2" xfId="23422"/>
    <cellStyle name="40% - Ênfase5 6 4 3 3" xfId="34608"/>
    <cellStyle name="40% - Ênfase5 6 4 4" xfId="14542"/>
    <cellStyle name="40% - Ênfase5 6 4 4 2" xfId="25318"/>
    <cellStyle name="40% - Ênfase5 6 4 4 3" xfId="36504"/>
    <cellStyle name="40% - Ênfase5 6 4 5" xfId="16267"/>
    <cellStyle name="40% - Ênfase5 6 4 5 2" xfId="27214"/>
    <cellStyle name="40% - Ênfase5 6 4 5 3" xfId="38400"/>
    <cellStyle name="40% - Ênfase5 6 4 6" xfId="17992"/>
    <cellStyle name="40% - Ênfase5 6 4 6 2" xfId="29110"/>
    <cellStyle name="40% - Ênfase5 6 4 6 3" xfId="40296"/>
    <cellStyle name="40% - Ênfase5 6 4 7" xfId="19717"/>
    <cellStyle name="40% - Ênfase5 6 4 8" xfId="30905"/>
    <cellStyle name="40% - Ênfase5 6 4 9" xfId="42091"/>
    <cellStyle name="40% - Ênfase5 6 5" xfId="1555"/>
    <cellStyle name="40% - Ênfase5 6 5 10" xfId="44104"/>
    <cellStyle name="40% - Ênfase5 6 5 2" xfId="11377"/>
    <cellStyle name="40% - Ênfase5 6 5 2 2" xfId="21845"/>
    <cellStyle name="40% - Ênfase5 6 5 2 3" xfId="33033"/>
    <cellStyle name="40% - Ênfase5 6 5 3" xfId="13105"/>
    <cellStyle name="40% - Ênfase5 6 5 3 2" xfId="23738"/>
    <cellStyle name="40% - Ênfase5 6 5 3 3" xfId="34924"/>
    <cellStyle name="40% - Ênfase5 6 5 4" xfId="14830"/>
    <cellStyle name="40% - Ênfase5 6 5 4 2" xfId="25634"/>
    <cellStyle name="40% - Ênfase5 6 5 4 3" xfId="36820"/>
    <cellStyle name="40% - Ênfase5 6 5 5" xfId="16555"/>
    <cellStyle name="40% - Ênfase5 6 5 5 2" xfId="27530"/>
    <cellStyle name="40% - Ênfase5 6 5 5 3" xfId="38716"/>
    <cellStyle name="40% - Ênfase5 6 5 6" xfId="18280"/>
    <cellStyle name="40% - Ênfase5 6 5 6 2" xfId="29426"/>
    <cellStyle name="40% - Ênfase5 6 5 6 3" xfId="40612"/>
    <cellStyle name="40% - Ênfase5 6 5 7" xfId="20005"/>
    <cellStyle name="40% - Ênfase5 6 5 8" xfId="31193"/>
    <cellStyle name="40% - Ênfase5 6 5 9" xfId="42379"/>
    <cellStyle name="40% - Ênfase5 6 6" xfId="1871"/>
    <cellStyle name="40% - Ênfase5 6 6 10" xfId="44392"/>
    <cellStyle name="40% - Ênfase5 6 6 2" xfId="11665"/>
    <cellStyle name="40% - Ênfase5 6 6 2 2" xfId="22161"/>
    <cellStyle name="40% - Ênfase5 6 6 2 3" xfId="33349"/>
    <cellStyle name="40% - Ênfase5 6 6 3" xfId="13393"/>
    <cellStyle name="40% - Ênfase5 6 6 3 2" xfId="24054"/>
    <cellStyle name="40% - Ênfase5 6 6 3 3" xfId="35240"/>
    <cellStyle name="40% - Ênfase5 6 6 4" xfId="15118"/>
    <cellStyle name="40% - Ênfase5 6 6 4 2" xfId="25950"/>
    <cellStyle name="40% - Ênfase5 6 6 4 3" xfId="37136"/>
    <cellStyle name="40% - Ênfase5 6 6 5" xfId="16843"/>
    <cellStyle name="40% - Ênfase5 6 6 5 2" xfId="27846"/>
    <cellStyle name="40% - Ênfase5 6 6 5 3" xfId="39032"/>
    <cellStyle name="40% - Ênfase5 6 6 6" xfId="18568"/>
    <cellStyle name="40% - Ênfase5 6 6 6 2" xfId="29742"/>
    <cellStyle name="40% - Ênfase5 6 6 6 3" xfId="40928"/>
    <cellStyle name="40% - Ênfase5 6 6 7" xfId="20293"/>
    <cellStyle name="40% - Ênfase5 6 6 8" xfId="31481"/>
    <cellStyle name="40% - Ênfase5 6 6 9" xfId="42667"/>
    <cellStyle name="40% - Ênfase5 6 7" xfId="10224"/>
    <cellStyle name="40% - Ênfase5 6 7 2" xfId="20581"/>
    <cellStyle name="40% - Ênfase5 6 7 3" xfId="31769"/>
    <cellStyle name="40% - Ênfase5 6 8" xfId="11953"/>
    <cellStyle name="40% - Ênfase5 6 8 2" xfId="22474"/>
    <cellStyle name="40% - Ênfase5 6 8 3" xfId="33660"/>
    <cellStyle name="40% - Ênfase5 6 9" xfId="13678"/>
    <cellStyle name="40% - Ênfase5 6 9 2" xfId="24370"/>
    <cellStyle name="40% - Ênfase5 6 9 3" xfId="35556"/>
    <cellStyle name="40% - Ênfase5 7" xfId="449"/>
    <cellStyle name="40% - Ênfase5 7 10" xfId="43096"/>
    <cellStyle name="40% - Ênfase5 7 2" xfId="10369"/>
    <cellStyle name="40% - Ênfase5 7 2 2" xfId="20739"/>
    <cellStyle name="40% - Ênfase5 7 2 3" xfId="31927"/>
    <cellStyle name="40% - Ênfase5 7 3" xfId="12097"/>
    <cellStyle name="40% - Ênfase5 7 3 2" xfId="22632"/>
    <cellStyle name="40% - Ênfase5 7 3 3" xfId="33818"/>
    <cellStyle name="40% - Ênfase5 7 4" xfId="13822"/>
    <cellStyle name="40% - Ênfase5 7 4 2" xfId="24528"/>
    <cellStyle name="40% - Ênfase5 7 4 3" xfId="35714"/>
    <cellStyle name="40% - Ênfase5 7 5" xfId="15547"/>
    <cellStyle name="40% - Ênfase5 7 5 2" xfId="26424"/>
    <cellStyle name="40% - Ênfase5 7 5 3" xfId="37610"/>
    <cellStyle name="40% - Ênfase5 7 6" xfId="17272"/>
    <cellStyle name="40% - Ênfase5 7 6 2" xfId="28320"/>
    <cellStyle name="40% - Ênfase5 7 6 3" xfId="39506"/>
    <cellStyle name="40% - Ênfase5 7 7" xfId="18997"/>
    <cellStyle name="40% - Ênfase5 7 8" xfId="30185"/>
    <cellStyle name="40% - Ênfase5 7 9" xfId="41371"/>
    <cellStyle name="40% - Ênfase5 8" xfId="765"/>
    <cellStyle name="40% - Ênfase5 8 10" xfId="43384"/>
    <cellStyle name="40% - Ênfase5 8 2" xfId="10657"/>
    <cellStyle name="40% - Ênfase5 8 2 2" xfId="21055"/>
    <cellStyle name="40% - Ênfase5 8 2 3" xfId="32243"/>
    <cellStyle name="40% - Ênfase5 8 3" xfId="12385"/>
    <cellStyle name="40% - Ênfase5 8 3 2" xfId="22948"/>
    <cellStyle name="40% - Ênfase5 8 3 3" xfId="34134"/>
    <cellStyle name="40% - Ênfase5 8 4" xfId="14110"/>
    <cellStyle name="40% - Ênfase5 8 4 2" xfId="24844"/>
    <cellStyle name="40% - Ênfase5 8 4 3" xfId="36030"/>
    <cellStyle name="40% - Ênfase5 8 5" xfId="15835"/>
    <cellStyle name="40% - Ênfase5 8 5 2" xfId="26740"/>
    <cellStyle name="40% - Ênfase5 8 5 3" xfId="37926"/>
    <cellStyle name="40% - Ênfase5 8 6" xfId="17560"/>
    <cellStyle name="40% - Ênfase5 8 6 2" xfId="28636"/>
    <cellStyle name="40% - Ênfase5 8 6 3" xfId="39822"/>
    <cellStyle name="40% - Ênfase5 8 7" xfId="19285"/>
    <cellStyle name="40% - Ênfase5 8 8" xfId="30473"/>
    <cellStyle name="40% - Ênfase5 8 9" xfId="41659"/>
    <cellStyle name="40% - Ênfase5 9" xfId="1081"/>
    <cellStyle name="40% - Ênfase5 9 10" xfId="43672"/>
    <cellStyle name="40% - Ênfase5 9 2" xfId="10945"/>
    <cellStyle name="40% - Ênfase5 9 2 2" xfId="21371"/>
    <cellStyle name="40% - Ênfase5 9 2 3" xfId="32559"/>
    <cellStyle name="40% - Ênfase5 9 3" xfId="12673"/>
    <cellStyle name="40% - Ênfase5 9 3 2" xfId="23264"/>
    <cellStyle name="40% - Ênfase5 9 3 3" xfId="34450"/>
    <cellStyle name="40% - Ênfase5 9 4" xfId="14398"/>
    <cellStyle name="40% - Ênfase5 9 4 2" xfId="25160"/>
    <cellStyle name="40% - Ênfase5 9 4 3" xfId="36346"/>
    <cellStyle name="40% - Ênfase5 9 5" xfId="16123"/>
    <cellStyle name="40% - Ênfase5 9 5 2" xfId="27056"/>
    <cellStyle name="40% - Ênfase5 9 5 3" xfId="38242"/>
    <cellStyle name="40% - Ênfase5 9 6" xfId="17848"/>
    <cellStyle name="40% - Ênfase5 9 6 2" xfId="28952"/>
    <cellStyle name="40% - Ênfase5 9 6 3" xfId="40138"/>
    <cellStyle name="40% - Ênfase5 9 7" xfId="19573"/>
    <cellStyle name="40% - Ênfase5 9 8" xfId="30761"/>
    <cellStyle name="40% - Ênfase5 9 9" xfId="41947"/>
    <cellStyle name="40% - Ênfase6" xfId="42" builtinId="51" customBuiltin="1"/>
    <cellStyle name="40% - Ênfase6 10" xfId="1398"/>
    <cellStyle name="40% - Ênfase6 10 10" xfId="43961"/>
    <cellStyle name="40% - Ênfase6 10 2" xfId="11234"/>
    <cellStyle name="40% - Ênfase6 10 2 2" xfId="21688"/>
    <cellStyle name="40% - Ênfase6 10 2 3" xfId="32876"/>
    <cellStyle name="40% - Ênfase6 10 3" xfId="12962"/>
    <cellStyle name="40% - Ênfase6 10 3 2" xfId="23581"/>
    <cellStyle name="40% - Ênfase6 10 3 3" xfId="34767"/>
    <cellStyle name="40% - Ênfase6 10 4" xfId="14687"/>
    <cellStyle name="40% - Ênfase6 10 4 2" xfId="25477"/>
    <cellStyle name="40% - Ênfase6 10 4 3" xfId="36663"/>
    <cellStyle name="40% - Ênfase6 10 5" xfId="16412"/>
    <cellStyle name="40% - Ênfase6 10 5 2" xfId="27373"/>
    <cellStyle name="40% - Ênfase6 10 5 3" xfId="38559"/>
    <cellStyle name="40% - Ênfase6 10 6" xfId="18137"/>
    <cellStyle name="40% - Ênfase6 10 6 2" xfId="29269"/>
    <cellStyle name="40% - Ênfase6 10 6 3" xfId="40455"/>
    <cellStyle name="40% - Ênfase6 10 7" xfId="19862"/>
    <cellStyle name="40% - Ênfase6 10 8" xfId="31050"/>
    <cellStyle name="40% - Ênfase6 10 9" xfId="42236"/>
    <cellStyle name="40% - Ênfase6 11" xfId="1714"/>
    <cellStyle name="40% - Ênfase6 11 10" xfId="44249"/>
    <cellStyle name="40% - Ênfase6 11 2" xfId="11522"/>
    <cellStyle name="40% - Ênfase6 11 2 2" xfId="22004"/>
    <cellStyle name="40% - Ênfase6 11 2 3" xfId="33192"/>
    <cellStyle name="40% - Ênfase6 11 3" xfId="13250"/>
    <cellStyle name="40% - Ênfase6 11 3 2" xfId="23897"/>
    <cellStyle name="40% - Ênfase6 11 3 3" xfId="35083"/>
    <cellStyle name="40% - Ênfase6 11 4" xfId="14975"/>
    <cellStyle name="40% - Ênfase6 11 4 2" xfId="25793"/>
    <cellStyle name="40% - Ênfase6 11 4 3" xfId="36979"/>
    <cellStyle name="40% - Ênfase6 11 5" xfId="16700"/>
    <cellStyle name="40% - Ênfase6 11 5 2" xfId="27689"/>
    <cellStyle name="40% - Ênfase6 11 5 3" xfId="38875"/>
    <cellStyle name="40% - Ênfase6 11 6" xfId="18425"/>
    <cellStyle name="40% - Ênfase6 11 6 2" xfId="29585"/>
    <cellStyle name="40% - Ênfase6 11 6 3" xfId="40771"/>
    <cellStyle name="40% - Ênfase6 11 7" xfId="20150"/>
    <cellStyle name="40% - Ênfase6 11 8" xfId="31338"/>
    <cellStyle name="40% - Ênfase6 11 9" xfId="42524"/>
    <cellStyle name="40% - Ênfase6 12" xfId="2152"/>
    <cellStyle name="40% - Ênfase6 12 2" xfId="20438"/>
    <cellStyle name="40% - Ênfase6 12 3" xfId="31626"/>
    <cellStyle name="40% - Ênfase6 13" xfId="11810"/>
    <cellStyle name="40% - Ênfase6 13 2" xfId="22320"/>
    <cellStyle name="40% - Ênfase6 13 3" xfId="33508"/>
    <cellStyle name="40% - Ênfase6 14" xfId="13538"/>
    <cellStyle name="40% - Ênfase6 14 2" xfId="24213"/>
    <cellStyle name="40% - Ênfase6 14 3" xfId="35399"/>
    <cellStyle name="40% - Ênfase6 15" xfId="15263"/>
    <cellStyle name="40% - Ênfase6 15 2" xfId="26109"/>
    <cellStyle name="40% - Ênfase6 15 3" xfId="37295"/>
    <cellStyle name="40% - Ênfase6 16" xfId="16988"/>
    <cellStyle name="40% - Ênfase6 16 2" xfId="28005"/>
    <cellStyle name="40% - Ênfase6 16 3" xfId="39191"/>
    <cellStyle name="40% - Ênfase6 17" xfId="18713"/>
    <cellStyle name="40% - Ênfase6 18" xfId="29901"/>
    <cellStyle name="40% - Ênfase6 19" xfId="41087"/>
    <cellStyle name="40% - Ênfase6 2" xfId="154"/>
    <cellStyle name="40% - Ênfase6 2 10" xfId="11830"/>
    <cellStyle name="40% - Ênfase6 2 10 2" xfId="22339"/>
    <cellStyle name="40% - Ênfase6 2 10 3" xfId="33525"/>
    <cellStyle name="40% - Ênfase6 2 11" xfId="13555"/>
    <cellStyle name="40% - Ênfase6 2 11 2" xfId="24235"/>
    <cellStyle name="40% - Ênfase6 2 11 3" xfId="35421"/>
    <cellStyle name="40% - Ênfase6 2 12" xfId="15280"/>
    <cellStyle name="40% - Ênfase6 2 12 2" xfId="26131"/>
    <cellStyle name="40% - Ênfase6 2 12 3" xfId="37317"/>
    <cellStyle name="40% - Ênfase6 2 13" xfId="17005"/>
    <cellStyle name="40% - Ênfase6 2 13 2" xfId="28027"/>
    <cellStyle name="40% - Ênfase6 2 13 3" xfId="39213"/>
    <cellStyle name="40% - Ênfase6 2 14" xfId="18730"/>
    <cellStyle name="40% - Ênfase6 2 15" xfId="29918"/>
    <cellStyle name="40% - Ênfase6 2 16" xfId="41104"/>
    <cellStyle name="40% - Ênfase6 2 17" xfId="42829"/>
    <cellStyle name="40% - Ênfase6 2 2" xfId="244"/>
    <cellStyle name="40% - Ênfase6 2 2 10" xfId="13637"/>
    <cellStyle name="40% - Ênfase6 2 2 10 2" xfId="24325"/>
    <cellStyle name="40% - Ênfase6 2 2 10 3" xfId="35511"/>
    <cellStyle name="40% - Ênfase6 2 2 11" xfId="15362"/>
    <cellStyle name="40% - Ênfase6 2 2 11 2" xfId="26221"/>
    <cellStyle name="40% - Ênfase6 2 2 11 3" xfId="37407"/>
    <cellStyle name="40% - Ênfase6 2 2 12" xfId="17087"/>
    <cellStyle name="40% - Ênfase6 2 2 12 2" xfId="28117"/>
    <cellStyle name="40% - Ênfase6 2 2 12 3" xfId="39303"/>
    <cellStyle name="40% - Ênfase6 2 2 13" xfId="18812"/>
    <cellStyle name="40% - Ênfase6 2 2 14" xfId="30000"/>
    <cellStyle name="40% - Ênfase6 2 2 15" xfId="41186"/>
    <cellStyle name="40% - Ênfase6 2 2 16" xfId="42911"/>
    <cellStyle name="40% - Ênfase6 2 2 2" xfId="402"/>
    <cellStyle name="40% - Ênfase6 2 2 2 10" xfId="15506"/>
    <cellStyle name="40% - Ênfase6 2 2 2 10 2" xfId="26379"/>
    <cellStyle name="40% - Ênfase6 2 2 2 10 3" xfId="37565"/>
    <cellStyle name="40% - Ênfase6 2 2 2 11" xfId="17231"/>
    <cellStyle name="40% - Ênfase6 2 2 2 11 2" xfId="28275"/>
    <cellStyle name="40% - Ênfase6 2 2 2 11 3" xfId="39461"/>
    <cellStyle name="40% - Ênfase6 2 2 2 12" xfId="18956"/>
    <cellStyle name="40% - Ênfase6 2 2 2 13" xfId="30144"/>
    <cellStyle name="40% - Ênfase6 2 2 2 14" xfId="41330"/>
    <cellStyle name="40% - Ênfase6 2 2 2 15" xfId="43055"/>
    <cellStyle name="40% - Ênfase6 2 2 2 2" xfId="720"/>
    <cellStyle name="40% - Ênfase6 2 2 2 2 10" xfId="43343"/>
    <cellStyle name="40% - Ênfase6 2 2 2 2 2" xfId="10616"/>
    <cellStyle name="40% - Ênfase6 2 2 2 2 2 2" xfId="21010"/>
    <cellStyle name="40% - Ênfase6 2 2 2 2 2 3" xfId="32198"/>
    <cellStyle name="40% - Ênfase6 2 2 2 2 3" xfId="12344"/>
    <cellStyle name="40% - Ênfase6 2 2 2 2 3 2" xfId="22903"/>
    <cellStyle name="40% - Ênfase6 2 2 2 2 3 3" xfId="34089"/>
    <cellStyle name="40% - Ênfase6 2 2 2 2 4" xfId="14069"/>
    <cellStyle name="40% - Ênfase6 2 2 2 2 4 2" xfId="24799"/>
    <cellStyle name="40% - Ênfase6 2 2 2 2 4 3" xfId="35985"/>
    <cellStyle name="40% - Ênfase6 2 2 2 2 5" xfId="15794"/>
    <cellStyle name="40% - Ênfase6 2 2 2 2 5 2" xfId="26695"/>
    <cellStyle name="40% - Ênfase6 2 2 2 2 5 3" xfId="37881"/>
    <cellStyle name="40% - Ênfase6 2 2 2 2 6" xfId="17519"/>
    <cellStyle name="40% - Ênfase6 2 2 2 2 6 2" xfId="28591"/>
    <cellStyle name="40% - Ênfase6 2 2 2 2 6 3" xfId="39777"/>
    <cellStyle name="40% - Ênfase6 2 2 2 2 7" xfId="19244"/>
    <cellStyle name="40% - Ênfase6 2 2 2 2 8" xfId="30432"/>
    <cellStyle name="40% - Ênfase6 2 2 2 2 9" xfId="41618"/>
    <cellStyle name="40% - Ênfase6 2 2 2 3" xfId="1036"/>
    <cellStyle name="40% - Ênfase6 2 2 2 3 10" xfId="43631"/>
    <cellStyle name="40% - Ênfase6 2 2 2 3 2" xfId="10904"/>
    <cellStyle name="40% - Ênfase6 2 2 2 3 2 2" xfId="21326"/>
    <cellStyle name="40% - Ênfase6 2 2 2 3 2 3" xfId="32514"/>
    <cellStyle name="40% - Ênfase6 2 2 2 3 3" xfId="12632"/>
    <cellStyle name="40% - Ênfase6 2 2 2 3 3 2" xfId="23219"/>
    <cellStyle name="40% - Ênfase6 2 2 2 3 3 3" xfId="34405"/>
    <cellStyle name="40% - Ênfase6 2 2 2 3 4" xfId="14357"/>
    <cellStyle name="40% - Ênfase6 2 2 2 3 4 2" xfId="25115"/>
    <cellStyle name="40% - Ênfase6 2 2 2 3 4 3" xfId="36301"/>
    <cellStyle name="40% - Ênfase6 2 2 2 3 5" xfId="16082"/>
    <cellStyle name="40% - Ênfase6 2 2 2 3 5 2" xfId="27011"/>
    <cellStyle name="40% - Ênfase6 2 2 2 3 5 3" xfId="38197"/>
    <cellStyle name="40% - Ênfase6 2 2 2 3 6" xfId="17807"/>
    <cellStyle name="40% - Ênfase6 2 2 2 3 6 2" xfId="28907"/>
    <cellStyle name="40% - Ênfase6 2 2 2 3 6 3" xfId="40093"/>
    <cellStyle name="40% - Ênfase6 2 2 2 3 7" xfId="19532"/>
    <cellStyle name="40% - Ênfase6 2 2 2 3 8" xfId="30720"/>
    <cellStyle name="40% - Ênfase6 2 2 2 3 9" xfId="41906"/>
    <cellStyle name="40% - Ênfase6 2 2 2 4" xfId="1352"/>
    <cellStyle name="40% - Ênfase6 2 2 2 4 10" xfId="43919"/>
    <cellStyle name="40% - Ênfase6 2 2 2 4 2" xfId="11192"/>
    <cellStyle name="40% - Ênfase6 2 2 2 4 2 2" xfId="21642"/>
    <cellStyle name="40% - Ênfase6 2 2 2 4 2 3" xfId="32830"/>
    <cellStyle name="40% - Ênfase6 2 2 2 4 3" xfId="12920"/>
    <cellStyle name="40% - Ênfase6 2 2 2 4 3 2" xfId="23535"/>
    <cellStyle name="40% - Ênfase6 2 2 2 4 3 3" xfId="34721"/>
    <cellStyle name="40% - Ênfase6 2 2 2 4 4" xfId="14645"/>
    <cellStyle name="40% - Ênfase6 2 2 2 4 4 2" xfId="25431"/>
    <cellStyle name="40% - Ênfase6 2 2 2 4 4 3" xfId="36617"/>
    <cellStyle name="40% - Ênfase6 2 2 2 4 5" xfId="16370"/>
    <cellStyle name="40% - Ênfase6 2 2 2 4 5 2" xfId="27327"/>
    <cellStyle name="40% - Ênfase6 2 2 2 4 5 3" xfId="38513"/>
    <cellStyle name="40% - Ênfase6 2 2 2 4 6" xfId="18095"/>
    <cellStyle name="40% - Ênfase6 2 2 2 4 6 2" xfId="29223"/>
    <cellStyle name="40% - Ênfase6 2 2 2 4 6 3" xfId="40409"/>
    <cellStyle name="40% - Ênfase6 2 2 2 4 7" xfId="19820"/>
    <cellStyle name="40% - Ênfase6 2 2 2 4 8" xfId="31008"/>
    <cellStyle name="40% - Ênfase6 2 2 2 4 9" xfId="42194"/>
    <cellStyle name="40% - Ênfase6 2 2 2 5" xfId="1668"/>
    <cellStyle name="40% - Ênfase6 2 2 2 5 10" xfId="44207"/>
    <cellStyle name="40% - Ênfase6 2 2 2 5 2" xfId="11480"/>
    <cellStyle name="40% - Ênfase6 2 2 2 5 2 2" xfId="21958"/>
    <cellStyle name="40% - Ênfase6 2 2 2 5 2 3" xfId="33146"/>
    <cellStyle name="40% - Ênfase6 2 2 2 5 3" xfId="13208"/>
    <cellStyle name="40% - Ênfase6 2 2 2 5 3 2" xfId="23851"/>
    <cellStyle name="40% - Ênfase6 2 2 2 5 3 3" xfId="35037"/>
    <cellStyle name="40% - Ênfase6 2 2 2 5 4" xfId="14933"/>
    <cellStyle name="40% - Ênfase6 2 2 2 5 4 2" xfId="25747"/>
    <cellStyle name="40% - Ênfase6 2 2 2 5 4 3" xfId="36933"/>
    <cellStyle name="40% - Ênfase6 2 2 2 5 5" xfId="16658"/>
    <cellStyle name="40% - Ênfase6 2 2 2 5 5 2" xfId="27643"/>
    <cellStyle name="40% - Ênfase6 2 2 2 5 5 3" xfId="38829"/>
    <cellStyle name="40% - Ênfase6 2 2 2 5 6" xfId="18383"/>
    <cellStyle name="40% - Ênfase6 2 2 2 5 6 2" xfId="29539"/>
    <cellStyle name="40% - Ênfase6 2 2 2 5 6 3" xfId="40725"/>
    <cellStyle name="40% - Ênfase6 2 2 2 5 7" xfId="20108"/>
    <cellStyle name="40% - Ênfase6 2 2 2 5 8" xfId="31296"/>
    <cellStyle name="40% - Ênfase6 2 2 2 5 9" xfId="42482"/>
    <cellStyle name="40% - Ênfase6 2 2 2 6" xfId="1984"/>
    <cellStyle name="40% - Ênfase6 2 2 2 6 10" xfId="44495"/>
    <cellStyle name="40% - Ênfase6 2 2 2 6 2" xfId="11768"/>
    <cellStyle name="40% - Ênfase6 2 2 2 6 2 2" xfId="22274"/>
    <cellStyle name="40% - Ênfase6 2 2 2 6 2 3" xfId="33462"/>
    <cellStyle name="40% - Ênfase6 2 2 2 6 3" xfId="13496"/>
    <cellStyle name="40% - Ênfase6 2 2 2 6 3 2" xfId="24167"/>
    <cellStyle name="40% - Ênfase6 2 2 2 6 3 3" xfId="35353"/>
    <cellStyle name="40% - Ênfase6 2 2 2 6 4" xfId="15221"/>
    <cellStyle name="40% - Ênfase6 2 2 2 6 4 2" xfId="26063"/>
    <cellStyle name="40% - Ênfase6 2 2 2 6 4 3" xfId="37249"/>
    <cellStyle name="40% - Ênfase6 2 2 2 6 5" xfId="16946"/>
    <cellStyle name="40% - Ênfase6 2 2 2 6 5 2" xfId="27959"/>
    <cellStyle name="40% - Ênfase6 2 2 2 6 5 3" xfId="39145"/>
    <cellStyle name="40% - Ênfase6 2 2 2 6 6" xfId="18671"/>
    <cellStyle name="40% - Ênfase6 2 2 2 6 6 2" xfId="29855"/>
    <cellStyle name="40% - Ênfase6 2 2 2 6 6 3" xfId="41041"/>
    <cellStyle name="40% - Ênfase6 2 2 2 6 7" xfId="20396"/>
    <cellStyle name="40% - Ênfase6 2 2 2 6 8" xfId="31584"/>
    <cellStyle name="40% - Ênfase6 2 2 2 6 9" xfId="42770"/>
    <cellStyle name="40% - Ênfase6 2 2 2 7" xfId="10327"/>
    <cellStyle name="40% - Ênfase6 2 2 2 7 2" xfId="20694"/>
    <cellStyle name="40% - Ênfase6 2 2 2 7 3" xfId="31882"/>
    <cellStyle name="40% - Ênfase6 2 2 2 8" xfId="12056"/>
    <cellStyle name="40% - Ênfase6 2 2 2 8 2" xfId="22587"/>
    <cellStyle name="40% - Ênfase6 2 2 2 8 3" xfId="33773"/>
    <cellStyle name="40% - Ênfase6 2 2 2 9" xfId="13781"/>
    <cellStyle name="40% - Ênfase6 2 2 2 9 2" xfId="24483"/>
    <cellStyle name="40% - Ênfase6 2 2 2 9 3" xfId="35669"/>
    <cellStyle name="40% - Ênfase6 2 2 3" xfId="562"/>
    <cellStyle name="40% - Ênfase6 2 2 3 10" xfId="43199"/>
    <cellStyle name="40% - Ênfase6 2 2 3 2" xfId="10472"/>
    <cellStyle name="40% - Ênfase6 2 2 3 2 2" xfId="20852"/>
    <cellStyle name="40% - Ênfase6 2 2 3 2 3" xfId="32040"/>
    <cellStyle name="40% - Ênfase6 2 2 3 3" xfId="12200"/>
    <cellStyle name="40% - Ênfase6 2 2 3 3 2" xfId="22745"/>
    <cellStyle name="40% - Ênfase6 2 2 3 3 3" xfId="33931"/>
    <cellStyle name="40% - Ênfase6 2 2 3 4" xfId="13925"/>
    <cellStyle name="40% - Ênfase6 2 2 3 4 2" xfId="24641"/>
    <cellStyle name="40% - Ênfase6 2 2 3 4 3" xfId="35827"/>
    <cellStyle name="40% - Ênfase6 2 2 3 5" xfId="15650"/>
    <cellStyle name="40% - Ênfase6 2 2 3 5 2" xfId="26537"/>
    <cellStyle name="40% - Ênfase6 2 2 3 5 3" xfId="37723"/>
    <cellStyle name="40% - Ênfase6 2 2 3 6" xfId="17375"/>
    <cellStyle name="40% - Ênfase6 2 2 3 6 2" xfId="28433"/>
    <cellStyle name="40% - Ênfase6 2 2 3 6 3" xfId="39619"/>
    <cellStyle name="40% - Ênfase6 2 2 3 7" xfId="19100"/>
    <cellStyle name="40% - Ênfase6 2 2 3 8" xfId="30288"/>
    <cellStyle name="40% - Ênfase6 2 2 3 9" xfId="41474"/>
    <cellStyle name="40% - Ênfase6 2 2 4" xfId="878"/>
    <cellStyle name="40% - Ênfase6 2 2 4 10" xfId="43487"/>
    <cellStyle name="40% - Ênfase6 2 2 4 2" xfId="10760"/>
    <cellStyle name="40% - Ênfase6 2 2 4 2 2" xfId="21168"/>
    <cellStyle name="40% - Ênfase6 2 2 4 2 3" xfId="32356"/>
    <cellStyle name="40% - Ênfase6 2 2 4 3" xfId="12488"/>
    <cellStyle name="40% - Ênfase6 2 2 4 3 2" xfId="23061"/>
    <cellStyle name="40% - Ênfase6 2 2 4 3 3" xfId="34247"/>
    <cellStyle name="40% - Ênfase6 2 2 4 4" xfId="14213"/>
    <cellStyle name="40% - Ênfase6 2 2 4 4 2" xfId="24957"/>
    <cellStyle name="40% - Ênfase6 2 2 4 4 3" xfId="36143"/>
    <cellStyle name="40% - Ênfase6 2 2 4 5" xfId="15938"/>
    <cellStyle name="40% - Ênfase6 2 2 4 5 2" xfId="26853"/>
    <cellStyle name="40% - Ênfase6 2 2 4 5 3" xfId="38039"/>
    <cellStyle name="40% - Ênfase6 2 2 4 6" xfId="17663"/>
    <cellStyle name="40% - Ênfase6 2 2 4 6 2" xfId="28749"/>
    <cellStyle name="40% - Ênfase6 2 2 4 6 3" xfId="39935"/>
    <cellStyle name="40% - Ênfase6 2 2 4 7" xfId="19388"/>
    <cellStyle name="40% - Ênfase6 2 2 4 8" xfId="30576"/>
    <cellStyle name="40% - Ênfase6 2 2 4 9" xfId="41762"/>
    <cellStyle name="40% - Ênfase6 2 2 5" xfId="1194"/>
    <cellStyle name="40% - Ênfase6 2 2 5 10" xfId="43775"/>
    <cellStyle name="40% - Ênfase6 2 2 5 2" xfId="11048"/>
    <cellStyle name="40% - Ênfase6 2 2 5 2 2" xfId="21484"/>
    <cellStyle name="40% - Ênfase6 2 2 5 2 3" xfId="32672"/>
    <cellStyle name="40% - Ênfase6 2 2 5 3" xfId="12776"/>
    <cellStyle name="40% - Ênfase6 2 2 5 3 2" xfId="23377"/>
    <cellStyle name="40% - Ênfase6 2 2 5 3 3" xfId="34563"/>
    <cellStyle name="40% - Ênfase6 2 2 5 4" xfId="14501"/>
    <cellStyle name="40% - Ênfase6 2 2 5 4 2" xfId="25273"/>
    <cellStyle name="40% - Ênfase6 2 2 5 4 3" xfId="36459"/>
    <cellStyle name="40% - Ênfase6 2 2 5 5" xfId="16226"/>
    <cellStyle name="40% - Ênfase6 2 2 5 5 2" xfId="27169"/>
    <cellStyle name="40% - Ênfase6 2 2 5 5 3" xfId="38355"/>
    <cellStyle name="40% - Ênfase6 2 2 5 6" xfId="17951"/>
    <cellStyle name="40% - Ênfase6 2 2 5 6 2" xfId="29065"/>
    <cellStyle name="40% - Ênfase6 2 2 5 6 3" xfId="40251"/>
    <cellStyle name="40% - Ênfase6 2 2 5 7" xfId="19676"/>
    <cellStyle name="40% - Ênfase6 2 2 5 8" xfId="30864"/>
    <cellStyle name="40% - Ênfase6 2 2 5 9" xfId="42050"/>
    <cellStyle name="40% - Ênfase6 2 2 6" xfId="1510"/>
    <cellStyle name="40% - Ênfase6 2 2 6 10" xfId="44063"/>
    <cellStyle name="40% - Ênfase6 2 2 6 2" xfId="11336"/>
    <cellStyle name="40% - Ênfase6 2 2 6 2 2" xfId="21800"/>
    <cellStyle name="40% - Ênfase6 2 2 6 2 3" xfId="32988"/>
    <cellStyle name="40% - Ênfase6 2 2 6 3" xfId="13064"/>
    <cellStyle name="40% - Ênfase6 2 2 6 3 2" xfId="23693"/>
    <cellStyle name="40% - Ênfase6 2 2 6 3 3" xfId="34879"/>
    <cellStyle name="40% - Ênfase6 2 2 6 4" xfId="14789"/>
    <cellStyle name="40% - Ênfase6 2 2 6 4 2" xfId="25589"/>
    <cellStyle name="40% - Ênfase6 2 2 6 4 3" xfId="36775"/>
    <cellStyle name="40% - Ênfase6 2 2 6 5" xfId="16514"/>
    <cellStyle name="40% - Ênfase6 2 2 6 5 2" xfId="27485"/>
    <cellStyle name="40% - Ênfase6 2 2 6 5 3" xfId="38671"/>
    <cellStyle name="40% - Ênfase6 2 2 6 6" xfId="18239"/>
    <cellStyle name="40% - Ênfase6 2 2 6 6 2" xfId="29381"/>
    <cellStyle name="40% - Ênfase6 2 2 6 6 3" xfId="40567"/>
    <cellStyle name="40% - Ênfase6 2 2 6 7" xfId="19964"/>
    <cellStyle name="40% - Ênfase6 2 2 6 8" xfId="31152"/>
    <cellStyle name="40% - Ênfase6 2 2 6 9" xfId="42338"/>
    <cellStyle name="40% - Ênfase6 2 2 7" xfId="1826"/>
    <cellStyle name="40% - Ênfase6 2 2 7 10" xfId="44351"/>
    <cellStyle name="40% - Ênfase6 2 2 7 2" xfId="11624"/>
    <cellStyle name="40% - Ênfase6 2 2 7 2 2" xfId="22116"/>
    <cellStyle name="40% - Ênfase6 2 2 7 2 3" xfId="33304"/>
    <cellStyle name="40% - Ênfase6 2 2 7 3" xfId="13352"/>
    <cellStyle name="40% - Ênfase6 2 2 7 3 2" xfId="24009"/>
    <cellStyle name="40% - Ênfase6 2 2 7 3 3" xfId="35195"/>
    <cellStyle name="40% - Ênfase6 2 2 7 4" xfId="15077"/>
    <cellStyle name="40% - Ênfase6 2 2 7 4 2" xfId="25905"/>
    <cellStyle name="40% - Ênfase6 2 2 7 4 3" xfId="37091"/>
    <cellStyle name="40% - Ênfase6 2 2 7 5" xfId="16802"/>
    <cellStyle name="40% - Ênfase6 2 2 7 5 2" xfId="27801"/>
    <cellStyle name="40% - Ênfase6 2 2 7 5 3" xfId="38987"/>
    <cellStyle name="40% - Ênfase6 2 2 7 6" xfId="18527"/>
    <cellStyle name="40% - Ênfase6 2 2 7 6 2" xfId="29697"/>
    <cellStyle name="40% - Ênfase6 2 2 7 6 3" xfId="40883"/>
    <cellStyle name="40% - Ênfase6 2 2 7 7" xfId="20252"/>
    <cellStyle name="40% - Ênfase6 2 2 7 8" xfId="31440"/>
    <cellStyle name="40% - Ênfase6 2 2 7 9" xfId="42626"/>
    <cellStyle name="40% - Ênfase6 2 2 8" xfId="2140"/>
    <cellStyle name="40% - Ênfase6 2 2 8 2" xfId="20540"/>
    <cellStyle name="40% - Ênfase6 2 2 8 3" xfId="31728"/>
    <cellStyle name="40% - Ênfase6 2 2 9" xfId="11912"/>
    <cellStyle name="40% - Ênfase6 2 2 9 2" xfId="22429"/>
    <cellStyle name="40% - Ênfase6 2 2 9 3" xfId="33615"/>
    <cellStyle name="40% - Ênfase6 2 3" xfId="312"/>
    <cellStyle name="40% - Ênfase6 2 3 10" xfId="15424"/>
    <cellStyle name="40% - Ênfase6 2 3 10 2" xfId="26289"/>
    <cellStyle name="40% - Ênfase6 2 3 10 3" xfId="37475"/>
    <cellStyle name="40% - Ênfase6 2 3 11" xfId="17149"/>
    <cellStyle name="40% - Ênfase6 2 3 11 2" xfId="28185"/>
    <cellStyle name="40% - Ênfase6 2 3 11 3" xfId="39371"/>
    <cellStyle name="40% - Ênfase6 2 3 12" xfId="18874"/>
    <cellStyle name="40% - Ênfase6 2 3 13" xfId="30062"/>
    <cellStyle name="40% - Ênfase6 2 3 14" xfId="41248"/>
    <cellStyle name="40% - Ênfase6 2 3 15" xfId="42973"/>
    <cellStyle name="40% - Ênfase6 2 3 2" xfId="630"/>
    <cellStyle name="40% - Ênfase6 2 3 2 10" xfId="43261"/>
    <cellStyle name="40% - Ênfase6 2 3 2 2" xfId="10534"/>
    <cellStyle name="40% - Ênfase6 2 3 2 2 2" xfId="20920"/>
    <cellStyle name="40% - Ênfase6 2 3 2 2 3" xfId="32108"/>
    <cellStyle name="40% - Ênfase6 2 3 2 3" xfId="12262"/>
    <cellStyle name="40% - Ênfase6 2 3 2 3 2" xfId="22813"/>
    <cellStyle name="40% - Ênfase6 2 3 2 3 3" xfId="33999"/>
    <cellStyle name="40% - Ênfase6 2 3 2 4" xfId="13987"/>
    <cellStyle name="40% - Ênfase6 2 3 2 4 2" xfId="24709"/>
    <cellStyle name="40% - Ênfase6 2 3 2 4 3" xfId="35895"/>
    <cellStyle name="40% - Ênfase6 2 3 2 5" xfId="15712"/>
    <cellStyle name="40% - Ênfase6 2 3 2 5 2" xfId="26605"/>
    <cellStyle name="40% - Ênfase6 2 3 2 5 3" xfId="37791"/>
    <cellStyle name="40% - Ênfase6 2 3 2 6" xfId="17437"/>
    <cellStyle name="40% - Ênfase6 2 3 2 6 2" xfId="28501"/>
    <cellStyle name="40% - Ênfase6 2 3 2 6 3" xfId="39687"/>
    <cellStyle name="40% - Ênfase6 2 3 2 7" xfId="19162"/>
    <cellStyle name="40% - Ênfase6 2 3 2 8" xfId="30350"/>
    <cellStyle name="40% - Ênfase6 2 3 2 9" xfId="41536"/>
    <cellStyle name="40% - Ênfase6 2 3 3" xfId="946"/>
    <cellStyle name="40% - Ênfase6 2 3 3 10" xfId="43549"/>
    <cellStyle name="40% - Ênfase6 2 3 3 2" xfId="10822"/>
    <cellStyle name="40% - Ênfase6 2 3 3 2 2" xfId="21236"/>
    <cellStyle name="40% - Ênfase6 2 3 3 2 3" xfId="32424"/>
    <cellStyle name="40% - Ênfase6 2 3 3 3" xfId="12550"/>
    <cellStyle name="40% - Ênfase6 2 3 3 3 2" xfId="23129"/>
    <cellStyle name="40% - Ênfase6 2 3 3 3 3" xfId="34315"/>
    <cellStyle name="40% - Ênfase6 2 3 3 4" xfId="14275"/>
    <cellStyle name="40% - Ênfase6 2 3 3 4 2" xfId="25025"/>
    <cellStyle name="40% - Ênfase6 2 3 3 4 3" xfId="36211"/>
    <cellStyle name="40% - Ênfase6 2 3 3 5" xfId="16000"/>
    <cellStyle name="40% - Ênfase6 2 3 3 5 2" xfId="26921"/>
    <cellStyle name="40% - Ênfase6 2 3 3 5 3" xfId="38107"/>
    <cellStyle name="40% - Ênfase6 2 3 3 6" xfId="17725"/>
    <cellStyle name="40% - Ênfase6 2 3 3 6 2" xfId="28817"/>
    <cellStyle name="40% - Ênfase6 2 3 3 6 3" xfId="40003"/>
    <cellStyle name="40% - Ênfase6 2 3 3 7" xfId="19450"/>
    <cellStyle name="40% - Ênfase6 2 3 3 8" xfId="30638"/>
    <cellStyle name="40% - Ênfase6 2 3 3 9" xfId="41824"/>
    <cellStyle name="40% - Ênfase6 2 3 4" xfId="1262"/>
    <cellStyle name="40% - Ênfase6 2 3 4 10" xfId="43837"/>
    <cellStyle name="40% - Ênfase6 2 3 4 2" xfId="11110"/>
    <cellStyle name="40% - Ênfase6 2 3 4 2 2" xfId="21552"/>
    <cellStyle name="40% - Ênfase6 2 3 4 2 3" xfId="32740"/>
    <cellStyle name="40% - Ênfase6 2 3 4 3" xfId="12838"/>
    <cellStyle name="40% - Ênfase6 2 3 4 3 2" xfId="23445"/>
    <cellStyle name="40% - Ênfase6 2 3 4 3 3" xfId="34631"/>
    <cellStyle name="40% - Ênfase6 2 3 4 4" xfId="14563"/>
    <cellStyle name="40% - Ênfase6 2 3 4 4 2" xfId="25341"/>
    <cellStyle name="40% - Ênfase6 2 3 4 4 3" xfId="36527"/>
    <cellStyle name="40% - Ênfase6 2 3 4 5" xfId="16288"/>
    <cellStyle name="40% - Ênfase6 2 3 4 5 2" xfId="27237"/>
    <cellStyle name="40% - Ênfase6 2 3 4 5 3" xfId="38423"/>
    <cellStyle name="40% - Ênfase6 2 3 4 6" xfId="18013"/>
    <cellStyle name="40% - Ênfase6 2 3 4 6 2" xfId="29133"/>
    <cellStyle name="40% - Ênfase6 2 3 4 6 3" xfId="40319"/>
    <cellStyle name="40% - Ênfase6 2 3 4 7" xfId="19738"/>
    <cellStyle name="40% - Ênfase6 2 3 4 8" xfId="30926"/>
    <cellStyle name="40% - Ênfase6 2 3 4 9" xfId="42112"/>
    <cellStyle name="40% - Ênfase6 2 3 5" xfId="1578"/>
    <cellStyle name="40% - Ênfase6 2 3 5 10" xfId="44125"/>
    <cellStyle name="40% - Ênfase6 2 3 5 2" xfId="11398"/>
    <cellStyle name="40% - Ênfase6 2 3 5 2 2" xfId="21868"/>
    <cellStyle name="40% - Ênfase6 2 3 5 2 3" xfId="33056"/>
    <cellStyle name="40% - Ênfase6 2 3 5 3" xfId="13126"/>
    <cellStyle name="40% - Ênfase6 2 3 5 3 2" xfId="23761"/>
    <cellStyle name="40% - Ênfase6 2 3 5 3 3" xfId="34947"/>
    <cellStyle name="40% - Ênfase6 2 3 5 4" xfId="14851"/>
    <cellStyle name="40% - Ênfase6 2 3 5 4 2" xfId="25657"/>
    <cellStyle name="40% - Ênfase6 2 3 5 4 3" xfId="36843"/>
    <cellStyle name="40% - Ênfase6 2 3 5 5" xfId="16576"/>
    <cellStyle name="40% - Ênfase6 2 3 5 5 2" xfId="27553"/>
    <cellStyle name="40% - Ênfase6 2 3 5 5 3" xfId="38739"/>
    <cellStyle name="40% - Ênfase6 2 3 5 6" xfId="18301"/>
    <cellStyle name="40% - Ênfase6 2 3 5 6 2" xfId="29449"/>
    <cellStyle name="40% - Ênfase6 2 3 5 6 3" xfId="40635"/>
    <cellStyle name="40% - Ênfase6 2 3 5 7" xfId="20026"/>
    <cellStyle name="40% - Ênfase6 2 3 5 8" xfId="31214"/>
    <cellStyle name="40% - Ênfase6 2 3 5 9" xfId="42400"/>
    <cellStyle name="40% - Ênfase6 2 3 6" xfId="1894"/>
    <cellStyle name="40% - Ênfase6 2 3 6 10" xfId="44413"/>
    <cellStyle name="40% - Ênfase6 2 3 6 2" xfId="11686"/>
    <cellStyle name="40% - Ênfase6 2 3 6 2 2" xfId="22184"/>
    <cellStyle name="40% - Ênfase6 2 3 6 2 3" xfId="33372"/>
    <cellStyle name="40% - Ênfase6 2 3 6 3" xfId="13414"/>
    <cellStyle name="40% - Ênfase6 2 3 6 3 2" xfId="24077"/>
    <cellStyle name="40% - Ênfase6 2 3 6 3 3" xfId="35263"/>
    <cellStyle name="40% - Ênfase6 2 3 6 4" xfId="15139"/>
    <cellStyle name="40% - Ênfase6 2 3 6 4 2" xfId="25973"/>
    <cellStyle name="40% - Ênfase6 2 3 6 4 3" xfId="37159"/>
    <cellStyle name="40% - Ênfase6 2 3 6 5" xfId="16864"/>
    <cellStyle name="40% - Ênfase6 2 3 6 5 2" xfId="27869"/>
    <cellStyle name="40% - Ênfase6 2 3 6 5 3" xfId="39055"/>
    <cellStyle name="40% - Ênfase6 2 3 6 6" xfId="18589"/>
    <cellStyle name="40% - Ênfase6 2 3 6 6 2" xfId="29765"/>
    <cellStyle name="40% - Ênfase6 2 3 6 6 3" xfId="40951"/>
    <cellStyle name="40% - Ênfase6 2 3 6 7" xfId="20314"/>
    <cellStyle name="40% - Ênfase6 2 3 6 8" xfId="31502"/>
    <cellStyle name="40% - Ênfase6 2 3 6 9" xfId="42688"/>
    <cellStyle name="40% - Ênfase6 2 3 7" xfId="10245"/>
    <cellStyle name="40% - Ênfase6 2 3 7 2" xfId="20604"/>
    <cellStyle name="40% - Ênfase6 2 3 7 3" xfId="31792"/>
    <cellStyle name="40% - Ênfase6 2 3 8" xfId="11974"/>
    <cellStyle name="40% - Ênfase6 2 3 8 2" xfId="22497"/>
    <cellStyle name="40% - Ênfase6 2 3 8 3" xfId="33683"/>
    <cellStyle name="40% - Ênfase6 2 3 9" xfId="13699"/>
    <cellStyle name="40% - Ênfase6 2 3 9 2" xfId="24393"/>
    <cellStyle name="40% - Ênfase6 2 3 9 3" xfId="35579"/>
    <cellStyle name="40% - Ênfase6 2 4" xfId="472"/>
    <cellStyle name="40% - Ênfase6 2 4 10" xfId="43117"/>
    <cellStyle name="40% - Ênfase6 2 4 2" xfId="10390"/>
    <cellStyle name="40% - Ênfase6 2 4 2 2" xfId="20762"/>
    <cellStyle name="40% - Ênfase6 2 4 2 3" xfId="31950"/>
    <cellStyle name="40% - Ênfase6 2 4 3" xfId="12118"/>
    <cellStyle name="40% - Ênfase6 2 4 3 2" xfId="22655"/>
    <cellStyle name="40% - Ênfase6 2 4 3 3" xfId="33841"/>
    <cellStyle name="40% - Ênfase6 2 4 4" xfId="13843"/>
    <cellStyle name="40% - Ênfase6 2 4 4 2" xfId="24551"/>
    <cellStyle name="40% - Ênfase6 2 4 4 3" xfId="35737"/>
    <cellStyle name="40% - Ênfase6 2 4 5" xfId="15568"/>
    <cellStyle name="40% - Ênfase6 2 4 5 2" xfId="26447"/>
    <cellStyle name="40% - Ênfase6 2 4 5 3" xfId="37633"/>
    <cellStyle name="40% - Ênfase6 2 4 6" xfId="17293"/>
    <cellStyle name="40% - Ênfase6 2 4 6 2" xfId="28343"/>
    <cellStyle name="40% - Ênfase6 2 4 6 3" xfId="39529"/>
    <cellStyle name="40% - Ênfase6 2 4 7" xfId="19018"/>
    <cellStyle name="40% - Ênfase6 2 4 8" xfId="30206"/>
    <cellStyle name="40% - Ênfase6 2 4 9" xfId="41392"/>
    <cellStyle name="40% - Ênfase6 2 5" xfId="788"/>
    <cellStyle name="40% - Ênfase6 2 5 10" xfId="43405"/>
    <cellStyle name="40% - Ênfase6 2 5 2" xfId="10678"/>
    <cellStyle name="40% - Ênfase6 2 5 2 2" xfId="21078"/>
    <cellStyle name="40% - Ênfase6 2 5 2 3" xfId="32266"/>
    <cellStyle name="40% - Ênfase6 2 5 3" xfId="12406"/>
    <cellStyle name="40% - Ênfase6 2 5 3 2" xfId="22971"/>
    <cellStyle name="40% - Ênfase6 2 5 3 3" xfId="34157"/>
    <cellStyle name="40% - Ênfase6 2 5 4" xfId="14131"/>
    <cellStyle name="40% - Ênfase6 2 5 4 2" xfId="24867"/>
    <cellStyle name="40% - Ênfase6 2 5 4 3" xfId="36053"/>
    <cellStyle name="40% - Ênfase6 2 5 5" xfId="15856"/>
    <cellStyle name="40% - Ênfase6 2 5 5 2" xfId="26763"/>
    <cellStyle name="40% - Ênfase6 2 5 5 3" xfId="37949"/>
    <cellStyle name="40% - Ênfase6 2 5 6" xfId="17581"/>
    <cellStyle name="40% - Ênfase6 2 5 6 2" xfId="28659"/>
    <cellStyle name="40% - Ênfase6 2 5 6 3" xfId="39845"/>
    <cellStyle name="40% - Ênfase6 2 5 7" xfId="19306"/>
    <cellStyle name="40% - Ênfase6 2 5 8" xfId="30494"/>
    <cellStyle name="40% - Ênfase6 2 5 9" xfId="41680"/>
    <cellStyle name="40% - Ênfase6 2 6" xfId="1104"/>
    <cellStyle name="40% - Ênfase6 2 6 10" xfId="43693"/>
    <cellStyle name="40% - Ênfase6 2 6 2" xfId="10966"/>
    <cellStyle name="40% - Ênfase6 2 6 2 2" xfId="21394"/>
    <cellStyle name="40% - Ênfase6 2 6 2 3" xfId="32582"/>
    <cellStyle name="40% - Ênfase6 2 6 3" xfId="12694"/>
    <cellStyle name="40% - Ênfase6 2 6 3 2" xfId="23287"/>
    <cellStyle name="40% - Ênfase6 2 6 3 3" xfId="34473"/>
    <cellStyle name="40% - Ênfase6 2 6 4" xfId="14419"/>
    <cellStyle name="40% - Ênfase6 2 6 4 2" xfId="25183"/>
    <cellStyle name="40% - Ênfase6 2 6 4 3" xfId="36369"/>
    <cellStyle name="40% - Ênfase6 2 6 5" xfId="16144"/>
    <cellStyle name="40% - Ênfase6 2 6 5 2" xfId="27079"/>
    <cellStyle name="40% - Ênfase6 2 6 5 3" xfId="38265"/>
    <cellStyle name="40% - Ênfase6 2 6 6" xfId="17869"/>
    <cellStyle name="40% - Ênfase6 2 6 6 2" xfId="28975"/>
    <cellStyle name="40% - Ênfase6 2 6 6 3" xfId="40161"/>
    <cellStyle name="40% - Ênfase6 2 6 7" xfId="19594"/>
    <cellStyle name="40% - Ênfase6 2 6 8" xfId="30782"/>
    <cellStyle name="40% - Ênfase6 2 6 9" xfId="41968"/>
    <cellStyle name="40% - Ênfase6 2 7" xfId="1420"/>
    <cellStyle name="40% - Ênfase6 2 7 10" xfId="43981"/>
    <cellStyle name="40% - Ênfase6 2 7 2" xfId="11254"/>
    <cellStyle name="40% - Ênfase6 2 7 2 2" xfId="21710"/>
    <cellStyle name="40% - Ênfase6 2 7 2 3" xfId="32898"/>
    <cellStyle name="40% - Ênfase6 2 7 3" xfId="12982"/>
    <cellStyle name="40% - Ênfase6 2 7 3 2" xfId="23603"/>
    <cellStyle name="40% - Ênfase6 2 7 3 3" xfId="34789"/>
    <cellStyle name="40% - Ênfase6 2 7 4" xfId="14707"/>
    <cellStyle name="40% - Ênfase6 2 7 4 2" xfId="25499"/>
    <cellStyle name="40% - Ênfase6 2 7 4 3" xfId="36685"/>
    <cellStyle name="40% - Ênfase6 2 7 5" xfId="16432"/>
    <cellStyle name="40% - Ênfase6 2 7 5 2" xfId="27395"/>
    <cellStyle name="40% - Ênfase6 2 7 5 3" xfId="38581"/>
    <cellStyle name="40% - Ênfase6 2 7 6" xfId="18157"/>
    <cellStyle name="40% - Ênfase6 2 7 6 2" xfId="29291"/>
    <cellStyle name="40% - Ênfase6 2 7 6 3" xfId="40477"/>
    <cellStyle name="40% - Ênfase6 2 7 7" xfId="19882"/>
    <cellStyle name="40% - Ênfase6 2 7 8" xfId="31070"/>
    <cellStyle name="40% - Ênfase6 2 7 9" xfId="42256"/>
    <cellStyle name="40% - Ênfase6 2 8" xfId="1736"/>
    <cellStyle name="40% - Ênfase6 2 8 10" xfId="44269"/>
    <cellStyle name="40% - Ênfase6 2 8 2" xfId="11542"/>
    <cellStyle name="40% - Ênfase6 2 8 2 2" xfId="22026"/>
    <cellStyle name="40% - Ênfase6 2 8 2 3" xfId="33214"/>
    <cellStyle name="40% - Ênfase6 2 8 3" xfId="13270"/>
    <cellStyle name="40% - Ênfase6 2 8 3 2" xfId="23919"/>
    <cellStyle name="40% - Ênfase6 2 8 3 3" xfId="35105"/>
    <cellStyle name="40% - Ênfase6 2 8 4" xfId="14995"/>
    <cellStyle name="40% - Ênfase6 2 8 4 2" xfId="25815"/>
    <cellStyle name="40% - Ênfase6 2 8 4 3" xfId="37001"/>
    <cellStyle name="40% - Ênfase6 2 8 5" xfId="16720"/>
    <cellStyle name="40% - Ênfase6 2 8 5 2" xfId="27711"/>
    <cellStyle name="40% - Ênfase6 2 8 5 3" xfId="38897"/>
    <cellStyle name="40% - Ênfase6 2 8 6" xfId="18445"/>
    <cellStyle name="40% - Ênfase6 2 8 6 2" xfId="29607"/>
    <cellStyle name="40% - Ênfase6 2 8 6 3" xfId="40793"/>
    <cellStyle name="40% - Ênfase6 2 8 7" xfId="20170"/>
    <cellStyle name="40% - Ênfase6 2 8 8" xfId="31358"/>
    <cellStyle name="40% - Ênfase6 2 8 9" xfId="42544"/>
    <cellStyle name="40% - Ênfase6 2 9" xfId="2168"/>
    <cellStyle name="40% - Ênfase6 2 9 2" xfId="20458"/>
    <cellStyle name="40% - Ênfase6 2 9 3" xfId="31646"/>
    <cellStyle name="40% - Ênfase6 20" xfId="42812"/>
    <cellStyle name="40% - Ênfase6 3" xfId="178"/>
    <cellStyle name="40% - Ênfase6 3 10" xfId="11852"/>
    <cellStyle name="40% - Ênfase6 3 10 2" xfId="22363"/>
    <cellStyle name="40% - Ênfase6 3 10 3" xfId="33549"/>
    <cellStyle name="40% - Ênfase6 3 11" xfId="13577"/>
    <cellStyle name="40% - Ênfase6 3 11 2" xfId="24259"/>
    <cellStyle name="40% - Ênfase6 3 11 3" xfId="35445"/>
    <cellStyle name="40% - Ênfase6 3 12" xfId="15302"/>
    <cellStyle name="40% - Ênfase6 3 12 2" xfId="26155"/>
    <cellStyle name="40% - Ênfase6 3 12 3" xfId="37341"/>
    <cellStyle name="40% - Ênfase6 3 13" xfId="17027"/>
    <cellStyle name="40% - Ênfase6 3 13 2" xfId="28051"/>
    <cellStyle name="40% - Ênfase6 3 13 3" xfId="39237"/>
    <cellStyle name="40% - Ênfase6 3 14" xfId="18752"/>
    <cellStyle name="40% - Ênfase6 3 15" xfId="29940"/>
    <cellStyle name="40% - Ênfase6 3 16" xfId="41126"/>
    <cellStyle name="40% - Ênfase6 3 17" xfId="42851"/>
    <cellStyle name="40% - Ênfase6 3 2" xfId="268"/>
    <cellStyle name="40% - Ênfase6 3 2 10" xfId="13659"/>
    <cellStyle name="40% - Ênfase6 3 2 10 2" xfId="24349"/>
    <cellStyle name="40% - Ênfase6 3 2 10 3" xfId="35535"/>
    <cellStyle name="40% - Ênfase6 3 2 11" xfId="15384"/>
    <cellStyle name="40% - Ênfase6 3 2 11 2" xfId="26245"/>
    <cellStyle name="40% - Ênfase6 3 2 11 3" xfId="37431"/>
    <cellStyle name="40% - Ênfase6 3 2 12" xfId="17109"/>
    <cellStyle name="40% - Ênfase6 3 2 12 2" xfId="28141"/>
    <cellStyle name="40% - Ênfase6 3 2 12 3" xfId="39327"/>
    <cellStyle name="40% - Ênfase6 3 2 13" xfId="18834"/>
    <cellStyle name="40% - Ênfase6 3 2 14" xfId="30022"/>
    <cellStyle name="40% - Ênfase6 3 2 15" xfId="41208"/>
    <cellStyle name="40% - Ênfase6 3 2 16" xfId="42933"/>
    <cellStyle name="40% - Ênfase6 3 2 2" xfId="426"/>
    <cellStyle name="40% - Ênfase6 3 2 2 10" xfId="15528"/>
    <cellStyle name="40% - Ênfase6 3 2 2 10 2" xfId="26403"/>
    <cellStyle name="40% - Ênfase6 3 2 2 10 3" xfId="37589"/>
    <cellStyle name="40% - Ênfase6 3 2 2 11" xfId="17253"/>
    <cellStyle name="40% - Ênfase6 3 2 2 11 2" xfId="28299"/>
    <cellStyle name="40% - Ênfase6 3 2 2 11 3" xfId="39485"/>
    <cellStyle name="40% - Ênfase6 3 2 2 12" xfId="18978"/>
    <cellStyle name="40% - Ênfase6 3 2 2 13" xfId="30166"/>
    <cellStyle name="40% - Ênfase6 3 2 2 14" xfId="41352"/>
    <cellStyle name="40% - Ênfase6 3 2 2 15" xfId="43077"/>
    <cellStyle name="40% - Ênfase6 3 2 2 2" xfId="744"/>
    <cellStyle name="40% - Ênfase6 3 2 2 2 10" xfId="43365"/>
    <cellStyle name="40% - Ênfase6 3 2 2 2 2" xfId="10638"/>
    <cellStyle name="40% - Ênfase6 3 2 2 2 2 2" xfId="21034"/>
    <cellStyle name="40% - Ênfase6 3 2 2 2 2 3" xfId="32222"/>
    <cellStyle name="40% - Ênfase6 3 2 2 2 3" xfId="12366"/>
    <cellStyle name="40% - Ênfase6 3 2 2 2 3 2" xfId="22927"/>
    <cellStyle name="40% - Ênfase6 3 2 2 2 3 3" xfId="34113"/>
    <cellStyle name="40% - Ênfase6 3 2 2 2 4" xfId="14091"/>
    <cellStyle name="40% - Ênfase6 3 2 2 2 4 2" xfId="24823"/>
    <cellStyle name="40% - Ênfase6 3 2 2 2 4 3" xfId="36009"/>
    <cellStyle name="40% - Ênfase6 3 2 2 2 5" xfId="15816"/>
    <cellStyle name="40% - Ênfase6 3 2 2 2 5 2" xfId="26719"/>
    <cellStyle name="40% - Ênfase6 3 2 2 2 5 3" xfId="37905"/>
    <cellStyle name="40% - Ênfase6 3 2 2 2 6" xfId="17541"/>
    <cellStyle name="40% - Ênfase6 3 2 2 2 6 2" xfId="28615"/>
    <cellStyle name="40% - Ênfase6 3 2 2 2 6 3" xfId="39801"/>
    <cellStyle name="40% - Ênfase6 3 2 2 2 7" xfId="19266"/>
    <cellStyle name="40% - Ênfase6 3 2 2 2 8" xfId="30454"/>
    <cellStyle name="40% - Ênfase6 3 2 2 2 9" xfId="41640"/>
    <cellStyle name="40% - Ênfase6 3 2 2 3" xfId="1060"/>
    <cellStyle name="40% - Ênfase6 3 2 2 3 10" xfId="43653"/>
    <cellStyle name="40% - Ênfase6 3 2 2 3 2" xfId="10926"/>
    <cellStyle name="40% - Ênfase6 3 2 2 3 2 2" xfId="21350"/>
    <cellStyle name="40% - Ênfase6 3 2 2 3 2 3" xfId="32538"/>
    <cellStyle name="40% - Ênfase6 3 2 2 3 3" xfId="12654"/>
    <cellStyle name="40% - Ênfase6 3 2 2 3 3 2" xfId="23243"/>
    <cellStyle name="40% - Ênfase6 3 2 2 3 3 3" xfId="34429"/>
    <cellStyle name="40% - Ênfase6 3 2 2 3 4" xfId="14379"/>
    <cellStyle name="40% - Ênfase6 3 2 2 3 4 2" xfId="25139"/>
    <cellStyle name="40% - Ênfase6 3 2 2 3 4 3" xfId="36325"/>
    <cellStyle name="40% - Ênfase6 3 2 2 3 5" xfId="16104"/>
    <cellStyle name="40% - Ênfase6 3 2 2 3 5 2" xfId="27035"/>
    <cellStyle name="40% - Ênfase6 3 2 2 3 5 3" xfId="38221"/>
    <cellStyle name="40% - Ênfase6 3 2 2 3 6" xfId="17829"/>
    <cellStyle name="40% - Ênfase6 3 2 2 3 6 2" xfId="28931"/>
    <cellStyle name="40% - Ênfase6 3 2 2 3 6 3" xfId="40117"/>
    <cellStyle name="40% - Ênfase6 3 2 2 3 7" xfId="19554"/>
    <cellStyle name="40% - Ênfase6 3 2 2 3 8" xfId="30742"/>
    <cellStyle name="40% - Ênfase6 3 2 2 3 9" xfId="41928"/>
    <cellStyle name="40% - Ênfase6 3 2 2 4" xfId="1376"/>
    <cellStyle name="40% - Ênfase6 3 2 2 4 10" xfId="43941"/>
    <cellStyle name="40% - Ênfase6 3 2 2 4 2" xfId="11214"/>
    <cellStyle name="40% - Ênfase6 3 2 2 4 2 2" xfId="21666"/>
    <cellStyle name="40% - Ênfase6 3 2 2 4 2 3" xfId="32854"/>
    <cellStyle name="40% - Ênfase6 3 2 2 4 3" xfId="12942"/>
    <cellStyle name="40% - Ênfase6 3 2 2 4 3 2" xfId="23559"/>
    <cellStyle name="40% - Ênfase6 3 2 2 4 3 3" xfId="34745"/>
    <cellStyle name="40% - Ênfase6 3 2 2 4 4" xfId="14667"/>
    <cellStyle name="40% - Ênfase6 3 2 2 4 4 2" xfId="25455"/>
    <cellStyle name="40% - Ênfase6 3 2 2 4 4 3" xfId="36641"/>
    <cellStyle name="40% - Ênfase6 3 2 2 4 5" xfId="16392"/>
    <cellStyle name="40% - Ênfase6 3 2 2 4 5 2" xfId="27351"/>
    <cellStyle name="40% - Ênfase6 3 2 2 4 5 3" xfId="38537"/>
    <cellStyle name="40% - Ênfase6 3 2 2 4 6" xfId="18117"/>
    <cellStyle name="40% - Ênfase6 3 2 2 4 6 2" xfId="29247"/>
    <cellStyle name="40% - Ênfase6 3 2 2 4 6 3" xfId="40433"/>
    <cellStyle name="40% - Ênfase6 3 2 2 4 7" xfId="19842"/>
    <cellStyle name="40% - Ênfase6 3 2 2 4 8" xfId="31030"/>
    <cellStyle name="40% - Ênfase6 3 2 2 4 9" xfId="42216"/>
    <cellStyle name="40% - Ênfase6 3 2 2 5" xfId="1692"/>
    <cellStyle name="40% - Ênfase6 3 2 2 5 10" xfId="44229"/>
    <cellStyle name="40% - Ênfase6 3 2 2 5 2" xfId="11502"/>
    <cellStyle name="40% - Ênfase6 3 2 2 5 2 2" xfId="21982"/>
    <cellStyle name="40% - Ênfase6 3 2 2 5 2 3" xfId="33170"/>
    <cellStyle name="40% - Ênfase6 3 2 2 5 3" xfId="13230"/>
    <cellStyle name="40% - Ênfase6 3 2 2 5 3 2" xfId="23875"/>
    <cellStyle name="40% - Ênfase6 3 2 2 5 3 3" xfId="35061"/>
    <cellStyle name="40% - Ênfase6 3 2 2 5 4" xfId="14955"/>
    <cellStyle name="40% - Ênfase6 3 2 2 5 4 2" xfId="25771"/>
    <cellStyle name="40% - Ênfase6 3 2 2 5 4 3" xfId="36957"/>
    <cellStyle name="40% - Ênfase6 3 2 2 5 5" xfId="16680"/>
    <cellStyle name="40% - Ênfase6 3 2 2 5 5 2" xfId="27667"/>
    <cellStyle name="40% - Ênfase6 3 2 2 5 5 3" xfId="38853"/>
    <cellStyle name="40% - Ênfase6 3 2 2 5 6" xfId="18405"/>
    <cellStyle name="40% - Ênfase6 3 2 2 5 6 2" xfId="29563"/>
    <cellStyle name="40% - Ênfase6 3 2 2 5 6 3" xfId="40749"/>
    <cellStyle name="40% - Ênfase6 3 2 2 5 7" xfId="20130"/>
    <cellStyle name="40% - Ênfase6 3 2 2 5 8" xfId="31318"/>
    <cellStyle name="40% - Ênfase6 3 2 2 5 9" xfId="42504"/>
    <cellStyle name="40% - Ênfase6 3 2 2 6" xfId="2008"/>
    <cellStyle name="40% - Ênfase6 3 2 2 6 10" xfId="44517"/>
    <cellStyle name="40% - Ênfase6 3 2 2 6 2" xfId="11790"/>
    <cellStyle name="40% - Ênfase6 3 2 2 6 2 2" xfId="22298"/>
    <cellStyle name="40% - Ênfase6 3 2 2 6 2 3" xfId="33486"/>
    <cellStyle name="40% - Ênfase6 3 2 2 6 3" xfId="13518"/>
    <cellStyle name="40% - Ênfase6 3 2 2 6 3 2" xfId="24191"/>
    <cellStyle name="40% - Ênfase6 3 2 2 6 3 3" xfId="35377"/>
    <cellStyle name="40% - Ênfase6 3 2 2 6 4" xfId="15243"/>
    <cellStyle name="40% - Ênfase6 3 2 2 6 4 2" xfId="26087"/>
    <cellStyle name="40% - Ênfase6 3 2 2 6 4 3" xfId="37273"/>
    <cellStyle name="40% - Ênfase6 3 2 2 6 5" xfId="16968"/>
    <cellStyle name="40% - Ênfase6 3 2 2 6 5 2" xfId="27983"/>
    <cellStyle name="40% - Ênfase6 3 2 2 6 5 3" xfId="39169"/>
    <cellStyle name="40% - Ênfase6 3 2 2 6 6" xfId="18693"/>
    <cellStyle name="40% - Ênfase6 3 2 2 6 6 2" xfId="29879"/>
    <cellStyle name="40% - Ênfase6 3 2 2 6 6 3" xfId="41065"/>
    <cellStyle name="40% - Ênfase6 3 2 2 6 7" xfId="20418"/>
    <cellStyle name="40% - Ênfase6 3 2 2 6 8" xfId="31606"/>
    <cellStyle name="40% - Ênfase6 3 2 2 6 9" xfId="42792"/>
    <cellStyle name="40% - Ênfase6 3 2 2 7" xfId="10349"/>
    <cellStyle name="40% - Ênfase6 3 2 2 7 2" xfId="20718"/>
    <cellStyle name="40% - Ênfase6 3 2 2 7 3" xfId="31906"/>
    <cellStyle name="40% - Ênfase6 3 2 2 8" xfId="12078"/>
    <cellStyle name="40% - Ênfase6 3 2 2 8 2" xfId="22611"/>
    <cellStyle name="40% - Ênfase6 3 2 2 8 3" xfId="33797"/>
    <cellStyle name="40% - Ênfase6 3 2 2 9" xfId="13803"/>
    <cellStyle name="40% - Ênfase6 3 2 2 9 2" xfId="24507"/>
    <cellStyle name="40% - Ênfase6 3 2 2 9 3" xfId="35693"/>
    <cellStyle name="40% - Ênfase6 3 2 3" xfId="586"/>
    <cellStyle name="40% - Ênfase6 3 2 3 10" xfId="43221"/>
    <cellStyle name="40% - Ênfase6 3 2 3 2" xfId="10494"/>
    <cellStyle name="40% - Ênfase6 3 2 3 2 2" xfId="20876"/>
    <cellStyle name="40% - Ênfase6 3 2 3 2 3" xfId="32064"/>
    <cellStyle name="40% - Ênfase6 3 2 3 3" xfId="12222"/>
    <cellStyle name="40% - Ênfase6 3 2 3 3 2" xfId="22769"/>
    <cellStyle name="40% - Ênfase6 3 2 3 3 3" xfId="33955"/>
    <cellStyle name="40% - Ênfase6 3 2 3 4" xfId="13947"/>
    <cellStyle name="40% - Ênfase6 3 2 3 4 2" xfId="24665"/>
    <cellStyle name="40% - Ênfase6 3 2 3 4 3" xfId="35851"/>
    <cellStyle name="40% - Ênfase6 3 2 3 5" xfId="15672"/>
    <cellStyle name="40% - Ênfase6 3 2 3 5 2" xfId="26561"/>
    <cellStyle name="40% - Ênfase6 3 2 3 5 3" xfId="37747"/>
    <cellStyle name="40% - Ênfase6 3 2 3 6" xfId="17397"/>
    <cellStyle name="40% - Ênfase6 3 2 3 6 2" xfId="28457"/>
    <cellStyle name="40% - Ênfase6 3 2 3 6 3" xfId="39643"/>
    <cellStyle name="40% - Ênfase6 3 2 3 7" xfId="19122"/>
    <cellStyle name="40% - Ênfase6 3 2 3 8" xfId="30310"/>
    <cellStyle name="40% - Ênfase6 3 2 3 9" xfId="41496"/>
    <cellStyle name="40% - Ênfase6 3 2 4" xfId="902"/>
    <cellStyle name="40% - Ênfase6 3 2 4 10" xfId="43509"/>
    <cellStyle name="40% - Ênfase6 3 2 4 2" xfId="10782"/>
    <cellStyle name="40% - Ênfase6 3 2 4 2 2" xfId="21192"/>
    <cellStyle name="40% - Ênfase6 3 2 4 2 3" xfId="32380"/>
    <cellStyle name="40% - Ênfase6 3 2 4 3" xfId="12510"/>
    <cellStyle name="40% - Ênfase6 3 2 4 3 2" xfId="23085"/>
    <cellStyle name="40% - Ênfase6 3 2 4 3 3" xfId="34271"/>
    <cellStyle name="40% - Ênfase6 3 2 4 4" xfId="14235"/>
    <cellStyle name="40% - Ênfase6 3 2 4 4 2" xfId="24981"/>
    <cellStyle name="40% - Ênfase6 3 2 4 4 3" xfId="36167"/>
    <cellStyle name="40% - Ênfase6 3 2 4 5" xfId="15960"/>
    <cellStyle name="40% - Ênfase6 3 2 4 5 2" xfId="26877"/>
    <cellStyle name="40% - Ênfase6 3 2 4 5 3" xfId="38063"/>
    <cellStyle name="40% - Ênfase6 3 2 4 6" xfId="17685"/>
    <cellStyle name="40% - Ênfase6 3 2 4 6 2" xfId="28773"/>
    <cellStyle name="40% - Ênfase6 3 2 4 6 3" xfId="39959"/>
    <cellStyle name="40% - Ênfase6 3 2 4 7" xfId="19410"/>
    <cellStyle name="40% - Ênfase6 3 2 4 8" xfId="30598"/>
    <cellStyle name="40% - Ênfase6 3 2 4 9" xfId="41784"/>
    <cellStyle name="40% - Ênfase6 3 2 5" xfId="1218"/>
    <cellStyle name="40% - Ênfase6 3 2 5 10" xfId="43797"/>
    <cellStyle name="40% - Ênfase6 3 2 5 2" xfId="11070"/>
    <cellStyle name="40% - Ênfase6 3 2 5 2 2" xfId="21508"/>
    <cellStyle name="40% - Ênfase6 3 2 5 2 3" xfId="32696"/>
    <cellStyle name="40% - Ênfase6 3 2 5 3" xfId="12798"/>
    <cellStyle name="40% - Ênfase6 3 2 5 3 2" xfId="23401"/>
    <cellStyle name="40% - Ênfase6 3 2 5 3 3" xfId="34587"/>
    <cellStyle name="40% - Ênfase6 3 2 5 4" xfId="14523"/>
    <cellStyle name="40% - Ênfase6 3 2 5 4 2" xfId="25297"/>
    <cellStyle name="40% - Ênfase6 3 2 5 4 3" xfId="36483"/>
    <cellStyle name="40% - Ênfase6 3 2 5 5" xfId="16248"/>
    <cellStyle name="40% - Ênfase6 3 2 5 5 2" xfId="27193"/>
    <cellStyle name="40% - Ênfase6 3 2 5 5 3" xfId="38379"/>
    <cellStyle name="40% - Ênfase6 3 2 5 6" xfId="17973"/>
    <cellStyle name="40% - Ênfase6 3 2 5 6 2" xfId="29089"/>
    <cellStyle name="40% - Ênfase6 3 2 5 6 3" xfId="40275"/>
    <cellStyle name="40% - Ênfase6 3 2 5 7" xfId="19698"/>
    <cellStyle name="40% - Ênfase6 3 2 5 8" xfId="30886"/>
    <cellStyle name="40% - Ênfase6 3 2 5 9" xfId="42072"/>
    <cellStyle name="40% - Ênfase6 3 2 6" xfId="1534"/>
    <cellStyle name="40% - Ênfase6 3 2 6 10" xfId="44085"/>
    <cellStyle name="40% - Ênfase6 3 2 6 2" xfId="11358"/>
    <cellStyle name="40% - Ênfase6 3 2 6 2 2" xfId="21824"/>
    <cellStyle name="40% - Ênfase6 3 2 6 2 3" xfId="33012"/>
    <cellStyle name="40% - Ênfase6 3 2 6 3" xfId="13086"/>
    <cellStyle name="40% - Ênfase6 3 2 6 3 2" xfId="23717"/>
    <cellStyle name="40% - Ênfase6 3 2 6 3 3" xfId="34903"/>
    <cellStyle name="40% - Ênfase6 3 2 6 4" xfId="14811"/>
    <cellStyle name="40% - Ênfase6 3 2 6 4 2" xfId="25613"/>
    <cellStyle name="40% - Ênfase6 3 2 6 4 3" xfId="36799"/>
    <cellStyle name="40% - Ênfase6 3 2 6 5" xfId="16536"/>
    <cellStyle name="40% - Ênfase6 3 2 6 5 2" xfId="27509"/>
    <cellStyle name="40% - Ênfase6 3 2 6 5 3" xfId="38695"/>
    <cellStyle name="40% - Ênfase6 3 2 6 6" xfId="18261"/>
    <cellStyle name="40% - Ênfase6 3 2 6 6 2" xfId="29405"/>
    <cellStyle name="40% - Ênfase6 3 2 6 6 3" xfId="40591"/>
    <cellStyle name="40% - Ênfase6 3 2 6 7" xfId="19986"/>
    <cellStyle name="40% - Ênfase6 3 2 6 8" xfId="31174"/>
    <cellStyle name="40% - Ênfase6 3 2 6 9" xfId="42360"/>
    <cellStyle name="40% - Ênfase6 3 2 7" xfId="1850"/>
    <cellStyle name="40% - Ênfase6 3 2 7 10" xfId="44373"/>
    <cellStyle name="40% - Ênfase6 3 2 7 2" xfId="11646"/>
    <cellStyle name="40% - Ênfase6 3 2 7 2 2" xfId="22140"/>
    <cellStyle name="40% - Ênfase6 3 2 7 2 3" xfId="33328"/>
    <cellStyle name="40% - Ênfase6 3 2 7 3" xfId="13374"/>
    <cellStyle name="40% - Ênfase6 3 2 7 3 2" xfId="24033"/>
    <cellStyle name="40% - Ênfase6 3 2 7 3 3" xfId="35219"/>
    <cellStyle name="40% - Ênfase6 3 2 7 4" xfId="15099"/>
    <cellStyle name="40% - Ênfase6 3 2 7 4 2" xfId="25929"/>
    <cellStyle name="40% - Ênfase6 3 2 7 4 3" xfId="37115"/>
    <cellStyle name="40% - Ênfase6 3 2 7 5" xfId="16824"/>
    <cellStyle name="40% - Ênfase6 3 2 7 5 2" xfId="27825"/>
    <cellStyle name="40% - Ênfase6 3 2 7 5 3" xfId="39011"/>
    <cellStyle name="40% - Ênfase6 3 2 7 6" xfId="18549"/>
    <cellStyle name="40% - Ênfase6 3 2 7 6 2" xfId="29721"/>
    <cellStyle name="40% - Ênfase6 3 2 7 6 3" xfId="40907"/>
    <cellStyle name="40% - Ênfase6 3 2 7 7" xfId="20274"/>
    <cellStyle name="40% - Ênfase6 3 2 7 8" xfId="31462"/>
    <cellStyle name="40% - Ênfase6 3 2 7 9" xfId="42648"/>
    <cellStyle name="40% - Ênfase6 3 2 8" xfId="2068"/>
    <cellStyle name="40% - Ênfase6 3 2 8 2" xfId="20562"/>
    <cellStyle name="40% - Ênfase6 3 2 8 3" xfId="31750"/>
    <cellStyle name="40% - Ênfase6 3 2 9" xfId="11934"/>
    <cellStyle name="40% - Ênfase6 3 2 9 2" xfId="22453"/>
    <cellStyle name="40% - Ênfase6 3 2 9 3" xfId="33639"/>
    <cellStyle name="40% - Ênfase6 3 3" xfId="336"/>
    <cellStyle name="40% - Ênfase6 3 3 10" xfId="15446"/>
    <cellStyle name="40% - Ênfase6 3 3 10 2" xfId="26313"/>
    <cellStyle name="40% - Ênfase6 3 3 10 3" xfId="37499"/>
    <cellStyle name="40% - Ênfase6 3 3 11" xfId="17171"/>
    <cellStyle name="40% - Ênfase6 3 3 11 2" xfId="28209"/>
    <cellStyle name="40% - Ênfase6 3 3 11 3" xfId="39395"/>
    <cellStyle name="40% - Ênfase6 3 3 12" xfId="18896"/>
    <cellStyle name="40% - Ênfase6 3 3 13" xfId="30084"/>
    <cellStyle name="40% - Ênfase6 3 3 14" xfId="41270"/>
    <cellStyle name="40% - Ênfase6 3 3 15" xfId="42995"/>
    <cellStyle name="40% - Ênfase6 3 3 2" xfId="654"/>
    <cellStyle name="40% - Ênfase6 3 3 2 10" xfId="43283"/>
    <cellStyle name="40% - Ênfase6 3 3 2 2" xfId="10556"/>
    <cellStyle name="40% - Ênfase6 3 3 2 2 2" xfId="20944"/>
    <cellStyle name="40% - Ênfase6 3 3 2 2 3" xfId="32132"/>
    <cellStyle name="40% - Ênfase6 3 3 2 3" xfId="12284"/>
    <cellStyle name="40% - Ênfase6 3 3 2 3 2" xfId="22837"/>
    <cellStyle name="40% - Ênfase6 3 3 2 3 3" xfId="34023"/>
    <cellStyle name="40% - Ênfase6 3 3 2 4" xfId="14009"/>
    <cellStyle name="40% - Ênfase6 3 3 2 4 2" xfId="24733"/>
    <cellStyle name="40% - Ênfase6 3 3 2 4 3" xfId="35919"/>
    <cellStyle name="40% - Ênfase6 3 3 2 5" xfId="15734"/>
    <cellStyle name="40% - Ênfase6 3 3 2 5 2" xfId="26629"/>
    <cellStyle name="40% - Ênfase6 3 3 2 5 3" xfId="37815"/>
    <cellStyle name="40% - Ênfase6 3 3 2 6" xfId="17459"/>
    <cellStyle name="40% - Ênfase6 3 3 2 6 2" xfId="28525"/>
    <cellStyle name="40% - Ênfase6 3 3 2 6 3" xfId="39711"/>
    <cellStyle name="40% - Ênfase6 3 3 2 7" xfId="19184"/>
    <cellStyle name="40% - Ênfase6 3 3 2 8" xfId="30372"/>
    <cellStyle name="40% - Ênfase6 3 3 2 9" xfId="41558"/>
    <cellStyle name="40% - Ênfase6 3 3 3" xfId="970"/>
    <cellStyle name="40% - Ênfase6 3 3 3 10" xfId="43571"/>
    <cellStyle name="40% - Ênfase6 3 3 3 2" xfId="10844"/>
    <cellStyle name="40% - Ênfase6 3 3 3 2 2" xfId="21260"/>
    <cellStyle name="40% - Ênfase6 3 3 3 2 3" xfId="32448"/>
    <cellStyle name="40% - Ênfase6 3 3 3 3" xfId="12572"/>
    <cellStyle name="40% - Ênfase6 3 3 3 3 2" xfId="23153"/>
    <cellStyle name="40% - Ênfase6 3 3 3 3 3" xfId="34339"/>
    <cellStyle name="40% - Ênfase6 3 3 3 4" xfId="14297"/>
    <cellStyle name="40% - Ênfase6 3 3 3 4 2" xfId="25049"/>
    <cellStyle name="40% - Ênfase6 3 3 3 4 3" xfId="36235"/>
    <cellStyle name="40% - Ênfase6 3 3 3 5" xfId="16022"/>
    <cellStyle name="40% - Ênfase6 3 3 3 5 2" xfId="26945"/>
    <cellStyle name="40% - Ênfase6 3 3 3 5 3" xfId="38131"/>
    <cellStyle name="40% - Ênfase6 3 3 3 6" xfId="17747"/>
    <cellStyle name="40% - Ênfase6 3 3 3 6 2" xfId="28841"/>
    <cellStyle name="40% - Ênfase6 3 3 3 6 3" xfId="40027"/>
    <cellStyle name="40% - Ênfase6 3 3 3 7" xfId="19472"/>
    <cellStyle name="40% - Ênfase6 3 3 3 8" xfId="30660"/>
    <cellStyle name="40% - Ênfase6 3 3 3 9" xfId="41846"/>
    <cellStyle name="40% - Ênfase6 3 3 4" xfId="1286"/>
    <cellStyle name="40% - Ênfase6 3 3 4 10" xfId="43859"/>
    <cellStyle name="40% - Ênfase6 3 3 4 2" xfId="11132"/>
    <cellStyle name="40% - Ênfase6 3 3 4 2 2" xfId="21576"/>
    <cellStyle name="40% - Ênfase6 3 3 4 2 3" xfId="32764"/>
    <cellStyle name="40% - Ênfase6 3 3 4 3" xfId="12860"/>
    <cellStyle name="40% - Ênfase6 3 3 4 3 2" xfId="23469"/>
    <cellStyle name="40% - Ênfase6 3 3 4 3 3" xfId="34655"/>
    <cellStyle name="40% - Ênfase6 3 3 4 4" xfId="14585"/>
    <cellStyle name="40% - Ênfase6 3 3 4 4 2" xfId="25365"/>
    <cellStyle name="40% - Ênfase6 3 3 4 4 3" xfId="36551"/>
    <cellStyle name="40% - Ênfase6 3 3 4 5" xfId="16310"/>
    <cellStyle name="40% - Ênfase6 3 3 4 5 2" xfId="27261"/>
    <cellStyle name="40% - Ênfase6 3 3 4 5 3" xfId="38447"/>
    <cellStyle name="40% - Ênfase6 3 3 4 6" xfId="18035"/>
    <cellStyle name="40% - Ênfase6 3 3 4 6 2" xfId="29157"/>
    <cellStyle name="40% - Ênfase6 3 3 4 6 3" xfId="40343"/>
    <cellStyle name="40% - Ênfase6 3 3 4 7" xfId="19760"/>
    <cellStyle name="40% - Ênfase6 3 3 4 8" xfId="30948"/>
    <cellStyle name="40% - Ênfase6 3 3 4 9" xfId="42134"/>
    <cellStyle name="40% - Ênfase6 3 3 5" xfId="1602"/>
    <cellStyle name="40% - Ênfase6 3 3 5 10" xfId="44147"/>
    <cellStyle name="40% - Ênfase6 3 3 5 2" xfId="11420"/>
    <cellStyle name="40% - Ênfase6 3 3 5 2 2" xfId="21892"/>
    <cellStyle name="40% - Ênfase6 3 3 5 2 3" xfId="33080"/>
    <cellStyle name="40% - Ênfase6 3 3 5 3" xfId="13148"/>
    <cellStyle name="40% - Ênfase6 3 3 5 3 2" xfId="23785"/>
    <cellStyle name="40% - Ênfase6 3 3 5 3 3" xfId="34971"/>
    <cellStyle name="40% - Ênfase6 3 3 5 4" xfId="14873"/>
    <cellStyle name="40% - Ênfase6 3 3 5 4 2" xfId="25681"/>
    <cellStyle name="40% - Ênfase6 3 3 5 4 3" xfId="36867"/>
    <cellStyle name="40% - Ênfase6 3 3 5 5" xfId="16598"/>
    <cellStyle name="40% - Ênfase6 3 3 5 5 2" xfId="27577"/>
    <cellStyle name="40% - Ênfase6 3 3 5 5 3" xfId="38763"/>
    <cellStyle name="40% - Ênfase6 3 3 5 6" xfId="18323"/>
    <cellStyle name="40% - Ênfase6 3 3 5 6 2" xfId="29473"/>
    <cellStyle name="40% - Ênfase6 3 3 5 6 3" xfId="40659"/>
    <cellStyle name="40% - Ênfase6 3 3 5 7" xfId="20048"/>
    <cellStyle name="40% - Ênfase6 3 3 5 8" xfId="31236"/>
    <cellStyle name="40% - Ênfase6 3 3 5 9" xfId="42422"/>
    <cellStyle name="40% - Ênfase6 3 3 6" xfId="1918"/>
    <cellStyle name="40% - Ênfase6 3 3 6 10" xfId="44435"/>
    <cellStyle name="40% - Ênfase6 3 3 6 2" xfId="11708"/>
    <cellStyle name="40% - Ênfase6 3 3 6 2 2" xfId="22208"/>
    <cellStyle name="40% - Ênfase6 3 3 6 2 3" xfId="33396"/>
    <cellStyle name="40% - Ênfase6 3 3 6 3" xfId="13436"/>
    <cellStyle name="40% - Ênfase6 3 3 6 3 2" xfId="24101"/>
    <cellStyle name="40% - Ênfase6 3 3 6 3 3" xfId="35287"/>
    <cellStyle name="40% - Ênfase6 3 3 6 4" xfId="15161"/>
    <cellStyle name="40% - Ênfase6 3 3 6 4 2" xfId="25997"/>
    <cellStyle name="40% - Ênfase6 3 3 6 4 3" xfId="37183"/>
    <cellStyle name="40% - Ênfase6 3 3 6 5" xfId="16886"/>
    <cellStyle name="40% - Ênfase6 3 3 6 5 2" xfId="27893"/>
    <cellStyle name="40% - Ênfase6 3 3 6 5 3" xfId="39079"/>
    <cellStyle name="40% - Ênfase6 3 3 6 6" xfId="18611"/>
    <cellStyle name="40% - Ênfase6 3 3 6 6 2" xfId="29789"/>
    <cellStyle name="40% - Ênfase6 3 3 6 6 3" xfId="40975"/>
    <cellStyle name="40% - Ênfase6 3 3 6 7" xfId="20336"/>
    <cellStyle name="40% - Ênfase6 3 3 6 8" xfId="31524"/>
    <cellStyle name="40% - Ênfase6 3 3 6 9" xfId="42710"/>
    <cellStyle name="40% - Ênfase6 3 3 7" xfId="10267"/>
    <cellStyle name="40% - Ênfase6 3 3 7 2" xfId="20628"/>
    <cellStyle name="40% - Ênfase6 3 3 7 3" xfId="31816"/>
    <cellStyle name="40% - Ênfase6 3 3 8" xfId="11996"/>
    <cellStyle name="40% - Ênfase6 3 3 8 2" xfId="22521"/>
    <cellStyle name="40% - Ênfase6 3 3 8 3" xfId="33707"/>
    <cellStyle name="40% - Ênfase6 3 3 9" xfId="13721"/>
    <cellStyle name="40% - Ênfase6 3 3 9 2" xfId="24417"/>
    <cellStyle name="40% - Ênfase6 3 3 9 3" xfId="35603"/>
    <cellStyle name="40% - Ênfase6 3 4" xfId="496"/>
    <cellStyle name="40% - Ênfase6 3 4 10" xfId="43139"/>
    <cellStyle name="40% - Ênfase6 3 4 2" xfId="10412"/>
    <cellStyle name="40% - Ênfase6 3 4 2 2" xfId="20786"/>
    <cellStyle name="40% - Ênfase6 3 4 2 3" xfId="31974"/>
    <cellStyle name="40% - Ênfase6 3 4 3" xfId="12140"/>
    <cellStyle name="40% - Ênfase6 3 4 3 2" xfId="22679"/>
    <cellStyle name="40% - Ênfase6 3 4 3 3" xfId="33865"/>
    <cellStyle name="40% - Ênfase6 3 4 4" xfId="13865"/>
    <cellStyle name="40% - Ênfase6 3 4 4 2" xfId="24575"/>
    <cellStyle name="40% - Ênfase6 3 4 4 3" xfId="35761"/>
    <cellStyle name="40% - Ênfase6 3 4 5" xfId="15590"/>
    <cellStyle name="40% - Ênfase6 3 4 5 2" xfId="26471"/>
    <cellStyle name="40% - Ênfase6 3 4 5 3" xfId="37657"/>
    <cellStyle name="40% - Ênfase6 3 4 6" xfId="17315"/>
    <cellStyle name="40% - Ênfase6 3 4 6 2" xfId="28367"/>
    <cellStyle name="40% - Ênfase6 3 4 6 3" xfId="39553"/>
    <cellStyle name="40% - Ênfase6 3 4 7" xfId="19040"/>
    <cellStyle name="40% - Ênfase6 3 4 8" xfId="30228"/>
    <cellStyle name="40% - Ênfase6 3 4 9" xfId="41414"/>
    <cellStyle name="40% - Ênfase6 3 5" xfId="812"/>
    <cellStyle name="40% - Ênfase6 3 5 10" xfId="43427"/>
    <cellStyle name="40% - Ênfase6 3 5 2" xfId="10700"/>
    <cellStyle name="40% - Ênfase6 3 5 2 2" xfId="21102"/>
    <cellStyle name="40% - Ênfase6 3 5 2 3" xfId="32290"/>
    <cellStyle name="40% - Ênfase6 3 5 3" xfId="12428"/>
    <cellStyle name="40% - Ênfase6 3 5 3 2" xfId="22995"/>
    <cellStyle name="40% - Ênfase6 3 5 3 3" xfId="34181"/>
    <cellStyle name="40% - Ênfase6 3 5 4" xfId="14153"/>
    <cellStyle name="40% - Ênfase6 3 5 4 2" xfId="24891"/>
    <cellStyle name="40% - Ênfase6 3 5 4 3" xfId="36077"/>
    <cellStyle name="40% - Ênfase6 3 5 5" xfId="15878"/>
    <cellStyle name="40% - Ênfase6 3 5 5 2" xfId="26787"/>
    <cellStyle name="40% - Ênfase6 3 5 5 3" xfId="37973"/>
    <cellStyle name="40% - Ênfase6 3 5 6" xfId="17603"/>
    <cellStyle name="40% - Ênfase6 3 5 6 2" xfId="28683"/>
    <cellStyle name="40% - Ênfase6 3 5 6 3" xfId="39869"/>
    <cellStyle name="40% - Ênfase6 3 5 7" xfId="19328"/>
    <cellStyle name="40% - Ênfase6 3 5 8" xfId="30516"/>
    <cellStyle name="40% - Ênfase6 3 5 9" xfId="41702"/>
    <cellStyle name="40% - Ênfase6 3 6" xfId="1128"/>
    <cellStyle name="40% - Ênfase6 3 6 10" xfId="43715"/>
    <cellStyle name="40% - Ênfase6 3 6 2" xfId="10988"/>
    <cellStyle name="40% - Ênfase6 3 6 2 2" xfId="21418"/>
    <cellStyle name="40% - Ênfase6 3 6 2 3" xfId="32606"/>
    <cellStyle name="40% - Ênfase6 3 6 3" xfId="12716"/>
    <cellStyle name="40% - Ênfase6 3 6 3 2" xfId="23311"/>
    <cellStyle name="40% - Ênfase6 3 6 3 3" xfId="34497"/>
    <cellStyle name="40% - Ênfase6 3 6 4" xfId="14441"/>
    <cellStyle name="40% - Ênfase6 3 6 4 2" xfId="25207"/>
    <cellStyle name="40% - Ênfase6 3 6 4 3" xfId="36393"/>
    <cellStyle name="40% - Ênfase6 3 6 5" xfId="16166"/>
    <cellStyle name="40% - Ênfase6 3 6 5 2" xfId="27103"/>
    <cellStyle name="40% - Ênfase6 3 6 5 3" xfId="38289"/>
    <cellStyle name="40% - Ênfase6 3 6 6" xfId="17891"/>
    <cellStyle name="40% - Ênfase6 3 6 6 2" xfId="28999"/>
    <cellStyle name="40% - Ênfase6 3 6 6 3" xfId="40185"/>
    <cellStyle name="40% - Ênfase6 3 6 7" xfId="19616"/>
    <cellStyle name="40% - Ênfase6 3 6 8" xfId="30804"/>
    <cellStyle name="40% - Ênfase6 3 6 9" xfId="41990"/>
    <cellStyle name="40% - Ênfase6 3 7" xfId="1444"/>
    <cellStyle name="40% - Ênfase6 3 7 10" xfId="44003"/>
    <cellStyle name="40% - Ênfase6 3 7 2" xfId="11276"/>
    <cellStyle name="40% - Ênfase6 3 7 2 2" xfId="21734"/>
    <cellStyle name="40% - Ênfase6 3 7 2 3" xfId="32922"/>
    <cellStyle name="40% - Ênfase6 3 7 3" xfId="13004"/>
    <cellStyle name="40% - Ênfase6 3 7 3 2" xfId="23627"/>
    <cellStyle name="40% - Ênfase6 3 7 3 3" xfId="34813"/>
    <cellStyle name="40% - Ênfase6 3 7 4" xfId="14729"/>
    <cellStyle name="40% - Ênfase6 3 7 4 2" xfId="25523"/>
    <cellStyle name="40% - Ênfase6 3 7 4 3" xfId="36709"/>
    <cellStyle name="40% - Ênfase6 3 7 5" xfId="16454"/>
    <cellStyle name="40% - Ênfase6 3 7 5 2" xfId="27419"/>
    <cellStyle name="40% - Ênfase6 3 7 5 3" xfId="38605"/>
    <cellStyle name="40% - Ênfase6 3 7 6" xfId="18179"/>
    <cellStyle name="40% - Ênfase6 3 7 6 2" xfId="29315"/>
    <cellStyle name="40% - Ênfase6 3 7 6 3" xfId="40501"/>
    <cellStyle name="40% - Ênfase6 3 7 7" xfId="19904"/>
    <cellStyle name="40% - Ênfase6 3 7 8" xfId="31092"/>
    <cellStyle name="40% - Ênfase6 3 7 9" xfId="42278"/>
    <cellStyle name="40% - Ênfase6 3 8" xfId="1760"/>
    <cellStyle name="40% - Ênfase6 3 8 10" xfId="44291"/>
    <cellStyle name="40% - Ênfase6 3 8 2" xfId="11564"/>
    <cellStyle name="40% - Ênfase6 3 8 2 2" xfId="22050"/>
    <cellStyle name="40% - Ênfase6 3 8 2 3" xfId="33238"/>
    <cellStyle name="40% - Ênfase6 3 8 3" xfId="13292"/>
    <cellStyle name="40% - Ênfase6 3 8 3 2" xfId="23943"/>
    <cellStyle name="40% - Ênfase6 3 8 3 3" xfId="35129"/>
    <cellStyle name="40% - Ênfase6 3 8 4" xfId="15017"/>
    <cellStyle name="40% - Ênfase6 3 8 4 2" xfId="25839"/>
    <cellStyle name="40% - Ênfase6 3 8 4 3" xfId="37025"/>
    <cellStyle name="40% - Ênfase6 3 8 5" xfId="16742"/>
    <cellStyle name="40% - Ênfase6 3 8 5 2" xfId="27735"/>
    <cellStyle name="40% - Ênfase6 3 8 5 3" xfId="38921"/>
    <cellStyle name="40% - Ênfase6 3 8 6" xfId="18467"/>
    <cellStyle name="40% - Ênfase6 3 8 6 2" xfId="29631"/>
    <cellStyle name="40% - Ênfase6 3 8 6 3" xfId="40817"/>
    <cellStyle name="40% - Ênfase6 3 8 7" xfId="20192"/>
    <cellStyle name="40% - Ênfase6 3 8 8" xfId="31380"/>
    <cellStyle name="40% - Ênfase6 3 8 9" xfId="42566"/>
    <cellStyle name="40% - Ênfase6 3 9" xfId="2079"/>
    <cellStyle name="40% - Ênfase6 3 9 2" xfId="20480"/>
    <cellStyle name="40% - Ênfase6 3 9 3" xfId="31668"/>
    <cellStyle name="40% - Ênfase6 4" xfId="200"/>
    <cellStyle name="40% - Ênfase6 4 10" xfId="13597"/>
    <cellStyle name="40% - Ênfase6 4 10 2" xfId="24281"/>
    <cellStyle name="40% - Ênfase6 4 10 3" xfId="35467"/>
    <cellStyle name="40% - Ênfase6 4 11" xfId="15322"/>
    <cellStyle name="40% - Ênfase6 4 11 2" xfId="26177"/>
    <cellStyle name="40% - Ênfase6 4 11 3" xfId="37363"/>
    <cellStyle name="40% - Ênfase6 4 12" xfId="17047"/>
    <cellStyle name="40% - Ênfase6 4 12 2" xfId="28073"/>
    <cellStyle name="40% - Ênfase6 4 12 3" xfId="39259"/>
    <cellStyle name="40% - Ênfase6 4 13" xfId="18772"/>
    <cellStyle name="40% - Ênfase6 4 14" xfId="29960"/>
    <cellStyle name="40% - Ênfase6 4 15" xfId="41146"/>
    <cellStyle name="40% - Ênfase6 4 16" xfId="42871"/>
    <cellStyle name="40% - Ênfase6 4 2" xfId="358"/>
    <cellStyle name="40% - Ênfase6 4 2 10" xfId="15466"/>
    <cellStyle name="40% - Ênfase6 4 2 10 2" xfId="26335"/>
    <cellStyle name="40% - Ênfase6 4 2 10 3" xfId="37521"/>
    <cellStyle name="40% - Ênfase6 4 2 11" xfId="17191"/>
    <cellStyle name="40% - Ênfase6 4 2 11 2" xfId="28231"/>
    <cellStyle name="40% - Ênfase6 4 2 11 3" xfId="39417"/>
    <cellStyle name="40% - Ênfase6 4 2 12" xfId="18916"/>
    <cellStyle name="40% - Ênfase6 4 2 13" xfId="30104"/>
    <cellStyle name="40% - Ênfase6 4 2 14" xfId="41290"/>
    <cellStyle name="40% - Ênfase6 4 2 15" xfId="43015"/>
    <cellStyle name="40% - Ênfase6 4 2 2" xfId="676"/>
    <cellStyle name="40% - Ênfase6 4 2 2 10" xfId="43303"/>
    <cellStyle name="40% - Ênfase6 4 2 2 2" xfId="10576"/>
    <cellStyle name="40% - Ênfase6 4 2 2 2 2" xfId="20966"/>
    <cellStyle name="40% - Ênfase6 4 2 2 2 3" xfId="32154"/>
    <cellStyle name="40% - Ênfase6 4 2 2 3" xfId="12304"/>
    <cellStyle name="40% - Ênfase6 4 2 2 3 2" xfId="22859"/>
    <cellStyle name="40% - Ênfase6 4 2 2 3 3" xfId="34045"/>
    <cellStyle name="40% - Ênfase6 4 2 2 4" xfId="14029"/>
    <cellStyle name="40% - Ênfase6 4 2 2 4 2" xfId="24755"/>
    <cellStyle name="40% - Ênfase6 4 2 2 4 3" xfId="35941"/>
    <cellStyle name="40% - Ênfase6 4 2 2 5" xfId="15754"/>
    <cellStyle name="40% - Ênfase6 4 2 2 5 2" xfId="26651"/>
    <cellStyle name="40% - Ênfase6 4 2 2 5 3" xfId="37837"/>
    <cellStyle name="40% - Ênfase6 4 2 2 6" xfId="17479"/>
    <cellStyle name="40% - Ênfase6 4 2 2 6 2" xfId="28547"/>
    <cellStyle name="40% - Ênfase6 4 2 2 6 3" xfId="39733"/>
    <cellStyle name="40% - Ênfase6 4 2 2 7" xfId="19204"/>
    <cellStyle name="40% - Ênfase6 4 2 2 8" xfId="30392"/>
    <cellStyle name="40% - Ênfase6 4 2 2 9" xfId="41578"/>
    <cellStyle name="40% - Ênfase6 4 2 3" xfId="992"/>
    <cellStyle name="40% - Ênfase6 4 2 3 10" xfId="43591"/>
    <cellStyle name="40% - Ênfase6 4 2 3 2" xfId="10864"/>
    <cellStyle name="40% - Ênfase6 4 2 3 2 2" xfId="21282"/>
    <cellStyle name="40% - Ênfase6 4 2 3 2 3" xfId="32470"/>
    <cellStyle name="40% - Ênfase6 4 2 3 3" xfId="12592"/>
    <cellStyle name="40% - Ênfase6 4 2 3 3 2" xfId="23175"/>
    <cellStyle name="40% - Ênfase6 4 2 3 3 3" xfId="34361"/>
    <cellStyle name="40% - Ênfase6 4 2 3 4" xfId="14317"/>
    <cellStyle name="40% - Ênfase6 4 2 3 4 2" xfId="25071"/>
    <cellStyle name="40% - Ênfase6 4 2 3 4 3" xfId="36257"/>
    <cellStyle name="40% - Ênfase6 4 2 3 5" xfId="16042"/>
    <cellStyle name="40% - Ênfase6 4 2 3 5 2" xfId="26967"/>
    <cellStyle name="40% - Ênfase6 4 2 3 5 3" xfId="38153"/>
    <cellStyle name="40% - Ênfase6 4 2 3 6" xfId="17767"/>
    <cellStyle name="40% - Ênfase6 4 2 3 6 2" xfId="28863"/>
    <cellStyle name="40% - Ênfase6 4 2 3 6 3" xfId="40049"/>
    <cellStyle name="40% - Ênfase6 4 2 3 7" xfId="19492"/>
    <cellStyle name="40% - Ênfase6 4 2 3 8" xfId="30680"/>
    <cellStyle name="40% - Ênfase6 4 2 3 9" xfId="41866"/>
    <cellStyle name="40% - Ênfase6 4 2 4" xfId="1308"/>
    <cellStyle name="40% - Ênfase6 4 2 4 10" xfId="43879"/>
    <cellStyle name="40% - Ênfase6 4 2 4 2" xfId="11152"/>
    <cellStyle name="40% - Ênfase6 4 2 4 2 2" xfId="21598"/>
    <cellStyle name="40% - Ênfase6 4 2 4 2 3" xfId="32786"/>
    <cellStyle name="40% - Ênfase6 4 2 4 3" xfId="12880"/>
    <cellStyle name="40% - Ênfase6 4 2 4 3 2" xfId="23491"/>
    <cellStyle name="40% - Ênfase6 4 2 4 3 3" xfId="34677"/>
    <cellStyle name="40% - Ênfase6 4 2 4 4" xfId="14605"/>
    <cellStyle name="40% - Ênfase6 4 2 4 4 2" xfId="25387"/>
    <cellStyle name="40% - Ênfase6 4 2 4 4 3" xfId="36573"/>
    <cellStyle name="40% - Ênfase6 4 2 4 5" xfId="16330"/>
    <cellStyle name="40% - Ênfase6 4 2 4 5 2" xfId="27283"/>
    <cellStyle name="40% - Ênfase6 4 2 4 5 3" xfId="38469"/>
    <cellStyle name="40% - Ênfase6 4 2 4 6" xfId="18055"/>
    <cellStyle name="40% - Ênfase6 4 2 4 6 2" xfId="29179"/>
    <cellStyle name="40% - Ênfase6 4 2 4 6 3" xfId="40365"/>
    <cellStyle name="40% - Ênfase6 4 2 4 7" xfId="19780"/>
    <cellStyle name="40% - Ênfase6 4 2 4 8" xfId="30968"/>
    <cellStyle name="40% - Ênfase6 4 2 4 9" xfId="42154"/>
    <cellStyle name="40% - Ênfase6 4 2 5" xfId="1624"/>
    <cellStyle name="40% - Ênfase6 4 2 5 10" xfId="44167"/>
    <cellStyle name="40% - Ênfase6 4 2 5 2" xfId="11440"/>
    <cellStyle name="40% - Ênfase6 4 2 5 2 2" xfId="21914"/>
    <cellStyle name="40% - Ênfase6 4 2 5 2 3" xfId="33102"/>
    <cellStyle name="40% - Ênfase6 4 2 5 3" xfId="13168"/>
    <cellStyle name="40% - Ênfase6 4 2 5 3 2" xfId="23807"/>
    <cellStyle name="40% - Ênfase6 4 2 5 3 3" xfId="34993"/>
    <cellStyle name="40% - Ênfase6 4 2 5 4" xfId="14893"/>
    <cellStyle name="40% - Ênfase6 4 2 5 4 2" xfId="25703"/>
    <cellStyle name="40% - Ênfase6 4 2 5 4 3" xfId="36889"/>
    <cellStyle name="40% - Ênfase6 4 2 5 5" xfId="16618"/>
    <cellStyle name="40% - Ênfase6 4 2 5 5 2" xfId="27599"/>
    <cellStyle name="40% - Ênfase6 4 2 5 5 3" xfId="38785"/>
    <cellStyle name="40% - Ênfase6 4 2 5 6" xfId="18343"/>
    <cellStyle name="40% - Ênfase6 4 2 5 6 2" xfId="29495"/>
    <cellStyle name="40% - Ênfase6 4 2 5 6 3" xfId="40681"/>
    <cellStyle name="40% - Ênfase6 4 2 5 7" xfId="20068"/>
    <cellStyle name="40% - Ênfase6 4 2 5 8" xfId="31256"/>
    <cellStyle name="40% - Ênfase6 4 2 5 9" xfId="42442"/>
    <cellStyle name="40% - Ênfase6 4 2 6" xfId="1940"/>
    <cellStyle name="40% - Ênfase6 4 2 6 10" xfId="44455"/>
    <cellStyle name="40% - Ênfase6 4 2 6 2" xfId="11728"/>
    <cellStyle name="40% - Ênfase6 4 2 6 2 2" xfId="22230"/>
    <cellStyle name="40% - Ênfase6 4 2 6 2 3" xfId="33418"/>
    <cellStyle name="40% - Ênfase6 4 2 6 3" xfId="13456"/>
    <cellStyle name="40% - Ênfase6 4 2 6 3 2" xfId="24123"/>
    <cellStyle name="40% - Ênfase6 4 2 6 3 3" xfId="35309"/>
    <cellStyle name="40% - Ênfase6 4 2 6 4" xfId="15181"/>
    <cellStyle name="40% - Ênfase6 4 2 6 4 2" xfId="26019"/>
    <cellStyle name="40% - Ênfase6 4 2 6 4 3" xfId="37205"/>
    <cellStyle name="40% - Ênfase6 4 2 6 5" xfId="16906"/>
    <cellStyle name="40% - Ênfase6 4 2 6 5 2" xfId="27915"/>
    <cellStyle name="40% - Ênfase6 4 2 6 5 3" xfId="39101"/>
    <cellStyle name="40% - Ênfase6 4 2 6 6" xfId="18631"/>
    <cellStyle name="40% - Ênfase6 4 2 6 6 2" xfId="29811"/>
    <cellStyle name="40% - Ênfase6 4 2 6 6 3" xfId="40997"/>
    <cellStyle name="40% - Ênfase6 4 2 6 7" xfId="20356"/>
    <cellStyle name="40% - Ênfase6 4 2 6 8" xfId="31544"/>
    <cellStyle name="40% - Ênfase6 4 2 6 9" xfId="42730"/>
    <cellStyle name="40% - Ênfase6 4 2 7" xfId="10287"/>
    <cellStyle name="40% - Ênfase6 4 2 7 2" xfId="20650"/>
    <cellStyle name="40% - Ênfase6 4 2 7 3" xfId="31838"/>
    <cellStyle name="40% - Ênfase6 4 2 8" xfId="12016"/>
    <cellStyle name="40% - Ênfase6 4 2 8 2" xfId="22543"/>
    <cellStyle name="40% - Ênfase6 4 2 8 3" xfId="33729"/>
    <cellStyle name="40% - Ênfase6 4 2 9" xfId="13741"/>
    <cellStyle name="40% - Ênfase6 4 2 9 2" xfId="24439"/>
    <cellStyle name="40% - Ênfase6 4 2 9 3" xfId="35625"/>
    <cellStyle name="40% - Ênfase6 4 3" xfId="518"/>
    <cellStyle name="40% - Ênfase6 4 3 10" xfId="43159"/>
    <cellStyle name="40% - Ênfase6 4 3 2" xfId="10432"/>
    <cellStyle name="40% - Ênfase6 4 3 2 2" xfId="20808"/>
    <cellStyle name="40% - Ênfase6 4 3 2 3" xfId="31996"/>
    <cellStyle name="40% - Ênfase6 4 3 3" xfId="12160"/>
    <cellStyle name="40% - Ênfase6 4 3 3 2" xfId="22701"/>
    <cellStyle name="40% - Ênfase6 4 3 3 3" xfId="33887"/>
    <cellStyle name="40% - Ênfase6 4 3 4" xfId="13885"/>
    <cellStyle name="40% - Ênfase6 4 3 4 2" xfId="24597"/>
    <cellStyle name="40% - Ênfase6 4 3 4 3" xfId="35783"/>
    <cellStyle name="40% - Ênfase6 4 3 5" xfId="15610"/>
    <cellStyle name="40% - Ênfase6 4 3 5 2" xfId="26493"/>
    <cellStyle name="40% - Ênfase6 4 3 5 3" xfId="37679"/>
    <cellStyle name="40% - Ênfase6 4 3 6" xfId="17335"/>
    <cellStyle name="40% - Ênfase6 4 3 6 2" xfId="28389"/>
    <cellStyle name="40% - Ênfase6 4 3 6 3" xfId="39575"/>
    <cellStyle name="40% - Ênfase6 4 3 7" xfId="19060"/>
    <cellStyle name="40% - Ênfase6 4 3 8" xfId="30248"/>
    <cellStyle name="40% - Ênfase6 4 3 9" xfId="41434"/>
    <cellStyle name="40% - Ênfase6 4 4" xfId="834"/>
    <cellStyle name="40% - Ênfase6 4 4 10" xfId="43447"/>
    <cellStyle name="40% - Ênfase6 4 4 2" xfId="10720"/>
    <cellStyle name="40% - Ênfase6 4 4 2 2" xfId="21124"/>
    <cellStyle name="40% - Ênfase6 4 4 2 3" xfId="32312"/>
    <cellStyle name="40% - Ênfase6 4 4 3" xfId="12448"/>
    <cellStyle name="40% - Ênfase6 4 4 3 2" xfId="23017"/>
    <cellStyle name="40% - Ênfase6 4 4 3 3" xfId="34203"/>
    <cellStyle name="40% - Ênfase6 4 4 4" xfId="14173"/>
    <cellStyle name="40% - Ênfase6 4 4 4 2" xfId="24913"/>
    <cellStyle name="40% - Ênfase6 4 4 4 3" xfId="36099"/>
    <cellStyle name="40% - Ênfase6 4 4 5" xfId="15898"/>
    <cellStyle name="40% - Ênfase6 4 4 5 2" xfId="26809"/>
    <cellStyle name="40% - Ênfase6 4 4 5 3" xfId="37995"/>
    <cellStyle name="40% - Ênfase6 4 4 6" xfId="17623"/>
    <cellStyle name="40% - Ênfase6 4 4 6 2" xfId="28705"/>
    <cellStyle name="40% - Ênfase6 4 4 6 3" xfId="39891"/>
    <cellStyle name="40% - Ênfase6 4 4 7" xfId="19348"/>
    <cellStyle name="40% - Ênfase6 4 4 8" xfId="30536"/>
    <cellStyle name="40% - Ênfase6 4 4 9" xfId="41722"/>
    <cellStyle name="40% - Ênfase6 4 5" xfId="1150"/>
    <cellStyle name="40% - Ênfase6 4 5 10" xfId="43735"/>
    <cellStyle name="40% - Ênfase6 4 5 2" xfId="11008"/>
    <cellStyle name="40% - Ênfase6 4 5 2 2" xfId="21440"/>
    <cellStyle name="40% - Ênfase6 4 5 2 3" xfId="32628"/>
    <cellStyle name="40% - Ênfase6 4 5 3" xfId="12736"/>
    <cellStyle name="40% - Ênfase6 4 5 3 2" xfId="23333"/>
    <cellStyle name="40% - Ênfase6 4 5 3 3" xfId="34519"/>
    <cellStyle name="40% - Ênfase6 4 5 4" xfId="14461"/>
    <cellStyle name="40% - Ênfase6 4 5 4 2" xfId="25229"/>
    <cellStyle name="40% - Ênfase6 4 5 4 3" xfId="36415"/>
    <cellStyle name="40% - Ênfase6 4 5 5" xfId="16186"/>
    <cellStyle name="40% - Ênfase6 4 5 5 2" xfId="27125"/>
    <cellStyle name="40% - Ênfase6 4 5 5 3" xfId="38311"/>
    <cellStyle name="40% - Ênfase6 4 5 6" xfId="17911"/>
    <cellStyle name="40% - Ênfase6 4 5 6 2" xfId="29021"/>
    <cellStyle name="40% - Ênfase6 4 5 6 3" xfId="40207"/>
    <cellStyle name="40% - Ênfase6 4 5 7" xfId="19636"/>
    <cellStyle name="40% - Ênfase6 4 5 8" xfId="30824"/>
    <cellStyle name="40% - Ênfase6 4 5 9" xfId="42010"/>
    <cellStyle name="40% - Ênfase6 4 6" xfId="1466"/>
    <cellStyle name="40% - Ênfase6 4 6 10" xfId="44023"/>
    <cellStyle name="40% - Ênfase6 4 6 2" xfId="11296"/>
    <cellStyle name="40% - Ênfase6 4 6 2 2" xfId="21756"/>
    <cellStyle name="40% - Ênfase6 4 6 2 3" xfId="32944"/>
    <cellStyle name="40% - Ênfase6 4 6 3" xfId="13024"/>
    <cellStyle name="40% - Ênfase6 4 6 3 2" xfId="23649"/>
    <cellStyle name="40% - Ênfase6 4 6 3 3" xfId="34835"/>
    <cellStyle name="40% - Ênfase6 4 6 4" xfId="14749"/>
    <cellStyle name="40% - Ênfase6 4 6 4 2" xfId="25545"/>
    <cellStyle name="40% - Ênfase6 4 6 4 3" xfId="36731"/>
    <cellStyle name="40% - Ênfase6 4 6 5" xfId="16474"/>
    <cellStyle name="40% - Ênfase6 4 6 5 2" xfId="27441"/>
    <cellStyle name="40% - Ênfase6 4 6 5 3" xfId="38627"/>
    <cellStyle name="40% - Ênfase6 4 6 6" xfId="18199"/>
    <cellStyle name="40% - Ênfase6 4 6 6 2" xfId="29337"/>
    <cellStyle name="40% - Ênfase6 4 6 6 3" xfId="40523"/>
    <cellStyle name="40% - Ênfase6 4 6 7" xfId="19924"/>
    <cellStyle name="40% - Ênfase6 4 6 8" xfId="31112"/>
    <cellStyle name="40% - Ênfase6 4 6 9" xfId="42298"/>
    <cellStyle name="40% - Ênfase6 4 7" xfId="1782"/>
    <cellStyle name="40% - Ênfase6 4 7 10" xfId="44311"/>
    <cellStyle name="40% - Ênfase6 4 7 2" xfId="11584"/>
    <cellStyle name="40% - Ênfase6 4 7 2 2" xfId="22072"/>
    <cellStyle name="40% - Ênfase6 4 7 2 3" xfId="33260"/>
    <cellStyle name="40% - Ênfase6 4 7 3" xfId="13312"/>
    <cellStyle name="40% - Ênfase6 4 7 3 2" xfId="23965"/>
    <cellStyle name="40% - Ênfase6 4 7 3 3" xfId="35151"/>
    <cellStyle name="40% - Ênfase6 4 7 4" xfId="15037"/>
    <cellStyle name="40% - Ênfase6 4 7 4 2" xfId="25861"/>
    <cellStyle name="40% - Ênfase6 4 7 4 3" xfId="37047"/>
    <cellStyle name="40% - Ênfase6 4 7 5" xfId="16762"/>
    <cellStyle name="40% - Ênfase6 4 7 5 2" xfId="27757"/>
    <cellStyle name="40% - Ênfase6 4 7 5 3" xfId="38943"/>
    <cellStyle name="40% - Ênfase6 4 7 6" xfId="18487"/>
    <cellStyle name="40% - Ênfase6 4 7 6 2" xfId="29653"/>
    <cellStyle name="40% - Ênfase6 4 7 6 3" xfId="40839"/>
    <cellStyle name="40% - Ênfase6 4 7 7" xfId="20212"/>
    <cellStyle name="40% - Ênfase6 4 7 8" xfId="31400"/>
    <cellStyle name="40% - Ênfase6 4 7 9" xfId="42586"/>
    <cellStyle name="40% - Ênfase6 4 8" xfId="2055"/>
    <cellStyle name="40% - Ênfase6 4 8 2" xfId="20500"/>
    <cellStyle name="40% - Ênfase6 4 8 3" xfId="31688"/>
    <cellStyle name="40% - Ênfase6 4 9" xfId="11872"/>
    <cellStyle name="40% - Ênfase6 4 9 2" xfId="22385"/>
    <cellStyle name="40% - Ênfase6 4 9 3" xfId="33571"/>
    <cellStyle name="40% - Ênfase6 5" xfId="222"/>
    <cellStyle name="40% - Ênfase6 5 10" xfId="13617"/>
    <cellStyle name="40% - Ênfase6 5 10 2" xfId="24303"/>
    <cellStyle name="40% - Ênfase6 5 10 3" xfId="35489"/>
    <cellStyle name="40% - Ênfase6 5 11" xfId="15342"/>
    <cellStyle name="40% - Ênfase6 5 11 2" xfId="26199"/>
    <cellStyle name="40% - Ênfase6 5 11 3" xfId="37385"/>
    <cellStyle name="40% - Ênfase6 5 12" xfId="17067"/>
    <cellStyle name="40% - Ênfase6 5 12 2" xfId="28095"/>
    <cellStyle name="40% - Ênfase6 5 12 3" xfId="39281"/>
    <cellStyle name="40% - Ênfase6 5 13" xfId="18792"/>
    <cellStyle name="40% - Ênfase6 5 14" xfId="29980"/>
    <cellStyle name="40% - Ênfase6 5 15" xfId="41166"/>
    <cellStyle name="40% - Ênfase6 5 16" xfId="42891"/>
    <cellStyle name="40% - Ênfase6 5 2" xfId="380"/>
    <cellStyle name="40% - Ênfase6 5 2 10" xfId="15486"/>
    <cellStyle name="40% - Ênfase6 5 2 10 2" xfId="26357"/>
    <cellStyle name="40% - Ênfase6 5 2 10 3" xfId="37543"/>
    <cellStyle name="40% - Ênfase6 5 2 11" xfId="17211"/>
    <cellStyle name="40% - Ênfase6 5 2 11 2" xfId="28253"/>
    <cellStyle name="40% - Ênfase6 5 2 11 3" xfId="39439"/>
    <cellStyle name="40% - Ênfase6 5 2 12" xfId="18936"/>
    <cellStyle name="40% - Ênfase6 5 2 13" xfId="30124"/>
    <cellStyle name="40% - Ênfase6 5 2 14" xfId="41310"/>
    <cellStyle name="40% - Ênfase6 5 2 15" xfId="43035"/>
    <cellStyle name="40% - Ênfase6 5 2 2" xfId="698"/>
    <cellStyle name="40% - Ênfase6 5 2 2 10" xfId="43323"/>
    <cellStyle name="40% - Ênfase6 5 2 2 2" xfId="10596"/>
    <cellStyle name="40% - Ênfase6 5 2 2 2 2" xfId="20988"/>
    <cellStyle name="40% - Ênfase6 5 2 2 2 3" xfId="32176"/>
    <cellStyle name="40% - Ênfase6 5 2 2 3" xfId="12324"/>
    <cellStyle name="40% - Ênfase6 5 2 2 3 2" xfId="22881"/>
    <cellStyle name="40% - Ênfase6 5 2 2 3 3" xfId="34067"/>
    <cellStyle name="40% - Ênfase6 5 2 2 4" xfId="14049"/>
    <cellStyle name="40% - Ênfase6 5 2 2 4 2" xfId="24777"/>
    <cellStyle name="40% - Ênfase6 5 2 2 4 3" xfId="35963"/>
    <cellStyle name="40% - Ênfase6 5 2 2 5" xfId="15774"/>
    <cellStyle name="40% - Ênfase6 5 2 2 5 2" xfId="26673"/>
    <cellStyle name="40% - Ênfase6 5 2 2 5 3" xfId="37859"/>
    <cellStyle name="40% - Ênfase6 5 2 2 6" xfId="17499"/>
    <cellStyle name="40% - Ênfase6 5 2 2 6 2" xfId="28569"/>
    <cellStyle name="40% - Ênfase6 5 2 2 6 3" xfId="39755"/>
    <cellStyle name="40% - Ênfase6 5 2 2 7" xfId="19224"/>
    <cellStyle name="40% - Ênfase6 5 2 2 8" xfId="30412"/>
    <cellStyle name="40% - Ênfase6 5 2 2 9" xfId="41598"/>
    <cellStyle name="40% - Ênfase6 5 2 3" xfId="1014"/>
    <cellStyle name="40% - Ênfase6 5 2 3 10" xfId="43611"/>
    <cellStyle name="40% - Ênfase6 5 2 3 2" xfId="10884"/>
    <cellStyle name="40% - Ênfase6 5 2 3 2 2" xfId="21304"/>
    <cellStyle name="40% - Ênfase6 5 2 3 2 3" xfId="32492"/>
    <cellStyle name="40% - Ênfase6 5 2 3 3" xfId="12612"/>
    <cellStyle name="40% - Ênfase6 5 2 3 3 2" xfId="23197"/>
    <cellStyle name="40% - Ênfase6 5 2 3 3 3" xfId="34383"/>
    <cellStyle name="40% - Ênfase6 5 2 3 4" xfId="14337"/>
    <cellStyle name="40% - Ênfase6 5 2 3 4 2" xfId="25093"/>
    <cellStyle name="40% - Ênfase6 5 2 3 4 3" xfId="36279"/>
    <cellStyle name="40% - Ênfase6 5 2 3 5" xfId="16062"/>
    <cellStyle name="40% - Ênfase6 5 2 3 5 2" xfId="26989"/>
    <cellStyle name="40% - Ênfase6 5 2 3 5 3" xfId="38175"/>
    <cellStyle name="40% - Ênfase6 5 2 3 6" xfId="17787"/>
    <cellStyle name="40% - Ênfase6 5 2 3 6 2" xfId="28885"/>
    <cellStyle name="40% - Ênfase6 5 2 3 6 3" xfId="40071"/>
    <cellStyle name="40% - Ênfase6 5 2 3 7" xfId="19512"/>
    <cellStyle name="40% - Ênfase6 5 2 3 8" xfId="30700"/>
    <cellStyle name="40% - Ênfase6 5 2 3 9" xfId="41886"/>
    <cellStyle name="40% - Ênfase6 5 2 4" xfId="1330"/>
    <cellStyle name="40% - Ênfase6 5 2 4 10" xfId="43899"/>
    <cellStyle name="40% - Ênfase6 5 2 4 2" xfId="11172"/>
    <cellStyle name="40% - Ênfase6 5 2 4 2 2" xfId="21620"/>
    <cellStyle name="40% - Ênfase6 5 2 4 2 3" xfId="32808"/>
    <cellStyle name="40% - Ênfase6 5 2 4 3" xfId="12900"/>
    <cellStyle name="40% - Ênfase6 5 2 4 3 2" xfId="23513"/>
    <cellStyle name="40% - Ênfase6 5 2 4 3 3" xfId="34699"/>
    <cellStyle name="40% - Ênfase6 5 2 4 4" xfId="14625"/>
    <cellStyle name="40% - Ênfase6 5 2 4 4 2" xfId="25409"/>
    <cellStyle name="40% - Ênfase6 5 2 4 4 3" xfId="36595"/>
    <cellStyle name="40% - Ênfase6 5 2 4 5" xfId="16350"/>
    <cellStyle name="40% - Ênfase6 5 2 4 5 2" xfId="27305"/>
    <cellStyle name="40% - Ênfase6 5 2 4 5 3" xfId="38491"/>
    <cellStyle name="40% - Ênfase6 5 2 4 6" xfId="18075"/>
    <cellStyle name="40% - Ênfase6 5 2 4 6 2" xfId="29201"/>
    <cellStyle name="40% - Ênfase6 5 2 4 6 3" xfId="40387"/>
    <cellStyle name="40% - Ênfase6 5 2 4 7" xfId="19800"/>
    <cellStyle name="40% - Ênfase6 5 2 4 8" xfId="30988"/>
    <cellStyle name="40% - Ênfase6 5 2 4 9" xfId="42174"/>
    <cellStyle name="40% - Ênfase6 5 2 5" xfId="1646"/>
    <cellStyle name="40% - Ênfase6 5 2 5 10" xfId="44187"/>
    <cellStyle name="40% - Ênfase6 5 2 5 2" xfId="11460"/>
    <cellStyle name="40% - Ênfase6 5 2 5 2 2" xfId="21936"/>
    <cellStyle name="40% - Ênfase6 5 2 5 2 3" xfId="33124"/>
    <cellStyle name="40% - Ênfase6 5 2 5 3" xfId="13188"/>
    <cellStyle name="40% - Ênfase6 5 2 5 3 2" xfId="23829"/>
    <cellStyle name="40% - Ênfase6 5 2 5 3 3" xfId="35015"/>
    <cellStyle name="40% - Ênfase6 5 2 5 4" xfId="14913"/>
    <cellStyle name="40% - Ênfase6 5 2 5 4 2" xfId="25725"/>
    <cellStyle name="40% - Ênfase6 5 2 5 4 3" xfId="36911"/>
    <cellStyle name="40% - Ênfase6 5 2 5 5" xfId="16638"/>
    <cellStyle name="40% - Ênfase6 5 2 5 5 2" xfId="27621"/>
    <cellStyle name="40% - Ênfase6 5 2 5 5 3" xfId="38807"/>
    <cellStyle name="40% - Ênfase6 5 2 5 6" xfId="18363"/>
    <cellStyle name="40% - Ênfase6 5 2 5 6 2" xfId="29517"/>
    <cellStyle name="40% - Ênfase6 5 2 5 6 3" xfId="40703"/>
    <cellStyle name="40% - Ênfase6 5 2 5 7" xfId="20088"/>
    <cellStyle name="40% - Ênfase6 5 2 5 8" xfId="31276"/>
    <cellStyle name="40% - Ênfase6 5 2 5 9" xfId="42462"/>
    <cellStyle name="40% - Ênfase6 5 2 6" xfId="1962"/>
    <cellStyle name="40% - Ênfase6 5 2 6 10" xfId="44475"/>
    <cellStyle name="40% - Ênfase6 5 2 6 2" xfId="11748"/>
    <cellStyle name="40% - Ênfase6 5 2 6 2 2" xfId="22252"/>
    <cellStyle name="40% - Ênfase6 5 2 6 2 3" xfId="33440"/>
    <cellStyle name="40% - Ênfase6 5 2 6 3" xfId="13476"/>
    <cellStyle name="40% - Ênfase6 5 2 6 3 2" xfId="24145"/>
    <cellStyle name="40% - Ênfase6 5 2 6 3 3" xfId="35331"/>
    <cellStyle name="40% - Ênfase6 5 2 6 4" xfId="15201"/>
    <cellStyle name="40% - Ênfase6 5 2 6 4 2" xfId="26041"/>
    <cellStyle name="40% - Ênfase6 5 2 6 4 3" xfId="37227"/>
    <cellStyle name="40% - Ênfase6 5 2 6 5" xfId="16926"/>
    <cellStyle name="40% - Ênfase6 5 2 6 5 2" xfId="27937"/>
    <cellStyle name="40% - Ênfase6 5 2 6 5 3" xfId="39123"/>
    <cellStyle name="40% - Ênfase6 5 2 6 6" xfId="18651"/>
    <cellStyle name="40% - Ênfase6 5 2 6 6 2" xfId="29833"/>
    <cellStyle name="40% - Ênfase6 5 2 6 6 3" xfId="41019"/>
    <cellStyle name="40% - Ênfase6 5 2 6 7" xfId="20376"/>
    <cellStyle name="40% - Ênfase6 5 2 6 8" xfId="31564"/>
    <cellStyle name="40% - Ênfase6 5 2 6 9" xfId="42750"/>
    <cellStyle name="40% - Ênfase6 5 2 7" xfId="10307"/>
    <cellStyle name="40% - Ênfase6 5 2 7 2" xfId="20672"/>
    <cellStyle name="40% - Ênfase6 5 2 7 3" xfId="31860"/>
    <cellStyle name="40% - Ênfase6 5 2 8" xfId="12036"/>
    <cellStyle name="40% - Ênfase6 5 2 8 2" xfId="22565"/>
    <cellStyle name="40% - Ênfase6 5 2 8 3" xfId="33751"/>
    <cellStyle name="40% - Ênfase6 5 2 9" xfId="13761"/>
    <cellStyle name="40% - Ênfase6 5 2 9 2" xfId="24461"/>
    <cellStyle name="40% - Ênfase6 5 2 9 3" xfId="35647"/>
    <cellStyle name="40% - Ênfase6 5 3" xfId="540"/>
    <cellStyle name="40% - Ênfase6 5 3 10" xfId="43179"/>
    <cellStyle name="40% - Ênfase6 5 3 2" xfId="10452"/>
    <cellStyle name="40% - Ênfase6 5 3 2 2" xfId="20830"/>
    <cellStyle name="40% - Ênfase6 5 3 2 3" xfId="32018"/>
    <cellStyle name="40% - Ênfase6 5 3 3" xfId="12180"/>
    <cellStyle name="40% - Ênfase6 5 3 3 2" xfId="22723"/>
    <cellStyle name="40% - Ênfase6 5 3 3 3" xfId="33909"/>
    <cellStyle name="40% - Ênfase6 5 3 4" xfId="13905"/>
    <cellStyle name="40% - Ênfase6 5 3 4 2" xfId="24619"/>
    <cellStyle name="40% - Ênfase6 5 3 4 3" xfId="35805"/>
    <cellStyle name="40% - Ênfase6 5 3 5" xfId="15630"/>
    <cellStyle name="40% - Ênfase6 5 3 5 2" xfId="26515"/>
    <cellStyle name="40% - Ênfase6 5 3 5 3" xfId="37701"/>
    <cellStyle name="40% - Ênfase6 5 3 6" xfId="17355"/>
    <cellStyle name="40% - Ênfase6 5 3 6 2" xfId="28411"/>
    <cellStyle name="40% - Ênfase6 5 3 6 3" xfId="39597"/>
    <cellStyle name="40% - Ênfase6 5 3 7" xfId="19080"/>
    <cellStyle name="40% - Ênfase6 5 3 8" xfId="30268"/>
    <cellStyle name="40% - Ênfase6 5 3 9" xfId="41454"/>
    <cellStyle name="40% - Ênfase6 5 4" xfId="856"/>
    <cellStyle name="40% - Ênfase6 5 4 10" xfId="43467"/>
    <cellStyle name="40% - Ênfase6 5 4 2" xfId="10740"/>
    <cellStyle name="40% - Ênfase6 5 4 2 2" xfId="21146"/>
    <cellStyle name="40% - Ênfase6 5 4 2 3" xfId="32334"/>
    <cellStyle name="40% - Ênfase6 5 4 3" xfId="12468"/>
    <cellStyle name="40% - Ênfase6 5 4 3 2" xfId="23039"/>
    <cellStyle name="40% - Ênfase6 5 4 3 3" xfId="34225"/>
    <cellStyle name="40% - Ênfase6 5 4 4" xfId="14193"/>
    <cellStyle name="40% - Ênfase6 5 4 4 2" xfId="24935"/>
    <cellStyle name="40% - Ênfase6 5 4 4 3" xfId="36121"/>
    <cellStyle name="40% - Ênfase6 5 4 5" xfId="15918"/>
    <cellStyle name="40% - Ênfase6 5 4 5 2" xfId="26831"/>
    <cellStyle name="40% - Ênfase6 5 4 5 3" xfId="38017"/>
    <cellStyle name="40% - Ênfase6 5 4 6" xfId="17643"/>
    <cellStyle name="40% - Ênfase6 5 4 6 2" xfId="28727"/>
    <cellStyle name="40% - Ênfase6 5 4 6 3" xfId="39913"/>
    <cellStyle name="40% - Ênfase6 5 4 7" xfId="19368"/>
    <cellStyle name="40% - Ênfase6 5 4 8" xfId="30556"/>
    <cellStyle name="40% - Ênfase6 5 4 9" xfId="41742"/>
    <cellStyle name="40% - Ênfase6 5 5" xfId="1172"/>
    <cellStyle name="40% - Ênfase6 5 5 10" xfId="43755"/>
    <cellStyle name="40% - Ênfase6 5 5 2" xfId="11028"/>
    <cellStyle name="40% - Ênfase6 5 5 2 2" xfId="21462"/>
    <cellStyle name="40% - Ênfase6 5 5 2 3" xfId="32650"/>
    <cellStyle name="40% - Ênfase6 5 5 3" xfId="12756"/>
    <cellStyle name="40% - Ênfase6 5 5 3 2" xfId="23355"/>
    <cellStyle name="40% - Ênfase6 5 5 3 3" xfId="34541"/>
    <cellStyle name="40% - Ênfase6 5 5 4" xfId="14481"/>
    <cellStyle name="40% - Ênfase6 5 5 4 2" xfId="25251"/>
    <cellStyle name="40% - Ênfase6 5 5 4 3" xfId="36437"/>
    <cellStyle name="40% - Ênfase6 5 5 5" xfId="16206"/>
    <cellStyle name="40% - Ênfase6 5 5 5 2" xfId="27147"/>
    <cellStyle name="40% - Ênfase6 5 5 5 3" xfId="38333"/>
    <cellStyle name="40% - Ênfase6 5 5 6" xfId="17931"/>
    <cellStyle name="40% - Ênfase6 5 5 6 2" xfId="29043"/>
    <cellStyle name="40% - Ênfase6 5 5 6 3" xfId="40229"/>
    <cellStyle name="40% - Ênfase6 5 5 7" xfId="19656"/>
    <cellStyle name="40% - Ênfase6 5 5 8" xfId="30844"/>
    <cellStyle name="40% - Ênfase6 5 5 9" xfId="42030"/>
    <cellStyle name="40% - Ênfase6 5 6" xfId="1488"/>
    <cellStyle name="40% - Ênfase6 5 6 10" xfId="44043"/>
    <cellStyle name="40% - Ênfase6 5 6 2" xfId="11316"/>
    <cellStyle name="40% - Ênfase6 5 6 2 2" xfId="21778"/>
    <cellStyle name="40% - Ênfase6 5 6 2 3" xfId="32966"/>
    <cellStyle name="40% - Ênfase6 5 6 3" xfId="13044"/>
    <cellStyle name="40% - Ênfase6 5 6 3 2" xfId="23671"/>
    <cellStyle name="40% - Ênfase6 5 6 3 3" xfId="34857"/>
    <cellStyle name="40% - Ênfase6 5 6 4" xfId="14769"/>
    <cellStyle name="40% - Ênfase6 5 6 4 2" xfId="25567"/>
    <cellStyle name="40% - Ênfase6 5 6 4 3" xfId="36753"/>
    <cellStyle name="40% - Ênfase6 5 6 5" xfId="16494"/>
    <cellStyle name="40% - Ênfase6 5 6 5 2" xfId="27463"/>
    <cellStyle name="40% - Ênfase6 5 6 5 3" xfId="38649"/>
    <cellStyle name="40% - Ênfase6 5 6 6" xfId="18219"/>
    <cellStyle name="40% - Ênfase6 5 6 6 2" xfId="29359"/>
    <cellStyle name="40% - Ênfase6 5 6 6 3" xfId="40545"/>
    <cellStyle name="40% - Ênfase6 5 6 7" xfId="19944"/>
    <cellStyle name="40% - Ênfase6 5 6 8" xfId="31132"/>
    <cellStyle name="40% - Ênfase6 5 6 9" xfId="42318"/>
    <cellStyle name="40% - Ênfase6 5 7" xfId="1804"/>
    <cellStyle name="40% - Ênfase6 5 7 10" xfId="44331"/>
    <cellStyle name="40% - Ênfase6 5 7 2" xfId="11604"/>
    <cellStyle name="40% - Ênfase6 5 7 2 2" xfId="22094"/>
    <cellStyle name="40% - Ênfase6 5 7 2 3" xfId="33282"/>
    <cellStyle name="40% - Ênfase6 5 7 3" xfId="13332"/>
    <cellStyle name="40% - Ênfase6 5 7 3 2" xfId="23987"/>
    <cellStyle name="40% - Ênfase6 5 7 3 3" xfId="35173"/>
    <cellStyle name="40% - Ênfase6 5 7 4" xfId="15057"/>
    <cellStyle name="40% - Ênfase6 5 7 4 2" xfId="25883"/>
    <cellStyle name="40% - Ênfase6 5 7 4 3" xfId="37069"/>
    <cellStyle name="40% - Ênfase6 5 7 5" xfId="16782"/>
    <cellStyle name="40% - Ênfase6 5 7 5 2" xfId="27779"/>
    <cellStyle name="40% - Ênfase6 5 7 5 3" xfId="38965"/>
    <cellStyle name="40% - Ênfase6 5 7 6" xfId="18507"/>
    <cellStyle name="40% - Ênfase6 5 7 6 2" xfId="29675"/>
    <cellStyle name="40% - Ênfase6 5 7 6 3" xfId="40861"/>
    <cellStyle name="40% - Ênfase6 5 7 7" xfId="20232"/>
    <cellStyle name="40% - Ênfase6 5 7 8" xfId="31420"/>
    <cellStyle name="40% - Ênfase6 5 7 9" xfId="42606"/>
    <cellStyle name="40% - Ênfase6 5 8" xfId="2137"/>
    <cellStyle name="40% - Ênfase6 5 8 2" xfId="20520"/>
    <cellStyle name="40% - Ênfase6 5 8 3" xfId="31708"/>
    <cellStyle name="40% - Ênfase6 5 9" xfId="11892"/>
    <cellStyle name="40% - Ênfase6 5 9 2" xfId="22407"/>
    <cellStyle name="40% - Ênfase6 5 9 3" xfId="33593"/>
    <cellStyle name="40% - Ênfase6 6" xfId="290"/>
    <cellStyle name="40% - Ênfase6 6 10" xfId="15404"/>
    <cellStyle name="40% - Ênfase6 6 10 2" xfId="26267"/>
    <cellStyle name="40% - Ênfase6 6 10 3" xfId="37453"/>
    <cellStyle name="40% - Ênfase6 6 11" xfId="17129"/>
    <cellStyle name="40% - Ênfase6 6 11 2" xfId="28163"/>
    <cellStyle name="40% - Ênfase6 6 11 3" xfId="39349"/>
    <cellStyle name="40% - Ênfase6 6 12" xfId="18854"/>
    <cellStyle name="40% - Ênfase6 6 13" xfId="30042"/>
    <cellStyle name="40% - Ênfase6 6 14" xfId="41228"/>
    <cellStyle name="40% - Ênfase6 6 15" xfId="42953"/>
    <cellStyle name="40% - Ênfase6 6 2" xfId="608"/>
    <cellStyle name="40% - Ênfase6 6 2 10" xfId="43241"/>
    <cellStyle name="40% - Ênfase6 6 2 2" xfId="10514"/>
    <cellStyle name="40% - Ênfase6 6 2 2 2" xfId="20898"/>
    <cellStyle name="40% - Ênfase6 6 2 2 3" xfId="32086"/>
    <cellStyle name="40% - Ênfase6 6 2 3" xfId="12242"/>
    <cellStyle name="40% - Ênfase6 6 2 3 2" xfId="22791"/>
    <cellStyle name="40% - Ênfase6 6 2 3 3" xfId="33977"/>
    <cellStyle name="40% - Ênfase6 6 2 4" xfId="13967"/>
    <cellStyle name="40% - Ênfase6 6 2 4 2" xfId="24687"/>
    <cellStyle name="40% - Ênfase6 6 2 4 3" xfId="35873"/>
    <cellStyle name="40% - Ênfase6 6 2 5" xfId="15692"/>
    <cellStyle name="40% - Ênfase6 6 2 5 2" xfId="26583"/>
    <cellStyle name="40% - Ênfase6 6 2 5 3" xfId="37769"/>
    <cellStyle name="40% - Ênfase6 6 2 6" xfId="17417"/>
    <cellStyle name="40% - Ênfase6 6 2 6 2" xfId="28479"/>
    <cellStyle name="40% - Ênfase6 6 2 6 3" xfId="39665"/>
    <cellStyle name="40% - Ênfase6 6 2 7" xfId="19142"/>
    <cellStyle name="40% - Ênfase6 6 2 8" xfId="30330"/>
    <cellStyle name="40% - Ênfase6 6 2 9" xfId="41516"/>
    <cellStyle name="40% - Ênfase6 6 3" xfId="924"/>
    <cellStyle name="40% - Ênfase6 6 3 10" xfId="43529"/>
    <cellStyle name="40% - Ênfase6 6 3 2" xfId="10802"/>
    <cellStyle name="40% - Ênfase6 6 3 2 2" xfId="21214"/>
    <cellStyle name="40% - Ênfase6 6 3 2 3" xfId="32402"/>
    <cellStyle name="40% - Ênfase6 6 3 3" xfId="12530"/>
    <cellStyle name="40% - Ênfase6 6 3 3 2" xfId="23107"/>
    <cellStyle name="40% - Ênfase6 6 3 3 3" xfId="34293"/>
    <cellStyle name="40% - Ênfase6 6 3 4" xfId="14255"/>
    <cellStyle name="40% - Ênfase6 6 3 4 2" xfId="25003"/>
    <cellStyle name="40% - Ênfase6 6 3 4 3" xfId="36189"/>
    <cellStyle name="40% - Ênfase6 6 3 5" xfId="15980"/>
    <cellStyle name="40% - Ênfase6 6 3 5 2" xfId="26899"/>
    <cellStyle name="40% - Ênfase6 6 3 5 3" xfId="38085"/>
    <cellStyle name="40% - Ênfase6 6 3 6" xfId="17705"/>
    <cellStyle name="40% - Ênfase6 6 3 6 2" xfId="28795"/>
    <cellStyle name="40% - Ênfase6 6 3 6 3" xfId="39981"/>
    <cellStyle name="40% - Ênfase6 6 3 7" xfId="19430"/>
    <cellStyle name="40% - Ênfase6 6 3 8" xfId="30618"/>
    <cellStyle name="40% - Ênfase6 6 3 9" xfId="41804"/>
    <cellStyle name="40% - Ênfase6 6 4" xfId="1240"/>
    <cellStyle name="40% - Ênfase6 6 4 10" xfId="43817"/>
    <cellStyle name="40% - Ênfase6 6 4 2" xfId="11090"/>
    <cellStyle name="40% - Ênfase6 6 4 2 2" xfId="21530"/>
    <cellStyle name="40% - Ênfase6 6 4 2 3" xfId="32718"/>
    <cellStyle name="40% - Ênfase6 6 4 3" xfId="12818"/>
    <cellStyle name="40% - Ênfase6 6 4 3 2" xfId="23423"/>
    <cellStyle name="40% - Ênfase6 6 4 3 3" xfId="34609"/>
    <cellStyle name="40% - Ênfase6 6 4 4" xfId="14543"/>
    <cellStyle name="40% - Ênfase6 6 4 4 2" xfId="25319"/>
    <cellStyle name="40% - Ênfase6 6 4 4 3" xfId="36505"/>
    <cellStyle name="40% - Ênfase6 6 4 5" xfId="16268"/>
    <cellStyle name="40% - Ênfase6 6 4 5 2" xfId="27215"/>
    <cellStyle name="40% - Ênfase6 6 4 5 3" xfId="38401"/>
    <cellStyle name="40% - Ênfase6 6 4 6" xfId="17993"/>
    <cellStyle name="40% - Ênfase6 6 4 6 2" xfId="29111"/>
    <cellStyle name="40% - Ênfase6 6 4 6 3" xfId="40297"/>
    <cellStyle name="40% - Ênfase6 6 4 7" xfId="19718"/>
    <cellStyle name="40% - Ênfase6 6 4 8" xfId="30906"/>
    <cellStyle name="40% - Ênfase6 6 4 9" xfId="42092"/>
    <cellStyle name="40% - Ênfase6 6 5" xfId="1556"/>
    <cellStyle name="40% - Ênfase6 6 5 10" xfId="44105"/>
    <cellStyle name="40% - Ênfase6 6 5 2" xfId="11378"/>
    <cellStyle name="40% - Ênfase6 6 5 2 2" xfId="21846"/>
    <cellStyle name="40% - Ênfase6 6 5 2 3" xfId="33034"/>
    <cellStyle name="40% - Ênfase6 6 5 3" xfId="13106"/>
    <cellStyle name="40% - Ênfase6 6 5 3 2" xfId="23739"/>
    <cellStyle name="40% - Ênfase6 6 5 3 3" xfId="34925"/>
    <cellStyle name="40% - Ênfase6 6 5 4" xfId="14831"/>
    <cellStyle name="40% - Ênfase6 6 5 4 2" xfId="25635"/>
    <cellStyle name="40% - Ênfase6 6 5 4 3" xfId="36821"/>
    <cellStyle name="40% - Ênfase6 6 5 5" xfId="16556"/>
    <cellStyle name="40% - Ênfase6 6 5 5 2" xfId="27531"/>
    <cellStyle name="40% - Ênfase6 6 5 5 3" xfId="38717"/>
    <cellStyle name="40% - Ênfase6 6 5 6" xfId="18281"/>
    <cellStyle name="40% - Ênfase6 6 5 6 2" xfId="29427"/>
    <cellStyle name="40% - Ênfase6 6 5 6 3" xfId="40613"/>
    <cellStyle name="40% - Ênfase6 6 5 7" xfId="20006"/>
    <cellStyle name="40% - Ênfase6 6 5 8" xfId="31194"/>
    <cellStyle name="40% - Ênfase6 6 5 9" xfId="42380"/>
    <cellStyle name="40% - Ênfase6 6 6" xfId="1872"/>
    <cellStyle name="40% - Ênfase6 6 6 10" xfId="44393"/>
    <cellStyle name="40% - Ênfase6 6 6 2" xfId="11666"/>
    <cellStyle name="40% - Ênfase6 6 6 2 2" xfId="22162"/>
    <cellStyle name="40% - Ênfase6 6 6 2 3" xfId="33350"/>
    <cellStyle name="40% - Ênfase6 6 6 3" xfId="13394"/>
    <cellStyle name="40% - Ênfase6 6 6 3 2" xfId="24055"/>
    <cellStyle name="40% - Ênfase6 6 6 3 3" xfId="35241"/>
    <cellStyle name="40% - Ênfase6 6 6 4" xfId="15119"/>
    <cellStyle name="40% - Ênfase6 6 6 4 2" xfId="25951"/>
    <cellStyle name="40% - Ênfase6 6 6 4 3" xfId="37137"/>
    <cellStyle name="40% - Ênfase6 6 6 5" xfId="16844"/>
    <cellStyle name="40% - Ênfase6 6 6 5 2" xfId="27847"/>
    <cellStyle name="40% - Ênfase6 6 6 5 3" xfId="39033"/>
    <cellStyle name="40% - Ênfase6 6 6 6" xfId="18569"/>
    <cellStyle name="40% - Ênfase6 6 6 6 2" xfId="29743"/>
    <cellStyle name="40% - Ênfase6 6 6 6 3" xfId="40929"/>
    <cellStyle name="40% - Ênfase6 6 6 7" xfId="20294"/>
    <cellStyle name="40% - Ênfase6 6 6 8" xfId="31482"/>
    <cellStyle name="40% - Ênfase6 6 6 9" xfId="42668"/>
    <cellStyle name="40% - Ênfase6 6 7" xfId="10225"/>
    <cellStyle name="40% - Ênfase6 6 7 2" xfId="20582"/>
    <cellStyle name="40% - Ênfase6 6 7 3" xfId="31770"/>
    <cellStyle name="40% - Ênfase6 6 8" xfId="11954"/>
    <cellStyle name="40% - Ênfase6 6 8 2" xfId="22475"/>
    <cellStyle name="40% - Ênfase6 6 8 3" xfId="33661"/>
    <cellStyle name="40% - Ênfase6 6 9" xfId="13679"/>
    <cellStyle name="40% - Ênfase6 6 9 2" xfId="24371"/>
    <cellStyle name="40% - Ênfase6 6 9 3" xfId="35557"/>
    <cellStyle name="40% - Ênfase6 7" xfId="450"/>
    <cellStyle name="40% - Ênfase6 7 10" xfId="43097"/>
    <cellStyle name="40% - Ênfase6 7 2" xfId="10370"/>
    <cellStyle name="40% - Ênfase6 7 2 2" xfId="20740"/>
    <cellStyle name="40% - Ênfase6 7 2 3" xfId="31928"/>
    <cellStyle name="40% - Ênfase6 7 3" xfId="12098"/>
    <cellStyle name="40% - Ênfase6 7 3 2" xfId="22633"/>
    <cellStyle name="40% - Ênfase6 7 3 3" xfId="33819"/>
    <cellStyle name="40% - Ênfase6 7 4" xfId="13823"/>
    <cellStyle name="40% - Ênfase6 7 4 2" xfId="24529"/>
    <cellStyle name="40% - Ênfase6 7 4 3" xfId="35715"/>
    <cellStyle name="40% - Ênfase6 7 5" xfId="15548"/>
    <cellStyle name="40% - Ênfase6 7 5 2" xfId="26425"/>
    <cellStyle name="40% - Ênfase6 7 5 3" xfId="37611"/>
    <cellStyle name="40% - Ênfase6 7 6" xfId="17273"/>
    <cellStyle name="40% - Ênfase6 7 6 2" xfId="28321"/>
    <cellStyle name="40% - Ênfase6 7 6 3" xfId="39507"/>
    <cellStyle name="40% - Ênfase6 7 7" xfId="18998"/>
    <cellStyle name="40% - Ênfase6 7 8" xfId="30186"/>
    <cellStyle name="40% - Ênfase6 7 9" xfId="41372"/>
    <cellStyle name="40% - Ênfase6 8" xfId="766"/>
    <cellStyle name="40% - Ênfase6 8 10" xfId="43385"/>
    <cellStyle name="40% - Ênfase6 8 2" xfId="10658"/>
    <cellStyle name="40% - Ênfase6 8 2 2" xfId="21056"/>
    <cellStyle name="40% - Ênfase6 8 2 3" xfId="32244"/>
    <cellStyle name="40% - Ênfase6 8 3" xfId="12386"/>
    <cellStyle name="40% - Ênfase6 8 3 2" xfId="22949"/>
    <cellStyle name="40% - Ênfase6 8 3 3" xfId="34135"/>
    <cellStyle name="40% - Ênfase6 8 4" xfId="14111"/>
    <cellStyle name="40% - Ênfase6 8 4 2" xfId="24845"/>
    <cellStyle name="40% - Ênfase6 8 4 3" xfId="36031"/>
    <cellStyle name="40% - Ênfase6 8 5" xfId="15836"/>
    <cellStyle name="40% - Ênfase6 8 5 2" xfId="26741"/>
    <cellStyle name="40% - Ênfase6 8 5 3" xfId="37927"/>
    <cellStyle name="40% - Ênfase6 8 6" xfId="17561"/>
    <cellStyle name="40% - Ênfase6 8 6 2" xfId="28637"/>
    <cellStyle name="40% - Ênfase6 8 6 3" xfId="39823"/>
    <cellStyle name="40% - Ênfase6 8 7" xfId="19286"/>
    <cellStyle name="40% - Ênfase6 8 8" xfId="30474"/>
    <cellStyle name="40% - Ênfase6 8 9" xfId="41660"/>
    <cellStyle name="40% - Ênfase6 9" xfId="1082"/>
    <cellStyle name="40% - Ênfase6 9 10" xfId="43673"/>
    <cellStyle name="40% - Ênfase6 9 2" xfId="10946"/>
    <cellStyle name="40% - Ênfase6 9 2 2" xfId="21372"/>
    <cellStyle name="40% - Ênfase6 9 2 3" xfId="32560"/>
    <cellStyle name="40% - Ênfase6 9 3" xfId="12674"/>
    <cellStyle name="40% - Ênfase6 9 3 2" xfId="23265"/>
    <cellStyle name="40% - Ênfase6 9 3 3" xfId="34451"/>
    <cellStyle name="40% - Ênfase6 9 4" xfId="14399"/>
    <cellStyle name="40% - Ênfase6 9 4 2" xfId="25161"/>
    <cellStyle name="40% - Ênfase6 9 4 3" xfId="36347"/>
    <cellStyle name="40% - Ênfase6 9 5" xfId="16124"/>
    <cellStyle name="40% - Ênfase6 9 5 2" xfId="27057"/>
    <cellStyle name="40% - Ênfase6 9 5 3" xfId="38243"/>
    <cellStyle name="40% - Ênfase6 9 6" xfId="17849"/>
    <cellStyle name="40% - Ênfase6 9 6 2" xfId="28953"/>
    <cellStyle name="40% - Ênfase6 9 6 3" xfId="40139"/>
    <cellStyle name="40% - Ênfase6 9 7" xfId="19574"/>
    <cellStyle name="40% - Ênfase6 9 8" xfId="30762"/>
    <cellStyle name="40% - Ênfase6 9 9" xfId="41948"/>
    <cellStyle name="60% - Ênfase1" xfId="2177" builtinId="32" customBuiltin="1"/>
    <cellStyle name="60% - Ênfase1 2" xfId="46"/>
    <cellStyle name="60% - Ênfase2" xfId="2178" builtinId="36" customBuiltin="1"/>
    <cellStyle name="60% - Ênfase2 2" xfId="47"/>
    <cellStyle name="60% - Ênfase3" xfId="2179" builtinId="40" customBuiltin="1"/>
    <cellStyle name="60% - Ênfase3 2" xfId="48"/>
    <cellStyle name="60% - Ênfase4" xfId="2180" builtinId="44" customBuiltin="1"/>
    <cellStyle name="60% - Ênfase4 2" xfId="49"/>
    <cellStyle name="60% - Ênfase5" xfId="2181" builtinId="48" customBuiltin="1"/>
    <cellStyle name="60% - Ênfase5 2" xfId="50"/>
    <cellStyle name="60% - Ênfase6" xfId="2182" builtinId="52" customBuiltin="1"/>
    <cellStyle name="60% - Ênfase6 2" xfId="51"/>
    <cellStyle name="Bom" xfId="15" builtinId="26" customBuiltin="1"/>
    <cellStyle name="Cálculo" xfId="19" builtinId="22" customBuiltin="1"/>
    <cellStyle name="Célula de Verificação" xfId="21" builtinId="23" customBuiltin="1"/>
    <cellStyle name="Célula Vinculada" xfId="20" builtinId="24" customBuiltin="1"/>
    <cellStyle name="Comma 2" xfId="52"/>
    <cellStyle name="Comma 2 10" xfId="3961"/>
    <cellStyle name="Comma 2 11" xfId="2903"/>
    <cellStyle name="Comma 2 12" xfId="4191"/>
    <cellStyle name="Comma 2 13" xfId="4555"/>
    <cellStyle name="Comma 2 14" xfId="4854"/>
    <cellStyle name="Comma 2 15" xfId="4690"/>
    <cellStyle name="Comma 2 16" xfId="4726"/>
    <cellStyle name="Comma 2 17" xfId="5071"/>
    <cellStyle name="Comma 2 18" xfId="5450"/>
    <cellStyle name="Comma 2 19" xfId="7417"/>
    <cellStyle name="Comma 2 2" xfId="2198"/>
    <cellStyle name="Comma 2 20" xfId="7477"/>
    <cellStyle name="Comma 2 21" xfId="7279"/>
    <cellStyle name="Comma 2 22" xfId="7637"/>
    <cellStyle name="Comma 2 23" xfId="7690"/>
    <cellStyle name="Comma 2 24" xfId="8360"/>
    <cellStyle name="Comma 2 25" xfId="8321"/>
    <cellStyle name="Comma 2 26" xfId="7970"/>
    <cellStyle name="Comma 2 27" xfId="8540"/>
    <cellStyle name="Comma 2 28" xfId="7919"/>
    <cellStyle name="Comma 2 29" xfId="7804"/>
    <cellStyle name="Comma 2 3" xfId="2790"/>
    <cellStyle name="Comma 2 30" xfId="9355"/>
    <cellStyle name="Comma 2 31" xfId="9390"/>
    <cellStyle name="Comma 2 32" xfId="10000"/>
    <cellStyle name="Comma 2 4" xfId="2531"/>
    <cellStyle name="Comma 2 5" xfId="3905"/>
    <cellStyle name="Comma 2 6" xfId="2470"/>
    <cellStyle name="Comma 2 7" xfId="2411"/>
    <cellStyle name="Comma 2 8" xfId="2539"/>
    <cellStyle name="Comma 2 9" xfId="2293"/>
    <cellStyle name="Ênfase1" xfId="25" builtinId="29" customBuiltin="1"/>
    <cellStyle name="Ênfase2" xfId="28" builtinId="33" customBuiltin="1"/>
    <cellStyle name="Ênfase3" xfId="31" builtinId="37" customBuiltin="1"/>
    <cellStyle name="Ênfase4" xfId="34" builtinId="41" customBuiltin="1"/>
    <cellStyle name="Ênfase5" xfId="37" builtinId="45" customBuiltin="1"/>
    <cellStyle name="Ênfase6" xfId="40" builtinId="49" customBuiltin="1"/>
    <cellStyle name="Entrada" xfId="17" builtinId="20" customBuiltin="1"/>
    <cellStyle name="Hiperlink 2" xfId="438"/>
    <cellStyle name="Hyperlink 2" xfId="53"/>
    <cellStyle name="Hyperlink 3" xfId="10358"/>
    <cellStyle name="Incorreto" xfId="16" builtinId="27" customBuiltin="1"/>
    <cellStyle name="Moeda" xfId="1" builtinId="4"/>
    <cellStyle name="Moeda 11" xfId="7886"/>
    <cellStyle name="Moeda 12" xfId="2242"/>
    <cellStyle name="Moeda 13" xfId="8506"/>
    <cellStyle name="Moeda 14" xfId="8350"/>
    <cellStyle name="Moeda 15" xfId="8657"/>
    <cellStyle name="Moeda 16" xfId="8440"/>
    <cellStyle name="Moeda 18" xfId="3984"/>
    <cellStyle name="Moeda 2" xfId="56"/>
    <cellStyle name="Moeda 2 10" xfId="6582"/>
    <cellStyle name="Moeda 2 11" xfId="6080"/>
    <cellStyle name="Moeda 2 12" xfId="6830"/>
    <cellStyle name="Moeda 2 13" xfId="6558"/>
    <cellStyle name="Moeda 2 14" xfId="6211"/>
    <cellStyle name="Moeda 2 15" xfId="6516"/>
    <cellStyle name="Moeda 2 16" xfId="6157"/>
    <cellStyle name="Moeda 2 17" xfId="6496"/>
    <cellStyle name="Moeda 2 18" xfId="6195"/>
    <cellStyle name="Moeda 2 19" xfId="6289"/>
    <cellStyle name="Moeda 2 2" xfId="57"/>
    <cellStyle name="Moeda 2 2 10" xfId="4360"/>
    <cellStyle name="Moeda 2 2 11" xfId="4432"/>
    <cellStyle name="Moeda 2 2 12" xfId="4487"/>
    <cellStyle name="Moeda 2 2 13" xfId="4561"/>
    <cellStyle name="Moeda 2 2 14" xfId="4895"/>
    <cellStyle name="Moeda 2 2 15" xfId="5272"/>
    <cellStyle name="Moeda 2 2 16" xfId="5409"/>
    <cellStyle name="Moeda 2 2 17" xfId="5809"/>
    <cellStyle name="Moeda 2 2 18" xfId="5879"/>
    <cellStyle name="Moeda 2 2 19" xfId="4980"/>
    <cellStyle name="Moeda 2 2 19 2" xfId="6061"/>
    <cellStyle name="Moeda 2 2 19 3" xfId="6348"/>
    <cellStyle name="Moeda 2 2 2" xfId="2208"/>
    <cellStyle name="Moeda 2 2 2 10" xfId="6034"/>
    <cellStyle name="Moeda 2 2 2 11" xfId="6193"/>
    <cellStyle name="Moeda 2 2 2 12" xfId="6031"/>
    <cellStyle name="Moeda 2 2 2 13" xfId="6245"/>
    <cellStyle name="Moeda 2 2 2 14" xfId="6451"/>
    <cellStyle name="Moeda 2 2 2 15" xfId="6378"/>
    <cellStyle name="Moeda 2 2 2 2" xfId="4801"/>
    <cellStyle name="Moeda 2 2 2 2 2" xfId="6259"/>
    <cellStyle name="Moeda 2 2 2 2 3" xfId="6369"/>
    <cellStyle name="Moeda 2 2 2 3" xfId="6419"/>
    <cellStyle name="Moeda 2 2 2 4" xfId="6653"/>
    <cellStyle name="Moeda 2 2 2 5" xfId="6610"/>
    <cellStyle name="Moeda 2 2 2 6" xfId="6237"/>
    <cellStyle name="Moeda 2 2 2 7" xfId="6713"/>
    <cellStyle name="Moeda 2 2 2 8" xfId="6196"/>
    <cellStyle name="Moeda 2 2 2 9" xfId="6519"/>
    <cellStyle name="Moeda 2 2 20" xfId="6514"/>
    <cellStyle name="Moeda 2 2 21" xfId="6704"/>
    <cellStyle name="Moeda 2 2 22" xfId="6835"/>
    <cellStyle name="Moeda 2 2 23" xfId="6485"/>
    <cellStyle name="Moeda 2 2 24" xfId="5968"/>
    <cellStyle name="Moeda 2 2 25" xfId="6438"/>
    <cellStyle name="Moeda 2 2 26" xfId="6461"/>
    <cellStyle name="Moeda 2 2 27" xfId="6571"/>
    <cellStyle name="Moeda 2 2 28" xfId="6200"/>
    <cellStyle name="Moeda 2 2 29" xfId="6545"/>
    <cellStyle name="Moeda 2 2 3" xfId="2849"/>
    <cellStyle name="Moeda 2 2 3 10" xfId="6429"/>
    <cellStyle name="Moeda 2 2 3 11" xfId="6684"/>
    <cellStyle name="Moeda 2 2 3 12" xfId="6177"/>
    <cellStyle name="Moeda 2 2 3 13" xfId="6501"/>
    <cellStyle name="Moeda 2 2 3 14" xfId="6172"/>
    <cellStyle name="Moeda 2 2 3 15" xfId="6681"/>
    <cellStyle name="Moeda 2 2 3 16" xfId="6387"/>
    <cellStyle name="Moeda 2 2 3 2" xfId="5420"/>
    <cellStyle name="Moeda 2 2 3 3" xfId="6301"/>
    <cellStyle name="Moeda 2 2 3 4" xfId="6511"/>
    <cellStyle name="Moeda 2 2 3 5" xfId="6734"/>
    <cellStyle name="Moeda 2 2 3 6" xfId="6210"/>
    <cellStyle name="Moeda 2 2 3 7" xfId="6774"/>
    <cellStyle name="Moeda 2 2 3 8" xfId="6868"/>
    <cellStyle name="Moeda 2 2 3 9" xfId="6036"/>
    <cellStyle name="Moeda 2 2 30" xfId="6101"/>
    <cellStyle name="Moeda 2 2 31" xfId="6334"/>
    <cellStyle name="Moeda 2 2 32" xfId="7043"/>
    <cellStyle name="Moeda 2 2 33" xfId="7186"/>
    <cellStyle name="Moeda 2 2 34" xfId="7569"/>
    <cellStyle name="Moeda 2 2 35" xfId="7644"/>
    <cellStyle name="Moeda 2 2 36" xfId="8699"/>
    <cellStyle name="Moeda 2 2 37" xfId="8814"/>
    <cellStyle name="Moeda 2 2 38" xfId="8913"/>
    <cellStyle name="Moeda 2 2 39" xfId="9005"/>
    <cellStyle name="Moeda 2 2 4" xfId="2738"/>
    <cellStyle name="Moeda 2 2 4 10" xfId="6247"/>
    <cellStyle name="Moeda 2 2 4 11" xfId="6862"/>
    <cellStyle name="Moeda 2 2 4 12" xfId="6905"/>
    <cellStyle name="Moeda 2 2 4 13" xfId="6911"/>
    <cellStyle name="Moeda 2 2 4 14" xfId="6917"/>
    <cellStyle name="Moeda 2 2 4 15" xfId="6272"/>
    <cellStyle name="Moeda 2 2 4 2" xfId="5941"/>
    <cellStyle name="Moeda 2 2 4 2 2" xfId="6292"/>
    <cellStyle name="Moeda 2 2 4 2 3" xfId="6313"/>
    <cellStyle name="Moeda 2 2 4 3" xfId="6494"/>
    <cellStyle name="Moeda 2 2 4 4" xfId="6478"/>
    <cellStyle name="Moeda 2 2 4 5" xfId="6531"/>
    <cellStyle name="Moeda 2 2 4 6" xfId="6577"/>
    <cellStyle name="Moeda 2 2 4 7" xfId="6739"/>
    <cellStyle name="Moeda 2 2 4 8" xfId="6150"/>
    <cellStyle name="Moeda 2 2 4 9" xfId="6744"/>
    <cellStyle name="Moeda 2 2 40" xfId="9085"/>
    <cellStyle name="Moeda 2 2 41" xfId="9170"/>
    <cellStyle name="Moeda 2 2 42" xfId="7683"/>
    <cellStyle name="Moeda 2 2 43" xfId="9356"/>
    <cellStyle name="Moeda 2 2 44" xfId="9724"/>
    <cellStyle name="Moeda 2 2 45" xfId="10001"/>
    <cellStyle name="Moeda 2 2 5" xfId="3231"/>
    <cellStyle name="Moeda 2 2 5 10" xfId="6495"/>
    <cellStyle name="Moeda 2 2 5 11" xfId="6789"/>
    <cellStyle name="Moeda 2 2 5 12" xfId="6537"/>
    <cellStyle name="Moeda 2 2 5 13" xfId="6241"/>
    <cellStyle name="Moeda 2 2 5 14" xfId="6791"/>
    <cellStyle name="Moeda 2 2 5 15" xfId="6286"/>
    <cellStyle name="Moeda 2 2 5 2" xfId="5971"/>
    <cellStyle name="Moeda 2 2 5 2 2" xfId="6317"/>
    <cellStyle name="Moeda 2 2 5 2 3" xfId="4984"/>
    <cellStyle name="Moeda 2 2 5 3" xfId="6563"/>
    <cellStyle name="Moeda 2 2 5 4" xfId="6674"/>
    <cellStyle name="Moeda 2 2 5 5" xfId="6810"/>
    <cellStyle name="Moeda 2 2 5 6" xfId="6523"/>
    <cellStyle name="Moeda 2 2 5 7" xfId="6803"/>
    <cellStyle name="Moeda 2 2 5 8" xfId="6146"/>
    <cellStyle name="Moeda 2 2 5 9" xfId="6806"/>
    <cellStyle name="Moeda 2 2 6" xfId="2185"/>
    <cellStyle name="Moeda 2 2 7" xfId="2843"/>
    <cellStyle name="Moeda 2 2 8" xfId="4177"/>
    <cellStyle name="Moeda 2 2 9" xfId="4276"/>
    <cellStyle name="Moeda 2 3" xfId="58"/>
    <cellStyle name="Moeda 2 3 10" xfId="3656"/>
    <cellStyle name="Moeda 2 3 11" xfId="2406"/>
    <cellStyle name="Moeda 2 3 12" xfId="2864"/>
    <cellStyle name="Moeda 2 3 13" xfId="4562"/>
    <cellStyle name="Moeda 2 3 14" xfId="5607"/>
    <cellStyle name="Moeda 2 3 15" xfId="5014"/>
    <cellStyle name="Moeda 2 3 16" xfId="4991"/>
    <cellStyle name="Moeda 2 3 17" xfId="5243"/>
    <cellStyle name="Moeda 2 3 18" xfId="5141"/>
    <cellStyle name="Moeda 2 3 19" xfId="5814"/>
    <cellStyle name="Moeda 2 3 19 2" xfId="6252"/>
    <cellStyle name="Moeda 2 3 19 3" xfId="6360"/>
    <cellStyle name="Moeda 2 3 2" xfId="2209"/>
    <cellStyle name="Moeda 2 3 2 10" xfId="6584"/>
    <cellStyle name="Moeda 2 3 2 11" xfId="6730"/>
    <cellStyle name="Moeda 2 3 2 12" xfId="6147"/>
    <cellStyle name="Moeda 2 3 2 13" xfId="6654"/>
    <cellStyle name="Moeda 2 3 2 14" xfId="6107"/>
    <cellStyle name="Moeda 2 3 2 15" xfId="6285"/>
    <cellStyle name="Moeda 2 3 2 2" xfId="5742"/>
    <cellStyle name="Moeda 2 3 2 2 2" xfId="6260"/>
    <cellStyle name="Moeda 2 3 2 2 3" xfId="6379"/>
    <cellStyle name="Moeda 2 3 2 3" xfId="6420"/>
    <cellStyle name="Moeda 2 3 2 4" xfId="6521"/>
    <cellStyle name="Moeda 2 3 2 5" xfId="6614"/>
    <cellStyle name="Moeda 2 3 2 6" xfId="6041"/>
    <cellStyle name="Moeda 2 3 2 7" xfId="6492"/>
    <cellStyle name="Moeda 2 3 2 8" xfId="6581"/>
    <cellStyle name="Moeda 2 3 2 9" xfId="6898"/>
    <cellStyle name="Moeda 2 3 20" xfId="6643"/>
    <cellStyle name="Moeda 2 3 21" xfId="6165"/>
    <cellStyle name="Moeda 2 3 22" xfId="6642"/>
    <cellStyle name="Moeda 2 3 23" xfId="6401"/>
    <cellStyle name="Moeda 2 3 24" xfId="6841"/>
    <cellStyle name="Moeda 2 3 25" xfId="6416"/>
    <cellStyle name="Moeda 2 3 26" xfId="6594"/>
    <cellStyle name="Moeda 2 3 27" xfId="6233"/>
    <cellStyle name="Moeda 2 3 28" xfId="6468"/>
    <cellStyle name="Moeda 2 3 29" xfId="6805"/>
    <cellStyle name="Moeda 2 3 3" xfId="2642"/>
    <cellStyle name="Moeda 2 3 3 10" xfId="6743"/>
    <cellStyle name="Moeda 2 3 3 11" xfId="6535"/>
    <cellStyle name="Moeda 2 3 3 12" xfId="6825"/>
    <cellStyle name="Moeda 2 3 3 13" xfId="6223"/>
    <cellStyle name="Moeda 2 3 3 14" xfId="6790"/>
    <cellStyle name="Moeda 2 3 3 15" xfId="6299"/>
    <cellStyle name="Moeda 2 3 3 2" xfId="5972"/>
    <cellStyle name="Moeda 2 3 3 2 2" xfId="6290"/>
    <cellStyle name="Moeda 2 3 3 2 3" xfId="6277"/>
    <cellStyle name="Moeda 2 3 3 3" xfId="6482"/>
    <cellStyle name="Moeda 2 3 3 4" xfId="6742"/>
    <cellStyle name="Moeda 2 3 3 5" xfId="6053"/>
    <cellStyle name="Moeda 2 3 3 6" xfId="6616"/>
    <cellStyle name="Moeda 2 3 3 7" xfId="6690"/>
    <cellStyle name="Moeda 2 3 3 8" xfId="6847"/>
    <cellStyle name="Moeda 2 3 3 9" xfId="6250"/>
    <cellStyle name="Moeda 2 3 30" xfId="6083"/>
    <cellStyle name="Moeda 2 3 31" xfId="6389"/>
    <cellStyle name="Moeda 2 3 32" xfId="6965"/>
    <cellStyle name="Moeda 2 3 33" xfId="7056"/>
    <cellStyle name="Moeda 2 3 34" xfId="7014"/>
    <cellStyle name="Moeda 2 3 35" xfId="7645"/>
    <cellStyle name="Moeda 2 3 36" xfId="8523"/>
    <cellStyle name="Moeda 2 3 37" xfId="7777"/>
    <cellStyle name="Moeda 2 3 38" xfId="8374"/>
    <cellStyle name="Moeda 2 3 39" xfId="7840"/>
    <cellStyle name="Moeda 2 3 4" xfId="3570"/>
    <cellStyle name="Moeda 2 3 40" xfId="8057"/>
    <cellStyle name="Moeda 2 3 41" xfId="8677"/>
    <cellStyle name="Moeda 2 3 42" xfId="7626"/>
    <cellStyle name="Moeda 2 3 43" xfId="9357"/>
    <cellStyle name="Moeda 2 3 44" xfId="9668"/>
    <cellStyle name="Moeda 2 3 45" xfId="10002"/>
    <cellStyle name="Moeda 2 3 5" xfId="3890"/>
    <cellStyle name="Moeda 2 3 6" xfId="3649"/>
    <cellStyle name="Moeda 2 3 7" xfId="2569"/>
    <cellStyle name="Moeda 2 3 8" xfId="2799"/>
    <cellStyle name="Moeda 2 3 9" xfId="2537"/>
    <cellStyle name="Moeda 2 4" xfId="5844"/>
    <cellStyle name="Moeda 2 5" xfId="5838"/>
    <cellStyle name="Moeda 2 6" xfId="5970"/>
    <cellStyle name="Moeda 2 7" xfId="6104"/>
    <cellStyle name="Moeda 2 8" xfId="6459"/>
    <cellStyle name="Moeda 2 9" xfId="6037"/>
    <cellStyle name="Moeda 23" xfId="6881"/>
    <cellStyle name="Moeda 3" xfId="59"/>
    <cellStyle name="Moeda 3 10" xfId="60"/>
    <cellStyle name="Moeda 3 10 10" xfId="3247"/>
    <cellStyle name="Moeda 3 10 11" xfId="2965"/>
    <cellStyle name="Moeda 3 10 12" xfId="3624"/>
    <cellStyle name="Moeda 3 10 13" xfId="4564"/>
    <cellStyle name="Moeda 3 10 14" xfId="5277"/>
    <cellStyle name="Moeda 3 10 15" xfId="4568"/>
    <cellStyle name="Moeda 3 10 16" xfId="5787"/>
    <cellStyle name="Moeda 3 10 17" xfId="5612"/>
    <cellStyle name="Moeda 3 10 18" xfId="5738"/>
    <cellStyle name="Moeda 3 10 19" xfId="7494"/>
    <cellStyle name="Moeda 3 10 2" xfId="2211"/>
    <cellStyle name="Moeda 3 10 20" xfId="7195"/>
    <cellStyle name="Moeda 3 10 21" xfId="7298"/>
    <cellStyle name="Moeda 3 10 22" xfId="7647"/>
    <cellStyle name="Moeda 3 10 23" xfId="8188"/>
    <cellStyle name="Moeda 3 10 24" xfId="8308"/>
    <cellStyle name="Moeda 3 10 25" xfId="7855"/>
    <cellStyle name="Moeda 3 10 26" xfId="8246"/>
    <cellStyle name="Moeda 3 10 27" xfId="8121"/>
    <cellStyle name="Moeda 3 10 28" xfId="8629"/>
    <cellStyle name="Moeda 3 10 29" xfId="9316"/>
    <cellStyle name="Moeda 3 10 3" xfId="3409"/>
    <cellStyle name="Moeda 3 10 30" xfId="9359"/>
    <cellStyle name="Moeda 3 10 31" xfId="9556"/>
    <cellStyle name="Moeda 3 10 32" xfId="10004"/>
    <cellStyle name="Moeda 3 10 4" xfId="3768"/>
    <cellStyle name="Moeda 3 10 5" xfId="3494"/>
    <cellStyle name="Moeda 3 10 6" xfId="3180"/>
    <cellStyle name="Moeda 3 10 7" xfId="3527"/>
    <cellStyle name="Moeda 3 10 8" xfId="2999"/>
    <cellStyle name="Moeda 3 10 9" xfId="2562"/>
    <cellStyle name="Moeda 3 11" xfId="61"/>
    <cellStyle name="Moeda 3 11 10" xfId="3210"/>
    <cellStyle name="Moeda 3 11 11" xfId="4257"/>
    <cellStyle name="Moeda 3 11 12" xfId="4345"/>
    <cellStyle name="Moeda 3 11 13" xfId="4565"/>
    <cellStyle name="Moeda 3 11 14" xfId="5136"/>
    <cellStyle name="Moeda 3 11 15" xfId="4851"/>
    <cellStyle name="Moeda 3 11 16" xfId="5713"/>
    <cellStyle name="Moeda 3 11 17" xfId="4704"/>
    <cellStyle name="Moeda 3 11 18" xfId="5794"/>
    <cellStyle name="Moeda 3 11 19" xfId="7149"/>
    <cellStyle name="Moeda 3 11 2" xfId="2212"/>
    <cellStyle name="Moeda 3 11 20" xfId="7510"/>
    <cellStyle name="Moeda 3 11 21" xfId="7534"/>
    <cellStyle name="Moeda 3 11 22" xfId="7648"/>
    <cellStyle name="Moeda 3 11 23" xfId="8027"/>
    <cellStyle name="Moeda 3 11 24" xfId="8798"/>
    <cellStyle name="Moeda 3 11 25" xfId="8036"/>
    <cellStyle name="Moeda 3 11 26" xfId="8623"/>
    <cellStyle name="Moeda 3 11 27" xfId="8893"/>
    <cellStyle name="Moeda 3 11 28" xfId="8892"/>
    <cellStyle name="Moeda 3 11 29" xfId="9262"/>
    <cellStyle name="Moeda 3 11 3" xfId="3169"/>
    <cellStyle name="Moeda 3 11 30" xfId="9360"/>
    <cellStyle name="Moeda 3 11 31" xfId="9499"/>
    <cellStyle name="Moeda 3 11 32" xfId="10005"/>
    <cellStyle name="Moeda 3 11 4" xfId="3028"/>
    <cellStyle name="Moeda 3 11 5" xfId="2199"/>
    <cellStyle name="Moeda 3 11 6" xfId="3658"/>
    <cellStyle name="Moeda 3 11 7" xfId="4152"/>
    <cellStyle name="Moeda 3 11 8" xfId="4165"/>
    <cellStyle name="Moeda 3 11 9" xfId="3098"/>
    <cellStyle name="Moeda 3 12" xfId="62"/>
    <cellStyle name="Moeda 3 12 10" xfId="4416"/>
    <cellStyle name="Moeda 3 12 11" xfId="4475"/>
    <cellStyle name="Moeda 3 12 12" xfId="4513"/>
    <cellStyle name="Moeda 3 12 13" xfId="4566"/>
    <cellStyle name="Moeda 3 12 14" xfId="4974"/>
    <cellStyle name="Moeda 3 12 15" xfId="5290"/>
    <cellStyle name="Moeda 3 12 16" xfId="5633"/>
    <cellStyle name="Moeda 3 12 17" xfId="5863"/>
    <cellStyle name="Moeda 3 12 18" xfId="5914"/>
    <cellStyle name="Moeda 3 12 19" xfId="7164"/>
    <cellStyle name="Moeda 3 12 2" xfId="2213"/>
    <cellStyle name="Moeda 3 12 20" xfId="7469"/>
    <cellStyle name="Moeda 3 12 21" xfId="7595"/>
    <cellStyle name="Moeda 3 12 22" xfId="7649"/>
    <cellStyle name="Moeda 3 12 23" xfId="8786"/>
    <cellStyle name="Moeda 3 12 24" xfId="8884"/>
    <cellStyle name="Moeda 3 12 25" xfId="8982"/>
    <cellStyle name="Moeda 3 12 26" xfId="9061"/>
    <cellStyle name="Moeda 3 12 27" xfId="9133"/>
    <cellStyle name="Moeda 3 12 28" xfId="7862"/>
    <cellStyle name="Moeda 3 12 29" xfId="9206"/>
    <cellStyle name="Moeda 3 12 3" xfId="2955"/>
    <cellStyle name="Moeda 3 12 30" xfId="9361"/>
    <cellStyle name="Moeda 3 12 31" xfId="9751"/>
    <cellStyle name="Moeda 3 12 32" xfId="10006"/>
    <cellStyle name="Moeda 3 12 4" xfId="2281"/>
    <cellStyle name="Moeda 3 12 5" xfId="2977"/>
    <cellStyle name="Moeda 3 12 6" xfId="3141"/>
    <cellStyle name="Moeda 3 12 7" xfId="2461"/>
    <cellStyle name="Moeda 3 12 8" xfId="4248"/>
    <cellStyle name="Moeda 3 12 9" xfId="4337"/>
    <cellStyle name="Moeda 3 13" xfId="63"/>
    <cellStyle name="Moeda 3 13 10" xfId="3720"/>
    <cellStyle name="Moeda 3 13 11" xfId="2929"/>
    <cellStyle name="Moeda 3 13 12" xfId="2687"/>
    <cellStyle name="Moeda 3 13 13" xfId="4567"/>
    <cellStyle name="Moeda 3 13 14" xfId="4820"/>
    <cellStyle name="Moeda 3 13 15" xfId="4644"/>
    <cellStyle name="Moeda 3 13 16" xfId="4681"/>
    <cellStyle name="Moeda 3 13 17" xfId="5068"/>
    <cellStyle name="Moeda 3 13 18" xfId="5280"/>
    <cellStyle name="Moeda 3 13 19" xfId="7516"/>
    <cellStyle name="Moeda 3 13 2" xfId="2214"/>
    <cellStyle name="Moeda 3 13 20" xfId="6992"/>
    <cellStyle name="Moeda 3 13 21" xfId="7190"/>
    <cellStyle name="Moeda 3 13 22" xfId="7650"/>
    <cellStyle name="Moeda 3 13 23" xfId="8612"/>
    <cellStyle name="Moeda 3 13 24" xfId="7812"/>
    <cellStyle name="Moeda 3 13 25" xfId="7786"/>
    <cellStyle name="Moeda 3 13 26" xfId="8206"/>
    <cellStyle name="Moeda 3 13 27" xfId="8426"/>
    <cellStyle name="Moeda 3 13 28" xfId="8471"/>
    <cellStyle name="Moeda 3 13 29" xfId="9176"/>
    <cellStyle name="Moeda 3 13 3" xfId="2746"/>
    <cellStyle name="Moeda 3 13 30" xfId="9362"/>
    <cellStyle name="Moeda 3 13 31" xfId="9695"/>
    <cellStyle name="Moeda 3 13 32" xfId="10007"/>
    <cellStyle name="Moeda 3 13 4" xfId="3129"/>
    <cellStyle name="Moeda 3 13 5" xfId="3235"/>
    <cellStyle name="Moeda 3 13 6" xfId="3248"/>
    <cellStyle name="Moeda 3 13 7" xfId="3294"/>
    <cellStyle name="Moeda 3 13 8" xfId="3033"/>
    <cellStyle name="Moeda 3 13 9" xfId="3097"/>
    <cellStyle name="Moeda 3 14" xfId="64"/>
    <cellStyle name="Moeda 3 15" xfId="2210"/>
    <cellStyle name="Moeda 3 15 10" xfId="6145"/>
    <cellStyle name="Moeda 3 15 11" xfId="6637"/>
    <cellStyle name="Moeda 3 15 12" xfId="6858"/>
    <cellStyle name="Moeda 3 15 13" xfId="6799"/>
    <cellStyle name="Moeda 3 15 14" xfId="6182"/>
    <cellStyle name="Moeda 3 15 15" xfId="6349"/>
    <cellStyle name="Moeda 3 15 2" xfId="5210"/>
    <cellStyle name="Moeda 3 15 2 2" xfId="6261"/>
    <cellStyle name="Moeda 3 15 2 3" xfId="6375"/>
    <cellStyle name="Moeda 3 15 3" xfId="6421"/>
    <cellStyle name="Moeda 3 15 4" xfId="6488"/>
    <cellStyle name="Moeda 3 15 5" xfId="6412"/>
    <cellStyle name="Moeda 3 15 6" xfId="6133"/>
    <cellStyle name="Moeda 3 15 7" xfId="6497"/>
    <cellStyle name="Moeda 3 15 8" xfId="6089"/>
    <cellStyle name="Moeda 3 15 9" xfId="6655"/>
    <cellStyle name="Moeda 3 16" xfId="3620"/>
    <cellStyle name="Moeda 3 16 10" xfId="6510"/>
    <cellStyle name="Moeda 3 16 11" xfId="6770"/>
    <cellStyle name="Moeda 3 16 12" xfId="6007"/>
    <cellStyle name="Moeda 3 16 13" xfId="6798"/>
    <cellStyle name="Moeda 3 16 14" xfId="6575"/>
    <cellStyle name="Moeda 3 16 15" xfId="6368"/>
    <cellStyle name="Moeda 3 16 2" xfId="5973"/>
    <cellStyle name="Moeda 3 16 2 2" xfId="6332"/>
    <cellStyle name="Moeda 3 16 2 3" xfId="5558"/>
    <cellStyle name="Moeda 3 16 3" xfId="6617"/>
    <cellStyle name="Moeda 3 16 4" xfId="6404"/>
    <cellStyle name="Moeda 3 16 5" xfId="6664"/>
    <cellStyle name="Moeda 3 16 6" xfId="5965"/>
    <cellStyle name="Moeda 3 16 7" xfId="6819"/>
    <cellStyle name="Moeda 3 16 8" xfId="6754"/>
    <cellStyle name="Moeda 3 16 9" xfId="6113"/>
    <cellStyle name="Moeda 3 17" xfId="2972"/>
    <cellStyle name="Moeda 3 18" xfId="3026"/>
    <cellStyle name="Moeda 3 19" xfId="4047"/>
    <cellStyle name="Moeda 3 2" xfId="65"/>
    <cellStyle name="Moeda 3 2 10" xfId="4150"/>
    <cellStyle name="Moeda 3 2 11" xfId="2460"/>
    <cellStyle name="Moeda 3 2 12" xfId="4187"/>
    <cellStyle name="Moeda 3 2 13" xfId="4569"/>
    <cellStyle name="Moeda 3 2 14" xfId="4728"/>
    <cellStyle name="Moeda 3 2 15" xfId="4968"/>
    <cellStyle name="Moeda 3 2 16" xfId="5486"/>
    <cellStyle name="Moeda 3 2 17" xfId="5773"/>
    <cellStyle name="Moeda 3 2 18" xfId="5730"/>
    <cellStyle name="Moeda 3 2 19" xfId="5374"/>
    <cellStyle name="Moeda 3 2 19 2" xfId="6008"/>
    <cellStyle name="Moeda 3 2 19 3" xfId="6287"/>
    <cellStyle name="Moeda 3 2 2" xfId="2216"/>
    <cellStyle name="Moeda 3 2 2 10" xfId="6543"/>
    <cellStyle name="Moeda 3 2 2 11" xfId="6435"/>
    <cellStyle name="Moeda 3 2 2 12" xfId="6096"/>
    <cellStyle name="Moeda 3 2 2 13" xfId="6528"/>
    <cellStyle name="Moeda 3 2 2 14" xfId="6170"/>
    <cellStyle name="Moeda 3 2 2 15" xfId="6669"/>
    <cellStyle name="Moeda 3 2 2 16" xfId="6338"/>
    <cellStyle name="Moeda 3 2 2 2" xfId="5574"/>
    <cellStyle name="Moeda 3 2 2 3" xfId="6262"/>
    <cellStyle name="Moeda 3 2 2 4" xfId="6423"/>
    <cellStyle name="Moeda 3 2 2 5" xfId="6782"/>
    <cellStyle name="Moeda 3 2 2 6" xfId="6709"/>
    <cellStyle name="Moeda 3 2 2 7" xfId="6222"/>
    <cellStyle name="Moeda 3 2 2 8" xfId="6477"/>
    <cellStyle name="Moeda 3 2 2 9" xfId="6017"/>
    <cellStyle name="Moeda 3 2 20" xfId="6752"/>
    <cellStyle name="Moeda 3 2 21" xfId="6865"/>
    <cellStyle name="Moeda 3 2 22" xfId="6596"/>
    <cellStyle name="Moeda 3 2 23" xfId="6578"/>
    <cellStyle name="Moeda 3 2 24" xfId="6613"/>
    <cellStyle name="Moeda 3 2 25" xfId="6897"/>
    <cellStyle name="Moeda 3 2 26" xfId="6506"/>
    <cellStyle name="Moeda 3 2 27" xfId="6465"/>
    <cellStyle name="Moeda 3 2 28" xfId="6864"/>
    <cellStyle name="Moeda 3 2 29" xfId="6593"/>
    <cellStyle name="Moeda 3 2 3" xfId="2325"/>
    <cellStyle name="Moeda 3 2 3 10" xfId="6603"/>
    <cellStyle name="Moeda 3 2 3 11" xfId="6201"/>
    <cellStyle name="Moeda 3 2 3 12" xfId="6088"/>
    <cellStyle name="Moeda 3 2 3 13" xfId="6721"/>
    <cellStyle name="Moeda 3 2 3 14" xfId="6691"/>
    <cellStyle name="Moeda 3 2 3 15" xfId="5913"/>
    <cellStyle name="Moeda 3 2 3 2" xfId="5569"/>
    <cellStyle name="Moeda 3 2 3 2 2" xfId="6273"/>
    <cellStyle name="Moeda 3 2 3 2 3" xfId="6294"/>
    <cellStyle name="Moeda 3 2 3 3" xfId="6440"/>
    <cellStyle name="Moeda 3 2 3 4" xfId="6476"/>
    <cellStyle name="Moeda 3 2 3 5" xfId="6454"/>
    <cellStyle name="Moeda 3 2 3 6" xfId="6763"/>
    <cellStyle name="Moeda 3 2 3 7" xfId="6024"/>
    <cellStyle name="Moeda 3 2 3 8" xfId="6607"/>
    <cellStyle name="Moeda 3 2 3 9" xfId="6549"/>
    <cellStyle name="Moeda 3 2 30" xfId="6826"/>
    <cellStyle name="Moeda 3 2 31" xfId="6337"/>
    <cellStyle name="Moeda 3 2 32" xfId="7203"/>
    <cellStyle name="Moeda 3 2 33" xfId="7226"/>
    <cellStyle name="Moeda 3 2 34" xfId="7033"/>
    <cellStyle name="Moeda 3 2 35" xfId="7651"/>
    <cellStyle name="Moeda 3 2 36" xfId="8256"/>
    <cellStyle name="Moeda 3 2 37" xfId="7999"/>
    <cellStyle name="Moeda 3 2 38" xfId="7844"/>
    <cellStyle name="Moeda 3 2 39" xfId="8784"/>
    <cellStyle name="Moeda 3 2 4" xfId="3504"/>
    <cellStyle name="Moeda 3 2 4 10" xfId="6676"/>
    <cellStyle name="Moeda 3 2 4 11" xfId="6163"/>
    <cellStyle name="Moeda 3 2 4 12" xfId="6618"/>
    <cellStyle name="Moeda 3 2 4 13" xfId="6058"/>
    <cellStyle name="Moeda 3 2 4 14" xfId="6513"/>
    <cellStyle name="Moeda 3 2 4 15" xfId="6265"/>
    <cellStyle name="Moeda 3 2 4 2" xfId="5918"/>
    <cellStyle name="Moeda 3 2 4 2 2" xfId="6327"/>
    <cellStyle name="Moeda 3 2 4 2 3" xfId="5967"/>
    <cellStyle name="Moeda 3 2 4 3" xfId="6598"/>
    <cellStyle name="Moeda 3 2 4 4" xfId="6215"/>
    <cellStyle name="Moeda 3 2 4 5" xfId="6403"/>
    <cellStyle name="Moeda 3 2 4 6" xfId="6056"/>
    <cellStyle name="Moeda 3 2 4 7" xfId="6891"/>
    <cellStyle name="Moeda 3 2 4 8" xfId="6542"/>
    <cellStyle name="Moeda 3 2 4 9" xfId="6100"/>
    <cellStyle name="Moeda 3 2 40" xfId="8536"/>
    <cellStyle name="Moeda 3 2 41" xfId="9143"/>
    <cellStyle name="Moeda 3 2 42" xfId="9074"/>
    <cellStyle name="Moeda 3 2 43" xfId="9363"/>
    <cellStyle name="Moeda 3 2 44" xfId="9580"/>
    <cellStyle name="Moeda 3 2 45" xfId="10008"/>
    <cellStyle name="Moeda 3 2 5" xfId="2946"/>
    <cellStyle name="Moeda 3 2 5 10" xfId="6185"/>
    <cellStyle name="Moeda 3 2 5 11" xfId="6474"/>
    <cellStyle name="Moeda 3 2 5 12" xfId="6110"/>
    <cellStyle name="Moeda 3 2 5 13" xfId="6441"/>
    <cellStyle name="Moeda 3 2 5 14" xfId="6761"/>
    <cellStyle name="Moeda 3 2 5 15" xfId="6396"/>
    <cellStyle name="Moeda 3 2 5 2" xfId="5974"/>
    <cellStyle name="Moeda 3 2 5 2 2" xfId="6307"/>
    <cellStyle name="Moeda 3 2 5 2 3" xfId="6344"/>
    <cellStyle name="Moeda 3 2 5 3" xfId="6524"/>
    <cellStyle name="Moeda 3 2 5 4" xfId="6760"/>
    <cellStyle name="Moeda 3 2 5 5" xfId="6042"/>
    <cellStyle name="Moeda 3 2 5 6" xfId="6700"/>
    <cellStyle name="Moeda 3 2 5 7" xfId="6422"/>
    <cellStyle name="Moeda 3 2 5 8" xfId="6014"/>
    <cellStyle name="Moeda 3 2 5 9" xfId="6151"/>
    <cellStyle name="Moeda 3 2 6" xfId="3771"/>
    <cellStyle name="Moeda 3 2 7" xfId="2954"/>
    <cellStyle name="Moeda 3 2 8" xfId="2674"/>
    <cellStyle name="Moeda 3 2 9" xfId="4008"/>
    <cellStyle name="Moeda 3 20" xfId="2415"/>
    <cellStyle name="Moeda 3 21" xfId="3766"/>
    <cellStyle name="Moeda 3 22" xfId="4241"/>
    <cellStyle name="Moeda 3 23" xfId="4332"/>
    <cellStyle name="Moeda 3 24" xfId="4411"/>
    <cellStyle name="Moeda 3 25" xfId="4472"/>
    <cellStyle name="Moeda 3 26" xfId="4563"/>
    <cellStyle name="Moeda 3 27" xfId="5444"/>
    <cellStyle name="Moeda 3 28" xfId="4722"/>
    <cellStyle name="Moeda 3 29" xfId="4874"/>
    <cellStyle name="Moeda 3 3" xfId="66"/>
    <cellStyle name="Moeda 3 3 10" xfId="2697"/>
    <cellStyle name="Moeda 3 3 11" xfId="4051"/>
    <cellStyle name="Moeda 3 3 12" xfId="4219"/>
    <cellStyle name="Moeda 3 3 13" xfId="4570"/>
    <cellStyle name="Moeda 3 3 14" xfId="5516"/>
    <cellStyle name="Moeda 3 3 15" xfId="5572"/>
    <cellStyle name="Moeda 3 3 16" xfId="4691"/>
    <cellStyle name="Moeda 3 3 17" xfId="5597"/>
    <cellStyle name="Moeda 3 3 18" xfId="5513"/>
    <cellStyle name="Moeda 3 3 19" xfId="5938"/>
    <cellStyle name="Moeda 3 3 19 2" xfId="6206"/>
    <cellStyle name="Moeda 3 3 19 3" xfId="6382"/>
    <cellStyle name="Moeda 3 3 2" xfId="2217"/>
    <cellStyle name="Moeda 3 3 2 10" xfId="6751"/>
    <cellStyle name="Moeda 3 3 2 11" xfId="6590"/>
    <cellStyle name="Moeda 3 3 2 12" xfId="6470"/>
    <cellStyle name="Moeda 3 3 2 13" xfId="6498"/>
    <cellStyle name="Moeda 3 3 2 14" xfId="6406"/>
    <cellStyle name="Moeda 3 3 2 15" xfId="6312"/>
    <cellStyle name="Moeda 3 3 2 2" xfId="5086"/>
    <cellStyle name="Moeda 3 3 2 2 2" xfId="6263"/>
    <cellStyle name="Moeda 3 3 2 2 3" xfId="6283"/>
    <cellStyle name="Moeda 3 3 2 3" xfId="6424"/>
    <cellStyle name="Moeda 3 3 2 4" xfId="6793"/>
    <cellStyle name="Moeda 3 3 2 5" xfId="6838"/>
    <cellStyle name="Moeda 3 3 2 6" xfId="6668"/>
    <cellStyle name="Moeda 3 3 2 7" xfId="6057"/>
    <cellStyle name="Moeda 3 3 2 8" xfId="6525"/>
    <cellStyle name="Moeda 3 3 2 9" xfId="6192"/>
    <cellStyle name="Moeda 3 3 20" xfId="6788"/>
    <cellStyle name="Moeda 3 3 21" xfId="6821"/>
    <cellStyle name="Moeda 3 3 22" xfId="6493"/>
    <cellStyle name="Moeda 3 3 23" xfId="6202"/>
    <cellStyle name="Moeda 3 3 24" xfId="6670"/>
    <cellStyle name="Moeda 3 3 25" xfId="6702"/>
    <cellStyle name="Moeda 3 3 26" xfId="6076"/>
    <cellStyle name="Moeda 3 3 27" xfId="6183"/>
    <cellStyle name="Moeda 3 3 28" xfId="6078"/>
    <cellStyle name="Moeda 3 3 29" xfId="6712"/>
    <cellStyle name="Moeda 3 3 3" xfId="2417"/>
    <cellStyle name="Moeda 3 3 3 10" xfId="6679"/>
    <cellStyle name="Moeda 3 3 3 11" xfId="6226"/>
    <cellStyle name="Moeda 3 3 3 12" xfId="6436"/>
    <cellStyle name="Moeda 3 3 3 13" xfId="6879"/>
    <cellStyle name="Moeda 3 3 3 14" xfId="6094"/>
    <cellStyle name="Moeda 3 3 3 15" xfId="6374"/>
    <cellStyle name="Moeda 3 3 3 2" xfId="5975"/>
    <cellStyle name="Moeda 3 3 3 2 2" xfId="6282"/>
    <cellStyle name="Moeda 3 3 3 2 3" xfId="6305"/>
    <cellStyle name="Moeda 3 3 3 3" xfId="6448"/>
    <cellStyle name="Moeda 3 3 3 4" xfId="6657"/>
    <cellStyle name="Moeda 3 3 3 5" xfId="6647"/>
    <cellStyle name="Moeda 3 3 3 6" xfId="6112"/>
    <cellStyle name="Moeda 3 3 3 7" xfId="6045"/>
    <cellStyle name="Moeda 3 3 3 8" xfId="6039"/>
    <cellStyle name="Moeda 3 3 3 9" xfId="6851"/>
    <cellStyle name="Moeda 3 3 30" xfId="6248"/>
    <cellStyle name="Moeda 3 3 31" xfId="6296"/>
    <cellStyle name="Moeda 3 3 32" xfId="7350"/>
    <cellStyle name="Moeda 3 3 33" xfId="7355"/>
    <cellStyle name="Moeda 3 3 34" xfId="6993"/>
    <cellStyle name="Moeda 3 3 35" xfId="7652"/>
    <cellStyle name="Moeda 3 3 36" xfId="8103"/>
    <cellStyle name="Moeda 3 3 37" xfId="7634"/>
    <cellStyle name="Moeda 3 3 38" xfId="7694"/>
    <cellStyle name="Moeda 3 3 39" xfId="7955"/>
    <cellStyle name="Moeda 3 3 4" xfId="2429"/>
    <cellStyle name="Moeda 3 3 40" xfId="8581"/>
    <cellStyle name="Moeda 3 3 41" xfId="7843"/>
    <cellStyle name="Moeda 3 3 42" xfId="8561"/>
    <cellStyle name="Moeda 3 3 43" xfId="9364"/>
    <cellStyle name="Moeda 3 3 44" xfId="9525"/>
    <cellStyle name="Moeda 3 3 45" xfId="10009"/>
    <cellStyle name="Moeda 3 3 5" xfId="3489"/>
    <cellStyle name="Moeda 3 3 6" xfId="3343"/>
    <cellStyle name="Moeda 3 3 7" xfId="3233"/>
    <cellStyle name="Moeda 3 3 8" xfId="2727"/>
    <cellStyle name="Moeda 3 3 9" xfId="3831"/>
    <cellStyle name="Moeda 3 30" xfId="4843"/>
    <cellStyle name="Moeda 3 31" xfId="5859"/>
    <cellStyle name="Moeda 3 32" xfId="5752"/>
    <cellStyle name="Moeda 3 32 2" xfId="6203"/>
    <cellStyle name="Moeda 3 32 3" xfId="6318"/>
    <cellStyle name="Moeda 3 33" xfId="6635"/>
    <cellStyle name="Moeda 3 34" xfId="6737"/>
    <cellStyle name="Moeda 3 35" xfId="6064"/>
    <cellStyle name="Moeda 3 36" xfId="6740"/>
    <cellStyle name="Moeda 3 37" xfId="6092"/>
    <cellStyle name="Moeda 3 38" xfId="6683"/>
    <cellStyle name="Moeda 3 39" xfId="6134"/>
    <cellStyle name="Moeda 3 4" xfId="67"/>
    <cellStyle name="Moeda 3 4 10" xfId="3788"/>
    <cellStyle name="Moeda 3 4 11" xfId="4162"/>
    <cellStyle name="Moeda 3 4 12" xfId="2813"/>
    <cellStyle name="Moeda 3 4 13" xfId="4571"/>
    <cellStyle name="Moeda 3 4 14" xfId="5346"/>
    <cellStyle name="Moeda 3 4 15" xfId="5340"/>
    <cellStyle name="Moeda 3 4 16" xfId="4930"/>
    <cellStyle name="Moeda 3 4 17" xfId="4724"/>
    <cellStyle name="Moeda 3 4 18" xfId="5405"/>
    <cellStyle name="Moeda 3 4 19" xfId="5378"/>
    <cellStyle name="Moeda 3 4 19 2" xfId="6164"/>
    <cellStyle name="Moeda 3 4 19 3" xfId="6308"/>
    <cellStyle name="Moeda 3 4 2" xfId="2218"/>
    <cellStyle name="Moeda 3 4 2 10" xfId="6652"/>
    <cellStyle name="Moeda 3 4 2 11" xfId="6447"/>
    <cellStyle name="Moeda 3 4 2 12" xfId="6221"/>
    <cellStyle name="Moeda 3 4 2 13" xfId="6844"/>
    <cellStyle name="Moeda 3 4 2 14" xfId="6207"/>
    <cellStyle name="Moeda 3 4 2 15" xfId="6291"/>
    <cellStyle name="Moeda 3 4 2 2" xfId="5718"/>
    <cellStyle name="Moeda 3 4 2 2 2" xfId="6264"/>
    <cellStyle name="Moeda 3 4 2 2 3" xfId="6339"/>
    <cellStyle name="Moeda 3 4 2 3" xfId="6425"/>
    <cellStyle name="Moeda 3 4 2 4" xfId="6837"/>
    <cellStyle name="Moeda 3 4 2 5" xfId="6231"/>
    <cellStyle name="Moeda 3 4 2 6" xfId="6703"/>
    <cellStyle name="Moeda 3 4 2 7" xfId="6243"/>
    <cellStyle name="Moeda 3 4 2 8" xfId="6824"/>
    <cellStyle name="Moeda 3 4 2 9" xfId="6842"/>
    <cellStyle name="Moeda 3 4 20" xfId="6762"/>
    <cellStyle name="Moeda 3 4 21" xfId="6428"/>
    <cellStyle name="Moeda 3 4 22" xfId="6114"/>
    <cellStyle name="Moeda 3 4 23" xfId="6551"/>
    <cellStyle name="Moeda 3 4 24" xfId="6731"/>
    <cellStyle name="Moeda 3 4 25" xfId="6087"/>
    <cellStyle name="Moeda 3 4 26" xfId="6732"/>
    <cellStyle name="Moeda 3 4 27" xfId="6123"/>
    <cellStyle name="Moeda 3 4 28" xfId="6559"/>
    <cellStyle name="Moeda 3 4 29" xfId="6813"/>
    <cellStyle name="Moeda 3 4 3" xfId="3507"/>
    <cellStyle name="Moeda 3 4 3 10" xfId="6541"/>
    <cellStyle name="Moeda 3 4 3 11" xfId="6413"/>
    <cellStyle name="Moeda 3 4 3 12" xfId="6632"/>
    <cellStyle name="Moeda 3 4 3 13" xfId="6106"/>
    <cellStyle name="Moeda 3 4 3 14" xfId="6780"/>
    <cellStyle name="Moeda 3 4 3 15" xfId="6370"/>
    <cellStyle name="Moeda 3 4 3 2" xfId="5976"/>
    <cellStyle name="Moeda 3 4 3 2 2" xfId="6328"/>
    <cellStyle name="Moeda 3 4 3 2 3" xfId="5815"/>
    <cellStyle name="Moeda 3 4 3 3" xfId="6599"/>
    <cellStyle name="Moeda 3 4 3 4" xfId="6208"/>
    <cellStyle name="Moeda 3 4 3 5" xfId="6608"/>
    <cellStyle name="Moeda 3 4 3 6" xfId="6849"/>
    <cellStyle name="Moeda 3 4 3 7" xfId="6072"/>
    <cellStyle name="Moeda 3 4 3 8" xfId="6746"/>
    <cellStyle name="Moeda 3 4 3 9" xfId="6118"/>
    <cellStyle name="Moeda 3 4 30" xfId="6604"/>
    <cellStyle name="Moeda 3 4 31" xfId="6354"/>
    <cellStyle name="Moeda 3 4 32" xfId="7385"/>
    <cellStyle name="Moeda 3 4 33" xfId="7305"/>
    <cellStyle name="Moeda 3 4 34" xfId="7428"/>
    <cellStyle name="Moeda 3 4 35" xfId="7653"/>
    <cellStyle name="Moeda 3 4 36" xfId="7942"/>
    <cellStyle name="Moeda 3 4 37" xfId="7940"/>
    <cellStyle name="Moeda 3 4 38" xfId="7636"/>
    <cellStyle name="Moeda 3 4 39" xfId="7691"/>
    <cellStyle name="Moeda 3 4 4" xfId="3199"/>
    <cellStyle name="Moeda 3 4 40" xfId="8040"/>
    <cellStyle name="Moeda 3 4 41" xfId="8719"/>
    <cellStyle name="Moeda 3 4 42" xfId="8559"/>
    <cellStyle name="Moeda 3 4 43" xfId="9365"/>
    <cellStyle name="Moeda 3 4 44" xfId="9470"/>
    <cellStyle name="Moeda 3 4 45" xfId="10010"/>
    <cellStyle name="Moeda 3 4 5" xfId="2405"/>
    <cellStyle name="Moeda 3 4 6" xfId="3943"/>
    <cellStyle name="Moeda 3 4 7" xfId="2484"/>
    <cellStyle name="Moeda 3 4 8" xfId="3837"/>
    <cellStyle name="Moeda 3 4 9" xfId="3522"/>
    <cellStyle name="Moeda 3 40" xfId="6886"/>
    <cellStyle name="Moeda 3 41" xfId="6153"/>
    <cellStyle name="Moeda 3 42" xfId="6605"/>
    <cellStyle name="Moeda 3 43" xfId="6728"/>
    <cellStyle name="Moeda 3 44" xfId="6363"/>
    <cellStyle name="Moeda 3 45" xfId="7150"/>
    <cellStyle name="Moeda 3 46" xfId="6996"/>
    <cellStyle name="Moeda 3 47" xfId="7115"/>
    <cellStyle name="Moeda 3 48" xfId="7646"/>
    <cellStyle name="Moeda 3 49" xfId="8347"/>
    <cellStyle name="Moeda 3 5" xfId="68"/>
    <cellStyle name="Moeda 3 5 10" xfId="4168"/>
    <cellStyle name="Moeda 3 5 11" xfId="3793"/>
    <cellStyle name="Moeda 3 5 12" xfId="3368"/>
    <cellStyle name="Moeda 3 5 13" xfId="4572"/>
    <cellStyle name="Moeda 3 5 14" xfId="5198"/>
    <cellStyle name="Moeda 3 5 15" xfId="5034"/>
    <cellStyle name="Moeda 3 5 16" xfId="5726"/>
    <cellStyle name="Moeda 3 5 17" xfId="4714"/>
    <cellStyle name="Moeda 3 5 18" xfId="5326"/>
    <cellStyle name="Moeda 3 5 19" xfId="7551"/>
    <cellStyle name="Moeda 3 5 2" xfId="2219"/>
    <cellStyle name="Moeda 3 5 20" xfId="7129"/>
    <cellStyle name="Moeda 3 5 21" xfId="6977"/>
    <cellStyle name="Moeda 3 5 22" xfId="7654"/>
    <cellStyle name="Moeda 3 5 23" xfId="7757"/>
    <cellStyle name="Moeda 3 5 24" xfId="8215"/>
    <cellStyle name="Moeda 3 5 25" xfId="8160"/>
    <cellStyle name="Moeda 3 5 26" xfId="8802"/>
    <cellStyle name="Moeda 3 5 27" xfId="7796"/>
    <cellStyle name="Moeda 3 5 28" xfId="8389"/>
    <cellStyle name="Moeda 3 5 29" xfId="9287"/>
    <cellStyle name="Moeda 3 5 3" xfId="3269"/>
    <cellStyle name="Moeda 3 5 30" xfId="9366"/>
    <cellStyle name="Moeda 3 5 31" xfId="9414"/>
    <cellStyle name="Moeda 3 5 32" xfId="10011"/>
    <cellStyle name="Moeda 3 5 4" xfId="2749"/>
    <cellStyle name="Moeda 3 5 5" xfId="3142"/>
    <cellStyle name="Moeda 3 5 6" xfId="3928"/>
    <cellStyle name="Moeda 3 5 7" xfId="3835"/>
    <cellStyle name="Moeda 3 5 8" xfId="2355"/>
    <cellStyle name="Moeda 3 5 9" xfId="3361"/>
    <cellStyle name="Moeda 3 50" xfId="8602"/>
    <cellStyle name="Moeda 3 51" xfId="8879"/>
    <cellStyle name="Moeda 3 52" xfId="8976"/>
    <cellStyle name="Moeda 3 53" xfId="9057"/>
    <cellStyle name="Moeda 3 54" xfId="8519"/>
    <cellStyle name="Moeda 3 55" xfId="9162"/>
    <cellStyle name="Moeda 3 56" xfId="9358"/>
    <cellStyle name="Moeda 3 57" xfId="9613"/>
    <cellStyle name="Moeda 3 58" xfId="10003"/>
    <cellStyle name="Moeda 3 6" xfId="69"/>
    <cellStyle name="Moeda 3 6 10" xfId="4243"/>
    <cellStyle name="Moeda 3 6 11" xfId="4334"/>
    <cellStyle name="Moeda 3 6 12" xfId="4413"/>
    <cellStyle name="Moeda 3 6 13" xfId="4573"/>
    <cellStyle name="Moeda 3 6 14" xfId="5045"/>
    <cellStyle name="Moeda 3 6 15" xfId="5678"/>
    <cellStyle name="Moeda 3 6 16" xfId="5040"/>
    <cellStyle name="Moeda 3 6 17" xfId="5803"/>
    <cellStyle name="Moeda 3 6 18" xfId="5078"/>
    <cellStyle name="Moeda 3 6 19" xfId="7540"/>
    <cellStyle name="Moeda 3 6 2" xfId="2220"/>
    <cellStyle name="Moeda 3 6 20" xfId="7348"/>
    <cellStyle name="Moeda 3 6 21" xfId="7055"/>
    <cellStyle name="Moeda 3 6 22" xfId="7655"/>
    <cellStyle name="Moeda 3 6 23" xfId="7836"/>
    <cellStyle name="Moeda 3 6 24" xfId="8049"/>
    <cellStyle name="Moeda 3 6 25" xfId="8604"/>
    <cellStyle name="Moeda 3 6 26" xfId="8881"/>
    <cellStyle name="Moeda 3 6 27" xfId="8978"/>
    <cellStyle name="Moeda 3 6 28" xfId="9190"/>
    <cellStyle name="Moeda 3 6 29" xfId="9233"/>
    <cellStyle name="Moeda 3 6 3" xfId="3055"/>
    <cellStyle name="Moeda 3 6 30" xfId="9367"/>
    <cellStyle name="Moeda 3 6 31" xfId="9443"/>
    <cellStyle name="Moeda 3 6 32" xfId="10012"/>
    <cellStyle name="Moeda 3 6 4" xfId="2602"/>
    <cellStyle name="Moeda 3 6 5" xfId="3003"/>
    <cellStyle name="Moeda 3 6 6" xfId="2275"/>
    <cellStyle name="Moeda 3 6 7" xfId="2604"/>
    <cellStyle name="Moeda 3 6 8" xfId="2958"/>
    <cellStyle name="Moeda 3 6 9" xfId="3423"/>
    <cellStyle name="Moeda 3 7" xfId="70"/>
    <cellStyle name="Moeda 3 7 10" xfId="4340"/>
    <cellStyle name="Moeda 3 7 11" xfId="4419"/>
    <cellStyle name="Moeda 3 7 12" xfId="4478"/>
    <cellStyle name="Moeda 3 7 13" xfId="4574"/>
    <cellStyle name="Moeda 3 7 14" xfId="4886"/>
    <cellStyle name="Moeda 3 7 15" xfId="4616"/>
    <cellStyle name="Moeda 3 7 16" xfId="4920"/>
    <cellStyle name="Moeda 3 7 17" xfId="5629"/>
    <cellStyle name="Moeda 3 7 18" xfId="5866"/>
    <cellStyle name="Moeda 3 7 19" xfId="7052"/>
    <cellStyle name="Moeda 3 7 2" xfId="2221"/>
    <cellStyle name="Moeda 3 7 20" xfId="7504"/>
    <cellStyle name="Moeda 3 7 21" xfId="7139"/>
    <cellStyle name="Moeda 3 7 22" xfId="7656"/>
    <cellStyle name="Moeda 3 7 23" xfId="8689"/>
    <cellStyle name="Moeda 3 7 24" xfId="8615"/>
    <cellStyle name="Moeda 3 7 25" xfId="8887"/>
    <cellStyle name="Moeda 3 7 26" xfId="8985"/>
    <cellStyle name="Moeda 3 7 27" xfId="9064"/>
    <cellStyle name="Moeda 3 7 28" xfId="8222"/>
    <cellStyle name="Moeda 3 7 29" xfId="8835"/>
    <cellStyle name="Moeda 3 7 3" xfId="2834"/>
    <cellStyle name="Moeda 3 7 30" xfId="9368"/>
    <cellStyle name="Moeda 3 7 31" xfId="9721"/>
    <cellStyle name="Moeda 3 7 32" xfId="10013"/>
    <cellStyle name="Moeda 3 7 4" xfId="3450"/>
    <cellStyle name="Moeda 3 7 5" xfId="3189"/>
    <cellStyle name="Moeda 3 7 6" xfId="3020"/>
    <cellStyle name="Moeda 3 7 7" xfId="2631"/>
    <cellStyle name="Moeda 3 7 8" xfId="2806"/>
    <cellStyle name="Moeda 3 7 9" xfId="4251"/>
    <cellStyle name="Moeda 3 8" xfId="71"/>
    <cellStyle name="Moeda 3 8 10" xfId="4212"/>
    <cellStyle name="Moeda 3 8 11" xfId="4307"/>
    <cellStyle name="Moeda 3 8 12" xfId="4388"/>
    <cellStyle name="Moeda 3 8 13" xfId="4575"/>
    <cellStyle name="Moeda 3 8 14" xfId="5599"/>
    <cellStyle name="Moeda 3 8 15" xfId="5250"/>
    <cellStyle name="Moeda 3 8 16" xfId="5223"/>
    <cellStyle name="Moeda 3 8 17" xfId="5616"/>
    <cellStyle name="Moeda 3 8 18" xfId="5627"/>
    <cellStyle name="Moeda 3 8 19" xfId="7008"/>
    <cellStyle name="Moeda 3 8 2" xfId="2222"/>
    <cellStyle name="Moeda 3 8 20" xfId="7389"/>
    <cellStyle name="Moeda 3 8 21" xfId="7079"/>
    <cellStyle name="Moeda 3 8 22" xfId="7657"/>
    <cellStyle name="Moeda 3 8 23" xfId="8510"/>
    <cellStyle name="Moeda 3 8 24" xfId="8488"/>
    <cellStyle name="Moeda 3 8 25" xfId="8573"/>
    <cellStyle name="Moeda 3 8 26" xfId="8853"/>
    <cellStyle name="Moeda 3 8 27" xfId="8948"/>
    <cellStyle name="Moeda 3 8 28" xfId="8365"/>
    <cellStyle name="Moeda 3 8 29" xfId="8143"/>
    <cellStyle name="Moeda 3 8 3" xfId="2626"/>
    <cellStyle name="Moeda 3 8 30" xfId="9369"/>
    <cellStyle name="Moeda 3 8 31" xfId="9665"/>
    <cellStyle name="Moeda 3 8 32" xfId="10014"/>
    <cellStyle name="Moeda 3 8 4" xfId="2709"/>
    <cellStyle name="Moeda 3 8 5" xfId="3873"/>
    <cellStyle name="Moeda 3 8 6" xfId="3674"/>
    <cellStyle name="Moeda 3 8 7" xfId="2693"/>
    <cellStyle name="Moeda 3 8 8" xfId="2661"/>
    <cellStyle name="Moeda 3 8 9" xfId="2366"/>
    <cellStyle name="Moeda 3 9" xfId="72"/>
    <cellStyle name="Moeda 3 9 10" xfId="2407"/>
    <cellStyle name="Moeda 3 9 11" xfId="2896"/>
    <cellStyle name="Moeda 3 9 12" xfId="3859"/>
    <cellStyle name="Moeda 3 9 13" xfId="4576"/>
    <cellStyle name="Moeda 3 9 14" xfId="5433"/>
    <cellStyle name="Moeda 3 9 15" xfId="5159"/>
    <cellStyle name="Moeda 3 9 16" xfId="5476"/>
    <cellStyle name="Moeda 3 9 17" xfId="4861"/>
    <cellStyle name="Moeda 3 9 18" xfId="5352"/>
    <cellStyle name="Moeda 3 9 19" xfId="6960"/>
    <cellStyle name="Moeda 3 9 2" xfId="2223"/>
    <cellStyle name="Moeda 3 9 20" xfId="7555"/>
    <cellStyle name="Moeda 3 9 21" xfId="7433"/>
    <cellStyle name="Moeda 3 9 22" xfId="7658"/>
    <cellStyle name="Moeda 3 9 23" xfId="8337"/>
    <cellStyle name="Moeda 3 9 24" xfId="7765"/>
    <cellStyle name="Moeda 3 9 25" xfId="8414"/>
    <cellStyle name="Moeda 3 9 26" xfId="7876"/>
    <cellStyle name="Moeda 3 9 27" xfId="7974"/>
    <cellStyle name="Moeda 3 9 28" xfId="8852"/>
    <cellStyle name="Moeda 3 9 29" xfId="8560"/>
    <cellStyle name="Moeda 3 9 3" xfId="3605"/>
    <cellStyle name="Moeda 3 9 30" xfId="9370"/>
    <cellStyle name="Moeda 3 9 31" xfId="9609"/>
    <cellStyle name="Moeda 3 9 32" xfId="10015"/>
    <cellStyle name="Moeda 3 9 4" xfId="2297"/>
    <cellStyle name="Moeda 3 9 5" xfId="3105"/>
    <cellStyle name="Moeda 3 9 6" xfId="4029"/>
    <cellStyle name="Moeda 3 9 7" xfId="3840"/>
    <cellStyle name="Moeda 3 9 8" xfId="2284"/>
    <cellStyle name="Moeda 3 9 9" xfId="3564"/>
    <cellStyle name="Moeda 4" xfId="73"/>
    <cellStyle name="Moeda 4 10" xfId="74"/>
    <cellStyle name="Moeda 4 10 10" xfId="4256"/>
    <cellStyle name="Moeda 4 10 11" xfId="4344"/>
    <cellStyle name="Moeda 4 10 12" xfId="4420"/>
    <cellStyle name="Moeda 4 10 13" xfId="4578"/>
    <cellStyle name="Moeda 4 10 14" xfId="5121"/>
    <cellStyle name="Moeda 4 10 15" xfId="5535"/>
    <cellStyle name="Moeda 4 10 16" xfId="5388"/>
    <cellStyle name="Moeda 4 10 17" xfId="5533"/>
    <cellStyle name="Moeda 4 10 18" xfId="5480"/>
    <cellStyle name="Moeda 4 10 19" xfId="7002"/>
    <cellStyle name="Moeda 4 10 2" xfId="2225"/>
    <cellStyle name="Moeda 4 10 20" xfId="7065"/>
    <cellStyle name="Moeda 4 10 21" xfId="7066"/>
    <cellStyle name="Moeda 4 10 22" xfId="7660"/>
    <cellStyle name="Moeda 4 10 23" xfId="8016"/>
    <cellStyle name="Moeda 4 10 24" xfId="8125"/>
    <cellStyle name="Moeda 4 10 25" xfId="8622"/>
    <cellStyle name="Moeda 4 10 26" xfId="8891"/>
    <cellStyle name="Moeda 4 10 27" xfId="8986"/>
    <cellStyle name="Moeda 4 10 28" xfId="8030"/>
    <cellStyle name="Moeda 4 10 29" xfId="9256"/>
    <cellStyle name="Moeda 4 10 3" xfId="3150"/>
    <cellStyle name="Moeda 4 10 30" xfId="9372"/>
    <cellStyle name="Moeda 4 10 31" xfId="9494"/>
    <cellStyle name="Moeda 4 10 32" xfId="10017"/>
    <cellStyle name="Moeda 4 10 4" xfId="3396"/>
    <cellStyle name="Moeda 4 10 5" xfId="3101"/>
    <cellStyle name="Moeda 4 10 6" xfId="3021"/>
    <cellStyle name="Moeda 4 10 7" xfId="4141"/>
    <cellStyle name="Moeda 4 10 8" xfId="3884"/>
    <cellStyle name="Moeda 4 10 9" xfId="3969"/>
    <cellStyle name="Moeda 4 11" xfId="75"/>
    <cellStyle name="Moeda 4 11 10" xfId="4404"/>
    <cellStyle name="Moeda 4 11 11" xfId="4465"/>
    <cellStyle name="Moeda 4 11 12" xfId="4506"/>
    <cellStyle name="Moeda 4 11 13" xfId="4579"/>
    <cellStyle name="Moeda 4 11 14" xfId="4963"/>
    <cellStyle name="Moeda 4 11 15" xfId="5081"/>
    <cellStyle name="Moeda 4 11 16" xfId="5702"/>
    <cellStyle name="Moeda 4 11 17" xfId="5852"/>
    <cellStyle name="Moeda 4 11 18" xfId="5906"/>
    <cellStyle name="Moeda 4 11 19" xfId="7487"/>
    <cellStyle name="Moeda 4 11 2" xfId="2226"/>
    <cellStyle name="Moeda 4 11 20" xfId="6959"/>
    <cellStyle name="Moeda 4 11 21" xfId="7588"/>
    <cellStyle name="Moeda 4 11 22" xfId="7661"/>
    <cellStyle name="Moeda 4 11 23" xfId="8771"/>
    <cellStyle name="Moeda 4 11 24" xfId="8872"/>
    <cellStyle name="Moeda 4 11 25" xfId="8969"/>
    <cellStyle name="Moeda 4 11 26" xfId="9050"/>
    <cellStyle name="Moeda 4 11 27" xfId="9124"/>
    <cellStyle name="Moeda 4 11 28" xfId="8532"/>
    <cellStyle name="Moeda 4 11 29" xfId="8446"/>
    <cellStyle name="Moeda 4 11 3" xfId="2937"/>
    <cellStyle name="Moeda 4 11 30" xfId="9373"/>
    <cellStyle name="Moeda 4 11 31" xfId="9745"/>
    <cellStyle name="Moeda 4 11 32" xfId="10018"/>
    <cellStyle name="Moeda 4 11 4" xfId="3012"/>
    <cellStyle name="Moeda 4 11 5" xfId="3718"/>
    <cellStyle name="Moeda 4 11 6" xfId="2291"/>
    <cellStyle name="Moeda 4 11 7" xfId="4033"/>
    <cellStyle name="Moeda 4 11 8" xfId="4234"/>
    <cellStyle name="Moeda 4 11 9" xfId="4325"/>
    <cellStyle name="Moeda 4 12" xfId="76"/>
    <cellStyle name="Moeda 4 12 10" xfId="3463"/>
    <cellStyle name="Moeda 4 12 11" xfId="3805"/>
    <cellStyle name="Moeda 4 12 12" xfId="4077"/>
    <cellStyle name="Moeda 4 12 13" xfId="4580"/>
    <cellStyle name="Moeda 4 12 14" xfId="4805"/>
    <cellStyle name="Moeda 4 12 15" xfId="5654"/>
    <cellStyle name="Moeda 4 12 16" xfId="5065"/>
    <cellStyle name="Moeda 4 12 17" xfId="5711"/>
    <cellStyle name="Moeda 4 12 18" xfId="4597"/>
    <cellStyle name="Moeda 4 12 19" xfId="7220"/>
    <cellStyle name="Moeda 4 12 2" xfId="2227"/>
    <cellStyle name="Moeda 4 12 20" xfId="7558"/>
    <cellStyle name="Moeda 4 12 21" xfId="7482"/>
    <cellStyle name="Moeda 4 12 22" xfId="7662"/>
    <cellStyle name="Moeda 4 12 23" xfId="8595"/>
    <cellStyle name="Moeda 4 12 24" xfId="8179"/>
    <cellStyle name="Moeda 4 12 25" xfId="8457"/>
    <cellStyle name="Moeda 4 12 26" xfId="8287"/>
    <cellStyle name="Moeda 4 12 27" xfId="7705"/>
    <cellStyle name="Moeda 4 12 28" xfId="8742"/>
    <cellStyle name="Moeda 4 12 29" xfId="7791"/>
    <cellStyle name="Moeda 4 12 3" xfId="2731"/>
    <cellStyle name="Moeda 4 12 30" xfId="9374"/>
    <cellStyle name="Moeda 4 12 31" xfId="9688"/>
    <cellStyle name="Moeda 4 12 32" xfId="10019"/>
    <cellStyle name="Moeda 4 12 4" xfId="2319"/>
    <cellStyle name="Moeda 4 12 5" xfId="3586"/>
    <cellStyle name="Moeda 4 12 6" xfId="3634"/>
    <cellStyle name="Moeda 4 12 7" xfId="3749"/>
    <cellStyle name="Moeda 4 12 8" xfId="3974"/>
    <cellStyle name="Moeda 4 12 9" xfId="2871"/>
    <cellStyle name="Moeda 4 13" xfId="77"/>
    <cellStyle name="Moeda 4 13 10" xfId="4221"/>
    <cellStyle name="Moeda 4 13 11" xfId="4314"/>
    <cellStyle name="Moeda 4 13 12" xfId="4394"/>
    <cellStyle name="Moeda 4 13 13" xfId="4581"/>
    <cellStyle name="Moeda 4 13 14" xfId="4646"/>
    <cellStyle name="Moeda 4 13 15" xfId="5126"/>
    <cellStyle name="Moeda 4 13 16" xfId="4604"/>
    <cellStyle name="Moeda 4 13 17" xfId="5543"/>
    <cellStyle name="Moeda 4 13 18" xfId="5211"/>
    <cellStyle name="Moeda 4 13 19" xfId="7123"/>
    <cellStyle name="Moeda 4 13 2" xfId="2228"/>
    <cellStyle name="Moeda 4 13 20" xfId="7374"/>
    <cellStyle name="Moeda 4 13 21" xfId="7485"/>
    <cellStyle name="Moeda 4 13 22" xfId="7663"/>
    <cellStyle name="Moeda 4 13 23" xfId="8417"/>
    <cellStyle name="Moeda 4 13 24" xfId="7803"/>
    <cellStyle name="Moeda 4 13 25" xfId="8755"/>
    <cellStyle name="Moeda 4 13 26" xfId="8860"/>
    <cellStyle name="Moeda 4 13 27" xfId="8956"/>
    <cellStyle name="Moeda 4 13 28" xfId="9088"/>
    <cellStyle name="Moeda 4 13 29" xfId="9090"/>
    <cellStyle name="Moeda 4 13 3" xfId="2521"/>
    <cellStyle name="Moeda 4 13 30" xfId="9375"/>
    <cellStyle name="Moeda 4 13 31" xfId="9634"/>
    <cellStyle name="Moeda 4 13 32" xfId="10020"/>
    <cellStyle name="Moeda 4 13 4" xfId="2229"/>
    <cellStyle name="Moeda 4 13 5" xfId="3704"/>
    <cellStyle name="Moeda 4 13 6" xfId="2363"/>
    <cellStyle name="Moeda 4 13 7" xfId="3103"/>
    <cellStyle name="Moeda 4 13 8" xfId="3467"/>
    <cellStyle name="Moeda 4 13 9" xfId="2550"/>
    <cellStyle name="Moeda 4 14" xfId="2224"/>
    <cellStyle name="Moeda 4 15" xfId="3392"/>
    <cellStyle name="Moeda 4 16" xfId="3754"/>
    <cellStyle name="Moeda 4 17" xfId="3265"/>
    <cellStyle name="Moeda 4 18" xfId="2385"/>
    <cellStyle name="Moeda 4 19" xfId="2571"/>
    <cellStyle name="Moeda 4 2" xfId="10"/>
    <cellStyle name="Moeda 4 2 2" xfId="78"/>
    <cellStyle name="Moeda 4 2 2 10" xfId="6227"/>
    <cellStyle name="Moeda 4 2 2 11" xfId="6764"/>
    <cellStyle name="Moeda 4 2 2 12" xfId="6609"/>
    <cellStyle name="Moeda 4 2 2 13" xfId="6665"/>
    <cellStyle name="Moeda 4 2 2 14" xfId="6896"/>
    <cellStyle name="Moeda 4 2 2 15" xfId="6258"/>
    <cellStyle name="Moeda 4 2 2 2" xfId="5605"/>
    <cellStyle name="Moeda 4 2 2 2 2" xfId="5978"/>
    <cellStyle name="Moeda 4 2 2 2 3" xfId="6372"/>
    <cellStyle name="Moeda 4 2 2 3" xfId="6176"/>
    <cellStyle name="Moeda 4 2 2 4" xfId="6698"/>
    <cellStyle name="Moeda 4 2 2 5" xfId="6776"/>
    <cellStyle name="Moeda 4 2 2 6" xfId="6197"/>
    <cellStyle name="Moeda 4 2 2 7" xfId="6871"/>
    <cellStyle name="Moeda 4 2 2 8" xfId="6013"/>
    <cellStyle name="Moeda 4 2 2 9" xfId="6726"/>
    <cellStyle name="Moeda 4 2 3" xfId="5883"/>
    <cellStyle name="Moeda 4 20" xfId="3565"/>
    <cellStyle name="Moeda 4 21" xfId="4216"/>
    <cellStyle name="Moeda 4 22" xfId="4310"/>
    <cellStyle name="Moeda 4 23" xfId="4391"/>
    <cellStyle name="Moeda 4 24" xfId="4457"/>
    <cellStyle name="Moeda 4 25" xfId="4577"/>
    <cellStyle name="Moeda 4 26" xfId="5268"/>
    <cellStyle name="Moeda 4 27" xfId="5091"/>
    <cellStyle name="Moeda 4 28" xfId="5780"/>
    <cellStyle name="Moeda 4 29" xfId="5649"/>
    <cellStyle name="Moeda 4 3" xfId="79"/>
    <cellStyle name="Moeda 4 3 10" xfId="3058"/>
    <cellStyle name="Moeda 4 3 11" xfId="2378"/>
    <cellStyle name="Moeda 4 3 12" xfId="3327"/>
    <cellStyle name="Moeda 4 3 13" xfId="4582"/>
    <cellStyle name="Moeda 4 3 14" xfId="5502"/>
    <cellStyle name="Moeda 4 3 15" xfId="5510"/>
    <cellStyle name="Moeda 4 3 16" xfId="5664"/>
    <cellStyle name="Moeda 4 3 17" xfId="5119"/>
    <cellStyle name="Moeda 4 3 18" xfId="5704"/>
    <cellStyle name="Moeda 4 3 19" xfId="7557"/>
    <cellStyle name="Moeda 4 3 2" xfId="2230"/>
    <cellStyle name="Moeda 4 3 20" xfId="7233"/>
    <cellStyle name="Moeda 4 3 21" xfId="7024"/>
    <cellStyle name="Moeda 4 3 22" xfId="7665"/>
    <cellStyle name="Moeda 4 3 23" xfId="8091"/>
    <cellStyle name="Moeda 4 3 24" xfId="8651"/>
    <cellStyle name="Moeda 4 3 25" xfId="8567"/>
    <cellStyle name="Moeda 4 3 26" xfId="8274"/>
    <cellStyle name="Moeda 4 3 27" xfId="7748"/>
    <cellStyle name="Moeda 4 3 28" xfId="9136"/>
    <cellStyle name="Moeda 4 3 29" xfId="9112"/>
    <cellStyle name="Moeda 4 3 3" xfId="2401"/>
    <cellStyle name="Moeda 4 3 30" xfId="9376"/>
    <cellStyle name="Moeda 4 3 31" xfId="9520"/>
    <cellStyle name="Moeda 4 3 32" xfId="10021"/>
    <cellStyle name="Moeda 4 3 4" xfId="3426"/>
    <cellStyle name="Moeda 4 3 5" xfId="3759"/>
    <cellStyle name="Moeda 4 3 6" xfId="2766"/>
    <cellStyle name="Moeda 4 3 7" xfId="3882"/>
    <cellStyle name="Moeda 4 3 8" xfId="3297"/>
    <cellStyle name="Moeda 4 3 9" xfId="4036"/>
    <cellStyle name="Moeda 4 30" xfId="5841"/>
    <cellStyle name="Moeda 4 31" xfId="7316"/>
    <cellStyle name="Moeda 4 32" xfId="7035"/>
    <cellStyle name="Moeda 4 33" xfId="7457"/>
    <cellStyle name="Moeda 4 34" xfId="7659"/>
    <cellStyle name="Moeda 4 35" xfId="8175"/>
    <cellStyle name="Moeda 4 36" xfId="8578"/>
    <cellStyle name="Moeda 4 37" xfId="8856"/>
    <cellStyle name="Moeda 4 38" xfId="8953"/>
    <cellStyle name="Moeda 4 39" xfId="9040"/>
    <cellStyle name="Moeda 4 4" xfId="80"/>
    <cellStyle name="Moeda 4 4 10" xfId="3400"/>
    <cellStyle name="Moeda 4 4 11" xfId="4197"/>
    <cellStyle name="Moeda 4 4 12" xfId="4292"/>
    <cellStyle name="Moeda 4 4 13" xfId="4583"/>
    <cellStyle name="Moeda 4 4 14" xfId="5332"/>
    <cellStyle name="Moeda 4 4 15" xfId="4850"/>
    <cellStyle name="Moeda 4 4 16" xfId="5652"/>
    <cellStyle name="Moeda 4 4 17" xfId="5708"/>
    <cellStyle name="Moeda 4 4 18" xfId="4717"/>
    <cellStyle name="Moeda 4 4 19" xfId="7440"/>
    <cellStyle name="Moeda 4 4 2" xfId="2231"/>
    <cellStyle name="Moeda 4 4 20" xfId="6954"/>
    <cellStyle name="Moeda 4 4 21" xfId="7526"/>
    <cellStyle name="Moeda 4 4 22" xfId="7666"/>
    <cellStyle name="Moeda 4 4 23" xfId="7928"/>
    <cellStyle name="Moeda 4 4 24" xfId="7679"/>
    <cellStyle name="Moeda 4 4 25" xfId="8182"/>
    <cellStyle name="Moeda 4 4 26" xfId="8549"/>
    <cellStyle name="Moeda 4 4 27" xfId="8834"/>
    <cellStyle name="Moeda 4 4 28" xfId="9015"/>
    <cellStyle name="Moeda 4 4 29" xfId="9154"/>
    <cellStyle name="Moeda 4 4 3" xfId="3491"/>
    <cellStyle name="Moeda 4 4 30" xfId="9377"/>
    <cellStyle name="Moeda 4 4 31" xfId="9464"/>
    <cellStyle name="Moeda 4 4 32" xfId="10022"/>
    <cellStyle name="Moeda 4 4 4" xfId="2519"/>
    <cellStyle name="Moeda 4 4 5" xfId="2479"/>
    <cellStyle name="Moeda 4 4 6" xfId="3803"/>
    <cellStyle name="Moeda 4 4 7" xfId="3059"/>
    <cellStyle name="Moeda 4 4 8" xfId="2711"/>
    <cellStyle name="Moeda 4 4 9" xfId="3408"/>
    <cellStyle name="Moeda 4 40" xfId="8822"/>
    <cellStyle name="Moeda 4 41" xfId="9311"/>
    <cellStyle name="Moeda 4 42" xfId="9371"/>
    <cellStyle name="Moeda 4 43" xfId="9551"/>
    <cellStyle name="Moeda 4 44" xfId="10016"/>
    <cellStyle name="Moeda 4 5" xfId="81"/>
    <cellStyle name="Moeda 4 5 10" xfId="2204"/>
    <cellStyle name="Moeda 4 5 11" xfId="2801"/>
    <cellStyle name="Moeda 4 5 12" xfId="2599"/>
    <cellStyle name="Moeda 4 5 13" xfId="4584"/>
    <cellStyle name="Moeda 4 5 14" xfId="5185"/>
    <cellStyle name="Moeda 4 5 15" xfId="5720"/>
    <cellStyle name="Moeda 4 5 16" xfId="5507"/>
    <cellStyle name="Moeda 4 5 17" xfId="5797"/>
    <cellStyle name="Moeda 4 5 18" xfId="5677"/>
    <cellStyle name="Moeda 4 5 19" xfId="7082"/>
    <cellStyle name="Moeda 4 5 2" xfId="2232"/>
    <cellStyle name="Moeda 4 5 20" xfId="7546"/>
    <cellStyle name="Moeda 4 5 21" xfId="7473"/>
    <cellStyle name="Moeda 4 5 22" xfId="7667"/>
    <cellStyle name="Moeda 4 5 23" xfId="7743"/>
    <cellStyle name="Moeda 4 5 24" xfId="8198"/>
    <cellStyle name="Moeda 4 5 25" xfId="7767"/>
    <cellStyle name="Moeda 4 5 26" xfId="7924"/>
    <cellStyle name="Moeda 4 5 27" xfId="8113"/>
    <cellStyle name="Moeda 4 5 28" xfId="8371"/>
    <cellStyle name="Moeda 4 5 29" xfId="9281"/>
    <cellStyle name="Moeda 4 5 3" xfId="3255"/>
    <cellStyle name="Moeda 4 5 30" xfId="9378"/>
    <cellStyle name="Moeda 4 5 31" xfId="9406"/>
    <cellStyle name="Moeda 4 5 32" xfId="10023"/>
    <cellStyle name="Moeda 4 5 4" xfId="2376"/>
    <cellStyle name="Moeda 4 5 5" xfId="2846"/>
    <cellStyle name="Moeda 4 5 6" xfId="3698"/>
    <cellStyle name="Moeda 4 5 7" xfId="2246"/>
    <cellStyle name="Moeda 4 5 8" xfId="3825"/>
    <cellStyle name="Moeda 4 5 9" xfId="2720"/>
    <cellStyle name="Moeda 4 6" xfId="82"/>
    <cellStyle name="Moeda 4 6 10" xfId="3452"/>
    <cellStyle name="Moeda 4 6 11" xfId="3642"/>
    <cellStyle name="Moeda 4 6 12" xfId="3468"/>
    <cellStyle name="Moeda 4 6 13" xfId="4585"/>
    <cellStyle name="Moeda 4 6 14" xfId="5036"/>
    <cellStyle name="Moeda 4 6 15" xfId="4663"/>
    <cellStyle name="Moeda 4 6 16" xfId="5455"/>
    <cellStyle name="Moeda 4 6 17" xfId="4670"/>
    <cellStyle name="Moeda 4 6 18" xfId="4876"/>
    <cellStyle name="Moeda 4 6 19" xfId="7453"/>
    <cellStyle name="Moeda 4 6 2" xfId="2233"/>
    <cellStyle name="Moeda 4 6 20" xfId="7434"/>
    <cellStyle name="Moeda 4 6 21" xfId="7268"/>
    <cellStyle name="Moeda 4 6 22" xfId="7668"/>
    <cellStyle name="Moeda 4 6 23" xfId="7822"/>
    <cellStyle name="Moeda 4 6 24" xfId="8415"/>
    <cellStyle name="Moeda 4 6 25" xfId="8692"/>
    <cellStyle name="Moeda 4 6 26" xfId="8283"/>
    <cellStyle name="Moeda 4 6 27" xfId="7814"/>
    <cellStyle name="Moeda 4 6 28" xfId="9186"/>
    <cellStyle name="Moeda 4 6 29" xfId="9230"/>
    <cellStyle name="Moeda 4 6 3" xfId="3040"/>
    <cellStyle name="Moeda 4 6 30" xfId="9379"/>
    <cellStyle name="Moeda 4 6 31" xfId="9437"/>
    <cellStyle name="Moeda 4 6 32" xfId="10024"/>
    <cellStyle name="Moeda 4 6 4" xfId="2943"/>
    <cellStyle name="Moeda 4 6 5" xfId="3136"/>
    <cellStyle name="Moeda 4 6 6" xfId="3912"/>
    <cellStyle name="Moeda 4 6 7" xfId="3935"/>
    <cellStyle name="Moeda 4 6 8" xfId="2425"/>
    <cellStyle name="Moeda 4 6 9" xfId="3314"/>
    <cellStyle name="Moeda 4 7" xfId="83"/>
    <cellStyle name="Moeda 4 7 10" xfId="3308"/>
    <cellStyle name="Moeda 4 7 11" xfId="3254"/>
    <cellStyle name="Moeda 4 7 12" xfId="3597"/>
    <cellStyle name="Moeda 4 7 13" xfId="4586"/>
    <cellStyle name="Moeda 4 7 14" xfId="4877"/>
    <cellStyle name="Moeda 4 7 15" xfId="5416"/>
    <cellStyle name="Moeda 4 7 16" xfId="5076"/>
    <cellStyle name="Moeda 4 7 17" xfId="5162"/>
    <cellStyle name="Moeda 4 7 18" xfId="4880"/>
    <cellStyle name="Moeda 4 7 19" xfId="7353"/>
    <cellStyle name="Moeda 4 7 2" xfId="2234"/>
    <cellStyle name="Moeda 4 7 20" xfId="7456"/>
    <cellStyle name="Moeda 4 7 21" xfId="7078"/>
    <cellStyle name="Moeda 4 7 22" xfId="7669"/>
    <cellStyle name="Moeda 4 7 23" xfId="8679"/>
    <cellStyle name="Moeda 4 7 24" xfId="7958"/>
    <cellStyle name="Moeda 4 7 25" xfId="8503"/>
    <cellStyle name="Moeda 4 7 26" xfId="7889"/>
    <cellStyle name="Moeda 4 7 27" xfId="8686"/>
    <cellStyle name="Moeda 4 7 28" xfId="8392"/>
    <cellStyle name="Moeda 4 7 29" xfId="7682"/>
    <cellStyle name="Moeda 4 7 3" xfId="2822"/>
    <cellStyle name="Moeda 4 7 30" xfId="9380"/>
    <cellStyle name="Moeda 4 7 31" xfId="9718"/>
    <cellStyle name="Moeda 4 7 32" xfId="10025"/>
    <cellStyle name="Moeda 4 7 4" xfId="2590"/>
    <cellStyle name="Moeda 4 7 5" xfId="3936"/>
    <cellStyle name="Moeda 4 7 6" xfId="2498"/>
    <cellStyle name="Moeda 4 7 7" xfId="3484"/>
    <cellStyle name="Moeda 4 7 8" xfId="2884"/>
    <cellStyle name="Moeda 4 7 9" xfId="3641"/>
    <cellStyle name="Moeda 4 8" xfId="84"/>
    <cellStyle name="Moeda 4 8 10" xfId="3133"/>
    <cellStyle name="Moeda 4 8 11" xfId="3985"/>
    <cellStyle name="Moeda 4 8 12" xfId="3176"/>
    <cellStyle name="Moeda 4 8 13" xfId="4587"/>
    <cellStyle name="Moeda 4 8 14" xfId="5590"/>
    <cellStyle name="Moeda 4 8 15" xfId="4550"/>
    <cellStyle name="Moeda 4 8 16" xfId="4834"/>
    <cellStyle name="Moeda 4 8 17" xfId="4997"/>
    <cellStyle name="Moeda 4 8 18" xfId="4761"/>
    <cellStyle name="Moeda 4 8 19" xfId="7403"/>
    <cellStyle name="Moeda 4 8 2" xfId="2235"/>
    <cellStyle name="Moeda 4 8 20" xfId="7265"/>
    <cellStyle name="Moeda 4 8 21" xfId="7088"/>
    <cellStyle name="Moeda 4 8 22" xfId="7670"/>
    <cellStyle name="Moeda 4 8 23" xfId="8497"/>
    <cellStyle name="Moeda 4 8 24" xfId="8777"/>
    <cellStyle name="Moeda 4 8 25" xfId="8484"/>
    <cellStyle name="Moeda 4 8 26" xfId="8485"/>
    <cellStyle name="Moeda 4 8 27" xfId="8156"/>
    <cellStyle name="Moeda 4 8 28" xfId="7641"/>
    <cellStyle name="Moeda 4 8 29" xfId="9138"/>
    <cellStyle name="Moeda 4 8 3" xfId="2614"/>
    <cellStyle name="Moeda 4 8 30" xfId="9381"/>
    <cellStyle name="Moeda 4 8 31" xfId="9662"/>
    <cellStyle name="Moeda 4 8 32" xfId="10026"/>
    <cellStyle name="Moeda 4 8 4" xfId="3501"/>
    <cellStyle name="Moeda 4 8 5" xfId="2450"/>
    <cellStyle name="Moeda 4 8 6" xfId="2492"/>
    <cellStyle name="Moeda 4 8 7" xfId="2810"/>
    <cellStyle name="Moeda 4 8 8" xfId="4146"/>
    <cellStyle name="Moeda 4 8 9" xfId="2416"/>
    <cellStyle name="Moeda 4 9" xfId="85"/>
    <cellStyle name="Moeda 4 9 10" xfId="4035"/>
    <cellStyle name="Moeda 4 9 11" xfId="2992"/>
    <cellStyle name="Moeda 4 9 12" xfId="2464"/>
    <cellStyle name="Moeda 4 9 13" xfId="4588"/>
    <cellStyle name="Moeda 4 9 14" xfId="5422"/>
    <cellStyle name="Moeda 4 9 15" xfId="4756"/>
    <cellStyle name="Moeda 4 9 16" xfId="5717"/>
    <cellStyle name="Moeda 4 9 17" xfId="4836"/>
    <cellStyle name="Moeda 4 9 18" xfId="5698"/>
    <cellStyle name="Moeda 4 9 19" xfId="7427"/>
    <cellStyle name="Moeda 4 9 2" xfId="2236"/>
    <cellStyle name="Moeda 4 9 20" xfId="7419"/>
    <cellStyle name="Moeda 4 9 21" xfId="7170"/>
    <cellStyle name="Moeda 4 9 22" xfId="7671"/>
    <cellStyle name="Moeda 4 9 23" xfId="8325"/>
    <cellStyle name="Moeda 4 9 24" xfId="8474"/>
    <cellStyle name="Moeda 4 9 25" xfId="7825"/>
    <cellStyle name="Moeda 4 9 26" xfId="8628"/>
    <cellStyle name="Moeda 4 9 27" xfId="8273"/>
    <cellStyle name="Moeda 4 9 28" xfId="8709"/>
    <cellStyle name="Moeda 4 9 29" xfId="8714"/>
    <cellStyle name="Moeda 4 9 3" xfId="3589"/>
    <cellStyle name="Moeda 4 9 30" xfId="9382"/>
    <cellStyle name="Moeda 4 9 31" xfId="9605"/>
    <cellStyle name="Moeda 4 9 32" xfId="10027"/>
    <cellStyle name="Moeda 4 9 4" xfId="3036"/>
    <cellStyle name="Moeda 4 9 5" xfId="2468"/>
    <cellStyle name="Moeda 4 9 6" xfId="4020"/>
    <cellStyle name="Moeda 4 9 7" xfId="2532"/>
    <cellStyle name="Moeda 4 9 8" xfId="3574"/>
    <cellStyle name="Moeda 4 9 9" xfId="3325"/>
    <cellStyle name="Moeda 5" xfId="86"/>
    <cellStyle name="Moeda 5 10" xfId="1399"/>
    <cellStyle name="Moeda 5 10 10" xfId="43962"/>
    <cellStyle name="Moeda 5 10 2" xfId="11235"/>
    <cellStyle name="Moeda 5 10 2 2" xfId="21689"/>
    <cellStyle name="Moeda 5 10 2 3" xfId="32877"/>
    <cellStyle name="Moeda 5 10 3" xfId="12963"/>
    <cellStyle name="Moeda 5 10 3 2" xfId="23582"/>
    <cellStyle name="Moeda 5 10 3 3" xfId="34768"/>
    <cellStyle name="Moeda 5 10 4" xfId="14688"/>
    <cellStyle name="Moeda 5 10 4 2" xfId="25478"/>
    <cellStyle name="Moeda 5 10 4 3" xfId="36664"/>
    <cellStyle name="Moeda 5 10 5" xfId="16413"/>
    <cellStyle name="Moeda 5 10 5 2" xfId="27374"/>
    <cellStyle name="Moeda 5 10 5 3" xfId="38560"/>
    <cellStyle name="Moeda 5 10 6" xfId="18138"/>
    <cellStyle name="Moeda 5 10 6 2" xfId="29270"/>
    <cellStyle name="Moeda 5 10 6 3" xfId="40456"/>
    <cellStyle name="Moeda 5 10 7" xfId="19863"/>
    <cellStyle name="Moeda 5 10 8" xfId="31051"/>
    <cellStyle name="Moeda 5 10 9" xfId="42237"/>
    <cellStyle name="Moeda 5 11" xfId="1715"/>
    <cellStyle name="Moeda 5 11 10" xfId="44250"/>
    <cellStyle name="Moeda 5 11 2" xfId="11523"/>
    <cellStyle name="Moeda 5 11 2 2" xfId="22005"/>
    <cellStyle name="Moeda 5 11 2 3" xfId="33193"/>
    <cellStyle name="Moeda 5 11 3" xfId="13251"/>
    <cellStyle name="Moeda 5 11 3 2" xfId="23898"/>
    <cellStyle name="Moeda 5 11 3 3" xfId="35084"/>
    <cellStyle name="Moeda 5 11 4" xfId="14976"/>
    <cellStyle name="Moeda 5 11 4 2" xfId="25794"/>
    <cellStyle name="Moeda 5 11 4 3" xfId="36980"/>
    <cellStyle name="Moeda 5 11 5" xfId="16701"/>
    <cellStyle name="Moeda 5 11 5 2" xfId="27690"/>
    <cellStyle name="Moeda 5 11 5 3" xfId="38876"/>
    <cellStyle name="Moeda 5 11 6" xfId="18426"/>
    <cellStyle name="Moeda 5 11 6 2" xfId="29586"/>
    <cellStyle name="Moeda 5 11 6 3" xfId="40772"/>
    <cellStyle name="Moeda 5 11 7" xfId="20151"/>
    <cellStyle name="Moeda 5 11 8" xfId="31339"/>
    <cellStyle name="Moeda 5 11 9" xfId="42525"/>
    <cellStyle name="Moeda 5 12" xfId="2049"/>
    <cellStyle name="Moeda 5 12 2" xfId="20439"/>
    <cellStyle name="Moeda 5 12 3" xfId="31627"/>
    <cellStyle name="Moeda 5 13" xfId="5120"/>
    <cellStyle name="Moeda 5 13 2" xfId="5980"/>
    <cellStyle name="Moeda 5 13 3" xfId="6357"/>
    <cellStyle name="Moeda 5 13 4" xfId="11811"/>
    <cellStyle name="Moeda 5 14" xfId="6075"/>
    <cellStyle name="Moeda 5 14 2" xfId="24214"/>
    <cellStyle name="Moeda 5 14 3" xfId="35400"/>
    <cellStyle name="Moeda 5 15" xfId="6885"/>
    <cellStyle name="Moeda 5 15 2" xfId="26110"/>
    <cellStyle name="Moeda 5 15 3" xfId="37296"/>
    <cellStyle name="Moeda 5 16" xfId="6016"/>
    <cellStyle name="Moeda 5 16 2" xfId="28006"/>
    <cellStyle name="Moeda 5 16 3" xfId="39192"/>
    <cellStyle name="Moeda 5 17" xfId="6786"/>
    <cellStyle name="Moeda 5 18" xfId="6634"/>
    <cellStyle name="Moeda 5 19" xfId="6015"/>
    <cellStyle name="Moeda 5 2" xfId="155"/>
    <cellStyle name="Moeda 5 2 10" xfId="11831"/>
    <cellStyle name="Moeda 5 2 10 2" xfId="22340"/>
    <cellStyle name="Moeda 5 2 10 3" xfId="33526"/>
    <cellStyle name="Moeda 5 2 11" xfId="13556"/>
    <cellStyle name="Moeda 5 2 11 2" xfId="24236"/>
    <cellStyle name="Moeda 5 2 11 3" xfId="35422"/>
    <cellStyle name="Moeda 5 2 12" xfId="15281"/>
    <cellStyle name="Moeda 5 2 12 2" xfId="26132"/>
    <cellStyle name="Moeda 5 2 12 3" xfId="37318"/>
    <cellStyle name="Moeda 5 2 13" xfId="17006"/>
    <cellStyle name="Moeda 5 2 13 2" xfId="28028"/>
    <cellStyle name="Moeda 5 2 13 3" xfId="39214"/>
    <cellStyle name="Moeda 5 2 14" xfId="18731"/>
    <cellStyle name="Moeda 5 2 15" xfId="29919"/>
    <cellStyle name="Moeda 5 2 16" xfId="41105"/>
    <cellStyle name="Moeda 5 2 17" xfId="42830"/>
    <cellStyle name="Moeda 5 2 2" xfId="245"/>
    <cellStyle name="Moeda 5 2 2 10" xfId="13638"/>
    <cellStyle name="Moeda 5 2 2 10 2" xfId="24326"/>
    <cellStyle name="Moeda 5 2 2 10 3" xfId="35512"/>
    <cellStyle name="Moeda 5 2 2 11" xfId="15363"/>
    <cellStyle name="Moeda 5 2 2 11 2" xfId="26222"/>
    <cellStyle name="Moeda 5 2 2 11 3" xfId="37408"/>
    <cellStyle name="Moeda 5 2 2 12" xfId="17088"/>
    <cellStyle name="Moeda 5 2 2 12 2" xfId="28118"/>
    <cellStyle name="Moeda 5 2 2 12 3" xfId="39304"/>
    <cellStyle name="Moeda 5 2 2 13" xfId="18813"/>
    <cellStyle name="Moeda 5 2 2 14" xfId="30001"/>
    <cellStyle name="Moeda 5 2 2 15" xfId="41187"/>
    <cellStyle name="Moeda 5 2 2 16" xfId="42912"/>
    <cellStyle name="Moeda 5 2 2 2" xfId="403"/>
    <cellStyle name="Moeda 5 2 2 2 10" xfId="15507"/>
    <cellStyle name="Moeda 5 2 2 2 10 2" xfId="26380"/>
    <cellStyle name="Moeda 5 2 2 2 10 3" xfId="37566"/>
    <cellStyle name="Moeda 5 2 2 2 11" xfId="17232"/>
    <cellStyle name="Moeda 5 2 2 2 11 2" xfId="28276"/>
    <cellStyle name="Moeda 5 2 2 2 11 3" xfId="39462"/>
    <cellStyle name="Moeda 5 2 2 2 12" xfId="18957"/>
    <cellStyle name="Moeda 5 2 2 2 13" xfId="30145"/>
    <cellStyle name="Moeda 5 2 2 2 14" xfId="41331"/>
    <cellStyle name="Moeda 5 2 2 2 15" xfId="43056"/>
    <cellStyle name="Moeda 5 2 2 2 2" xfId="721"/>
    <cellStyle name="Moeda 5 2 2 2 2 10" xfId="43344"/>
    <cellStyle name="Moeda 5 2 2 2 2 2" xfId="10617"/>
    <cellStyle name="Moeda 5 2 2 2 2 2 2" xfId="21011"/>
    <cellStyle name="Moeda 5 2 2 2 2 2 3" xfId="32199"/>
    <cellStyle name="Moeda 5 2 2 2 2 3" xfId="12345"/>
    <cellStyle name="Moeda 5 2 2 2 2 3 2" xfId="22904"/>
    <cellStyle name="Moeda 5 2 2 2 2 3 3" xfId="34090"/>
    <cellStyle name="Moeda 5 2 2 2 2 4" xfId="14070"/>
    <cellStyle name="Moeda 5 2 2 2 2 4 2" xfId="24800"/>
    <cellStyle name="Moeda 5 2 2 2 2 4 3" xfId="35986"/>
    <cellStyle name="Moeda 5 2 2 2 2 5" xfId="15795"/>
    <cellStyle name="Moeda 5 2 2 2 2 5 2" xfId="26696"/>
    <cellStyle name="Moeda 5 2 2 2 2 5 3" xfId="37882"/>
    <cellStyle name="Moeda 5 2 2 2 2 6" xfId="17520"/>
    <cellStyle name="Moeda 5 2 2 2 2 6 2" xfId="28592"/>
    <cellStyle name="Moeda 5 2 2 2 2 6 3" xfId="39778"/>
    <cellStyle name="Moeda 5 2 2 2 2 7" xfId="19245"/>
    <cellStyle name="Moeda 5 2 2 2 2 8" xfId="30433"/>
    <cellStyle name="Moeda 5 2 2 2 2 9" xfId="41619"/>
    <cellStyle name="Moeda 5 2 2 2 3" xfId="1037"/>
    <cellStyle name="Moeda 5 2 2 2 3 10" xfId="43632"/>
    <cellStyle name="Moeda 5 2 2 2 3 2" xfId="10905"/>
    <cellStyle name="Moeda 5 2 2 2 3 2 2" xfId="21327"/>
    <cellStyle name="Moeda 5 2 2 2 3 2 3" xfId="32515"/>
    <cellStyle name="Moeda 5 2 2 2 3 3" xfId="12633"/>
    <cellStyle name="Moeda 5 2 2 2 3 3 2" xfId="23220"/>
    <cellStyle name="Moeda 5 2 2 2 3 3 3" xfId="34406"/>
    <cellStyle name="Moeda 5 2 2 2 3 4" xfId="14358"/>
    <cellStyle name="Moeda 5 2 2 2 3 4 2" xfId="25116"/>
    <cellStyle name="Moeda 5 2 2 2 3 4 3" xfId="36302"/>
    <cellStyle name="Moeda 5 2 2 2 3 5" xfId="16083"/>
    <cellStyle name="Moeda 5 2 2 2 3 5 2" xfId="27012"/>
    <cellStyle name="Moeda 5 2 2 2 3 5 3" xfId="38198"/>
    <cellStyle name="Moeda 5 2 2 2 3 6" xfId="17808"/>
    <cellStyle name="Moeda 5 2 2 2 3 6 2" xfId="28908"/>
    <cellStyle name="Moeda 5 2 2 2 3 6 3" xfId="40094"/>
    <cellStyle name="Moeda 5 2 2 2 3 7" xfId="19533"/>
    <cellStyle name="Moeda 5 2 2 2 3 8" xfId="30721"/>
    <cellStyle name="Moeda 5 2 2 2 3 9" xfId="41907"/>
    <cellStyle name="Moeda 5 2 2 2 4" xfId="1353"/>
    <cellStyle name="Moeda 5 2 2 2 4 10" xfId="43920"/>
    <cellStyle name="Moeda 5 2 2 2 4 2" xfId="11193"/>
    <cellStyle name="Moeda 5 2 2 2 4 2 2" xfId="21643"/>
    <cellStyle name="Moeda 5 2 2 2 4 2 3" xfId="32831"/>
    <cellStyle name="Moeda 5 2 2 2 4 3" xfId="12921"/>
    <cellStyle name="Moeda 5 2 2 2 4 3 2" xfId="23536"/>
    <cellStyle name="Moeda 5 2 2 2 4 3 3" xfId="34722"/>
    <cellStyle name="Moeda 5 2 2 2 4 4" xfId="14646"/>
    <cellStyle name="Moeda 5 2 2 2 4 4 2" xfId="25432"/>
    <cellStyle name="Moeda 5 2 2 2 4 4 3" xfId="36618"/>
    <cellStyle name="Moeda 5 2 2 2 4 5" xfId="16371"/>
    <cellStyle name="Moeda 5 2 2 2 4 5 2" xfId="27328"/>
    <cellStyle name="Moeda 5 2 2 2 4 5 3" xfId="38514"/>
    <cellStyle name="Moeda 5 2 2 2 4 6" xfId="18096"/>
    <cellStyle name="Moeda 5 2 2 2 4 6 2" xfId="29224"/>
    <cellStyle name="Moeda 5 2 2 2 4 6 3" xfId="40410"/>
    <cellStyle name="Moeda 5 2 2 2 4 7" xfId="19821"/>
    <cellStyle name="Moeda 5 2 2 2 4 8" xfId="31009"/>
    <cellStyle name="Moeda 5 2 2 2 4 9" xfId="42195"/>
    <cellStyle name="Moeda 5 2 2 2 5" xfId="1669"/>
    <cellStyle name="Moeda 5 2 2 2 5 10" xfId="44208"/>
    <cellStyle name="Moeda 5 2 2 2 5 2" xfId="11481"/>
    <cellStyle name="Moeda 5 2 2 2 5 2 2" xfId="21959"/>
    <cellStyle name="Moeda 5 2 2 2 5 2 3" xfId="33147"/>
    <cellStyle name="Moeda 5 2 2 2 5 3" xfId="13209"/>
    <cellStyle name="Moeda 5 2 2 2 5 3 2" xfId="23852"/>
    <cellStyle name="Moeda 5 2 2 2 5 3 3" xfId="35038"/>
    <cellStyle name="Moeda 5 2 2 2 5 4" xfId="14934"/>
    <cellStyle name="Moeda 5 2 2 2 5 4 2" xfId="25748"/>
    <cellStyle name="Moeda 5 2 2 2 5 4 3" xfId="36934"/>
    <cellStyle name="Moeda 5 2 2 2 5 5" xfId="16659"/>
    <cellStyle name="Moeda 5 2 2 2 5 5 2" xfId="27644"/>
    <cellStyle name="Moeda 5 2 2 2 5 5 3" xfId="38830"/>
    <cellStyle name="Moeda 5 2 2 2 5 6" xfId="18384"/>
    <cellStyle name="Moeda 5 2 2 2 5 6 2" xfId="29540"/>
    <cellStyle name="Moeda 5 2 2 2 5 6 3" xfId="40726"/>
    <cellStyle name="Moeda 5 2 2 2 5 7" xfId="20109"/>
    <cellStyle name="Moeda 5 2 2 2 5 8" xfId="31297"/>
    <cellStyle name="Moeda 5 2 2 2 5 9" xfId="42483"/>
    <cellStyle name="Moeda 5 2 2 2 6" xfId="1985"/>
    <cellStyle name="Moeda 5 2 2 2 6 10" xfId="44496"/>
    <cellStyle name="Moeda 5 2 2 2 6 2" xfId="11769"/>
    <cellStyle name="Moeda 5 2 2 2 6 2 2" xfId="22275"/>
    <cellStyle name="Moeda 5 2 2 2 6 2 3" xfId="33463"/>
    <cellStyle name="Moeda 5 2 2 2 6 3" xfId="13497"/>
    <cellStyle name="Moeda 5 2 2 2 6 3 2" xfId="24168"/>
    <cellStyle name="Moeda 5 2 2 2 6 3 3" xfId="35354"/>
    <cellStyle name="Moeda 5 2 2 2 6 4" xfId="15222"/>
    <cellStyle name="Moeda 5 2 2 2 6 4 2" xfId="26064"/>
    <cellStyle name="Moeda 5 2 2 2 6 4 3" xfId="37250"/>
    <cellStyle name="Moeda 5 2 2 2 6 5" xfId="16947"/>
    <cellStyle name="Moeda 5 2 2 2 6 5 2" xfId="27960"/>
    <cellStyle name="Moeda 5 2 2 2 6 5 3" xfId="39146"/>
    <cellStyle name="Moeda 5 2 2 2 6 6" xfId="18672"/>
    <cellStyle name="Moeda 5 2 2 2 6 6 2" xfId="29856"/>
    <cellStyle name="Moeda 5 2 2 2 6 6 3" xfId="41042"/>
    <cellStyle name="Moeda 5 2 2 2 6 7" xfId="20397"/>
    <cellStyle name="Moeda 5 2 2 2 6 8" xfId="31585"/>
    <cellStyle name="Moeda 5 2 2 2 6 9" xfId="42771"/>
    <cellStyle name="Moeda 5 2 2 2 7" xfId="10328"/>
    <cellStyle name="Moeda 5 2 2 2 7 2" xfId="20695"/>
    <cellStyle name="Moeda 5 2 2 2 7 3" xfId="31883"/>
    <cellStyle name="Moeda 5 2 2 2 8" xfId="12057"/>
    <cellStyle name="Moeda 5 2 2 2 8 2" xfId="22588"/>
    <cellStyle name="Moeda 5 2 2 2 8 3" xfId="33774"/>
    <cellStyle name="Moeda 5 2 2 2 9" xfId="13782"/>
    <cellStyle name="Moeda 5 2 2 2 9 2" xfId="24484"/>
    <cellStyle name="Moeda 5 2 2 2 9 3" xfId="35670"/>
    <cellStyle name="Moeda 5 2 2 3" xfId="563"/>
    <cellStyle name="Moeda 5 2 2 3 10" xfId="43200"/>
    <cellStyle name="Moeda 5 2 2 3 2" xfId="10473"/>
    <cellStyle name="Moeda 5 2 2 3 2 2" xfId="20853"/>
    <cellStyle name="Moeda 5 2 2 3 2 3" xfId="32041"/>
    <cellStyle name="Moeda 5 2 2 3 3" xfId="12201"/>
    <cellStyle name="Moeda 5 2 2 3 3 2" xfId="22746"/>
    <cellStyle name="Moeda 5 2 2 3 3 3" xfId="33932"/>
    <cellStyle name="Moeda 5 2 2 3 4" xfId="13926"/>
    <cellStyle name="Moeda 5 2 2 3 4 2" xfId="24642"/>
    <cellStyle name="Moeda 5 2 2 3 4 3" xfId="35828"/>
    <cellStyle name="Moeda 5 2 2 3 5" xfId="15651"/>
    <cellStyle name="Moeda 5 2 2 3 5 2" xfId="26538"/>
    <cellStyle name="Moeda 5 2 2 3 5 3" xfId="37724"/>
    <cellStyle name="Moeda 5 2 2 3 6" xfId="17376"/>
    <cellStyle name="Moeda 5 2 2 3 6 2" xfId="28434"/>
    <cellStyle name="Moeda 5 2 2 3 6 3" xfId="39620"/>
    <cellStyle name="Moeda 5 2 2 3 7" xfId="19101"/>
    <cellStyle name="Moeda 5 2 2 3 8" xfId="30289"/>
    <cellStyle name="Moeda 5 2 2 3 9" xfId="41475"/>
    <cellStyle name="Moeda 5 2 2 4" xfId="879"/>
    <cellStyle name="Moeda 5 2 2 4 10" xfId="43488"/>
    <cellStyle name="Moeda 5 2 2 4 2" xfId="10761"/>
    <cellStyle name="Moeda 5 2 2 4 2 2" xfId="21169"/>
    <cellStyle name="Moeda 5 2 2 4 2 3" xfId="32357"/>
    <cellStyle name="Moeda 5 2 2 4 3" xfId="12489"/>
    <cellStyle name="Moeda 5 2 2 4 3 2" xfId="23062"/>
    <cellStyle name="Moeda 5 2 2 4 3 3" xfId="34248"/>
    <cellStyle name="Moeda 5 2 2 4 4" xfId="14214"/>
    <cellStyle name="Moeda 5 2 2 4 4 2" xfId="24958"/>
    <cellStyle name="Moeda 5 2 2 4 4 3" xfId="36144"/>
    <cellStyle name="Moeda 5 2 2 4 5" xfId="15939"/>
    <cellStyle name="Moeda 5 2 2 4 5 2" xfId="26854"/>
    <cellStyle name="Moeda 5 2 2 4 5 3" xfId="38040"/>
    <cellStyle name="Moeda 5 2 2 4 6" xfId="17664"/>
    <cellStyle name="Moeda 5 2 2 4 6 2" xfId="28750"/>
    <cellStyle name="Moeda 5 2 2 4 6 3" xfId="39936"/>
    <cellStyle name="Moeda 5 2 2 4 7" xfId="19389"/>
    <cellStyle name="Moeda 5 2 2 4 8" xfId="30577"/>
    <cellStyle name="Moeda 5 2 2 4 9" xfId="41763"/>
    <cellStyle name="Moeda 5 2 2 5" xfId="1195"/>
    <cellStyle name="Moeda 5 2 2 5 10" xfId="43776"/>
    <cellStyle name="Moeda 5 2 2 5 2" xfId="11049"/>
    <cellStyle name="Moeda 5 2 2 5 2 2" xfId="21485"/>
    <cellStyle name="Moeda 5 2 2 5 2 3" xfId="32673"/>
    <cellStyle name="Moeda 5 2 2 5 3" xfId="12777"/>
    <cellStyle name="Moeda 5 2 2 5 3 2" xfId="23378"/>
    <cellStyle name="Moeda 5 2 2 5 3 3" xfId="34564"/>
    <cellStyle name="Moeda 5 2 2 5 4" xfId="14502"/>
    <cellStyle name="Moeda 5 2 2 5 4 2" xfId="25274"/>
    <cellStyle name="Moeda 5 2 2 5 4 3" xfId="36460"/>
    <cellStyle name="Moeda 5 2 2 5 5" xfId="16227"/>
    <cellStyle name="Moeda 5 2 2 5 5 2" xfId="27170"/>
    <cellStyle name="Moeda 5 2 2 5 5 3" xfId="38356"/>
    <cellStyle name="Moeda 5 2 2 5 6" xfId="17952"/>
    <cellStyle name="Moeda 5 2 2 5 6 2" xfId="29066"/>
    <cellStyle name="Moeda 5 2 2 5 6 3" xfId="40252"/>
    <cellStyle name="Moeda 5 2 2 5 7" xfId="19677"/>
    <cellStyle name="Moeda 5 2 2 5 8" xfId="30865"/>
    <cellStyle name="Moeda 5 2 2 5 9" xfId="42051"/>
    <cellStyle name="Moeda 5 2 2 6" xfId="1511"/>
    <cellStyle name="Moeda 5 2 2 6 10" xfId="44064"/>
    <cellStyle name="Moeda 5 2 2 6 2" xfId="11337"/>
    <cellStyle name="Moeda 5 2 2 6 2 2" xfId="21801"/>
    <cellStyle name="Moeda 5 2 2 6 2 3" xfId="32989"/>
    <cellStyle name="Moeda 5 2 2 6 3" xfId="13065"/>
    <cellStyle name="Moeda 5 2 2 6 3 2" xfId="23694"/>
    <cellStyle name="Moeda 5 2 2 6 3 3" xfId="34880"/>
    <cellStyle name="Moeda 5 2 2 6 4" xfId="14790"/>
    <cellStyle name="Moeda 5 2 2 6 4 2" xfId="25590"/>
    <cellStyle name="Moeda 5 2 2 6 4 3" xfId="36776"/>
    <cellStyle name="Moeda 5 2 2 6 5" xfId="16515"/>
    <cellStyle name="Moeda 5 2 2 6 5 2" xfId="27486"/>
    <cellStyle name="Moeda 5 2 2 6 5 3" xfId="38672"/>
    <cellStyle name="Moeda 5 2 2 6 6" xfId="18240"/>
    <cellStyle name="Moeda 5 2 2 6 6 2" xfId="29382"/>
    <cellStyle name="Moeda 5 2 2 6 6 3" xfId="40568"/>
    <cellStyle name="Moeda 5 2 2 6 7" xfId="19965"/>
    <cellStyle name="Moeda 5 2 2 6 8" xfId="31153"/>
    <cellStyle name="Moeda 5 2 2 6 9" xfId="42339"/>
    <cellStyle name="Moeda 5 2 2 7" xfId="1827"/>
    <cellStyle name="Moeda 5 2 2 7 10" xfId="44352"/>
    <cellStyle name="Moeda 5 2 2 7 2" xfId="11625"/>
    <cellStyle name="Moeda 5 2 2 7 2 2" xfId="22117"/>
    <cellStyle name="Moeda 5 2 2 7 2 3" xfId="33305"/>
    <cellStyle name="Moeda 5 2 2 7 3" xfId="13353"/>
    <cellStyle name="Moeda 5 2 2 7 3 2" xfId="24010"/>
    <cellStyle name="Moeda 5 2 2 7 3 3" xfId="35196"/>
    <cellStyle name="Moeda 5 2 2 7 4" xfId="15078"/>
    <cellStyle name="Moeda 5 2 2 7 4 2" xfId="25906"/>
    <cellStyle name="Moeda 5 2 2 7 4 3" xfId="37092"/>
    <cellStyle name="Moeda 5 2 2 7 5" xfId="16803"/>
    <cellStyle name="Moeda 5 2 2 7 5 2" xfId="27802"/>
    <cellStyle name="Moeda 5 2 2 7 5 3" xfId="38988"/>
    <cellStyle name="Moeda 5 2 2 7 6" xfId="18528"/>
    <cellStyle name="Moeda 5 2 2 7 6 2" xfId="29698"/>
    <cellStyle name="Moeda 5 2 2 7 6 3" xfId="40884"/>
    <cellStyle name="Moeda 5 2 2 7 7" xfId="20253"/>
    <cellStyle name="Moeda 5 2 2 7 8" xfId="31441"/>
    <cellStyle name="Moeda 5 2 2 7 9" xfId="42627"/>
    <cellStyle name="Moeda 5 2 2 8" xfId="2091"/>
    <cellStyle name="Moeda 5 2 2 8 2" xfId="20541"/>
    <cellStyle name="Moeda 5 2 2 8 3" xfId="31729"/>
    <cellStyle name="Moeda 5 2 2 9" xfId="11913"/>
    <cellStyle name="Moeda 5 2 2 9 2" xfId="22430"/>
    <cellStyle name="Moeda 5 2 2 9 3" xfId="33616"/>
    <cellStyle name="Moeda 5 2 3" xfId="313"/>
    <cellStyle name="Moeda 5 2 3 10" xfId="15425"/>
    <cellStyle name="Moeda 5 2 3 10 2" xfId="26290"/>
    <cellStyle name="Moeda 5 2 3 10 3" xfId="37476"/>
    <cellStyle name="Moeda 5 2 3 11" xfId="17150"/>
    <cellStyle name="Moeda 5 2 3 11 2" xfId="28186"/>
    <cellStyle name="Moeda 5 2 3 11 3" xfId="39372"/>
    <cellStyle name="Moeda 5 2 3 12" xfId="18875"/>
    <cellStyle name="Moeda 5 2 3 13" xfId="30063"/>
    <cellStyle name="Moeda 5 2 3 14" xfId="41249"/>
    <cellStyle name="Moeda 5 2 3 15" xfId="42974"/>
    <cellStyle name="Moeda 5 2 3 2" xfId="631"/>
    <cellStyle name="Moeda 5 2 3 2 10" xfId="43262"/>
    <cellStyle name="Moeda 5 2 3 2 2" xfId="10535"/>
    <cellStyle name="Moeda 5 2 3 2 2 2" xfId="20921"/>
    <cellStyle name="Moeda 5 2 3 2 2 3" xfId="32109"/>
    <cellStyle name="Moeda 5 2 3 2 3" xfId="12263"/>
    <cellStyle name="Moeda 5 2 3 2 3 2" xfId="22814"/>
    <cellStyle name="Moeda 5 2 3 2 3 3" xfId="34000"/>
    <cellStyle name="Moeda 5 2 3 2 4" xfId="13988"/>
    <cellStyle name="Moeda 5 2 3 2 4 2" xfId="24710"/>
    <cellStyle name="Moeda 5 2 3 2 4 3" xfId="35896"/>
    <cellStyle name="Moeda 5 2 3 2 5" xfId="15713"/>
    <cellStyle name="Moeda 5 2 3 2 5 2" xfId="26606"/>
    <cellStyle name="Moeda 5 2 3 2 5 3" xfId="37792"/>
    <cellStyle name="Moeda 5 2 3 2 6" xfId="17438"/>
    <cellStyle name="Moeda 5 2 3 2 6 2" xfId="28502"/>
    <cellStyle name="Moeda 5 2 3 2 6 3" xfId="39688"/>
    <cellStyle name="Moeda 5 2 3 2 7" xfId="19163"/>
    <cellStyle name="Moeda 5 2 3 2 8" xfId="30351"/>
    <cellStyle name="Moeda 5 2 3 2 9" xfId="41537"/>
    <cellStyle name="Moeda 5 2 3 3" xfId="947"/>
    <cellStyle name="Moeda 5 2 3 3 10" xfId="43550"/>
    <cellStyle name="Moeda 5 2 3 3 2" xfId="10823"/>
    <cellStyle name="Moeda 5 2 3 3 2 2" xfId="21237"/>
    <cellStyle name="Moeda 5 2 3 3 2 3" xfId="32425"/>
    <cellStyle name="Moeda 5 2 3 3 3" xfId="12551"/>
    <cellStyle name="Moeda 5 2 3 3 3 2" xfId="23130"/>
    <cellStyle name="Moeda 5 2 3 3 3 3" xfId="34316"/>
    <cellStyle name="Moeda 5 2 3 3 4" xfId="14276"/>
    <cellStyle name="Moeda 5 2 3 3 4 2" xfId="25026"/>
    <cellStyle name="Moeda 5 2 3 3 4 3" xfId="36212"/>
    <cellStyle name="Moeda 5 2 3 3 5" xfId="16001"/>
    <cellStyle name="Moeda 5 2 3 3 5 2" xfId="26922"/>
    <cellStyle name="Moeda 5 2 3 3 5 3" xfId="38108"/>
    <cellStyle name="Moeda 5 2 3 3 6" xfId="17726"/>
    <cellStyle name="Moeda 5 2 3 3 6 2" xfId="28818"/>
    <cellStyle name="Moeda 5 2 3 3 6 3" xfId="40004"/>
    <cellStyle name="Moeda 5 2 3 3 7" xfId="19451"/>
    <cellStyle name="Moeda 5 2 3 3 8" xfId="30639"/>
    <cellStyle name="Moeda 5 2 3 3 9" xfId="41825"/>
    <cellStyle name="Moeda 5 2 3 4" xfId="1263"/>
    <cellStyle name="Moeda 5 2 3 4 10" xfId="43838"/>
    <cellStyle name="Moeda 5 2 3 4 2" xfId="11111"/>
    <cellStyle name="Moeda 5 2 3 4 2 2" xfId="21553"/>
    <cellStyle name="Moeda 5 2 3 4 2 3" xfId="32741"/>
    <cellStyle name="Moeda 5 2 3 4 3" xfId="12839"/>
    <cellStyle name="Moeda 5 2 3 4 3 2" xfId="23446"/>
    <cellStyle name="Moeda 5 2 3 4 3 3" xfId="34632"/>
    <cellStyle name="Moeda 5 2 3 4 4" xfId="14564"/>
    <cellStyle name="Moeda 5 2 3 4 4 2" xfId="25342"/>
    <cellStyle name="Moeda 5 2 3 4 4 3" xfId="36528"/>
    <cellStyle name="Moeda 5 2 3 4 5" xfId="16289"/>
    <cellStyle name="Moeda 5 2 3 4 5 2" xfId="27238"/>
    <cellStyle name="Moeda 5 2 3 4 5 3" xfId="38424"/>
    <cellStyle name="Moeda 5 2 3 4 6" xfId="18014"/>
    <cellStyle name="Moeda 5 2 3 4 6 2" xfId="29134"/>
    <cellStyle name="Moeda 5 2 3 4 6 3" xfId="40320"/>
    <cellStyle name="Moeda 5 2 3 4 7" xfId="19739"/>
    <cellStyle name="Moeda 5 2 3 4 8" xfId="30927"/>
    <cellStyle name="Moeda 5 2 3 4 9" xfId="42113"/>
    <cellStyle name="Moeda 5 2 3 5" xfId="1579"/>
    <cellStyle name="Moeda 5 2 3 5 10" xfId="44126"/>
    <cellStyle name="Moeda 5 2 3 5 2" xfId="11399"/>
    <cellStyle name="Moeda 5 2 3 5 2 2" xfId="21869"/>
    <cellStyle name="Moeda 5 2 3 5 2 3" xfId="33057"/>
    <cellStyle name="Moeda 5 2 3 5 3" xfId="13127"/>
    <cellStyle name="Moeda 5 2 3 5 3 2" xfId="23762"/>
    <cellStyle name="Moeda 5 2 3 5 3 3" xfId="34948"/>
    <cellStyle name="Moeda 5 2 3 5 4" xfId="14852"/>
    <cellStyle name="Moeda 5 2 3 5 4 2" xfId="25658"/>
    <cellStyle name="Moeda 5 2 3 5 4 3" xfId="36844"/>
    <cellStyle name="Moeda 5 2 3 5 5" xfId="16577"/>
    <cellStyle name="Moeda 5 2 3 5 5 2" xfId="27554"/>
    <cellStyle name="Moeda 5 2 3 5 5 3" xfId="38740"/>
    <cellStyle name="Moeda 5 2 3 5 6" xfId="18302"/>
    <cellStyle name="Moeda 5 2 3 5 6 2" xfId="29450"/>
    <cellStyle name="Moeda 5 2 3 5 6 3" xfId="40636"/>
    <cellStyle name="Moeda 5 2 3 5 7" xfId="20027"/>
    <cellStyle name="Moeda 5 2 3 5 8" xfId="31215"/>
    <cellStyle name="Moeda 5 2 3 5 9" xfId="42401"/>
    <cellStyle name="Moeda 5 2 3 6" xfId="1895"/>
    <cellStyle name="Moeda 5 2 3 6 10" xfId="44414"/>
    <cellStyle name="Moeda 5 2 3 6 2" xfId="11687"/>
    <cellStyle name="Moeda 5 2 3 6 2 2" xfId="22185"/>
    <cellStyle name="Moeda 5 2 3 6 2 3" xfId="33373"/>
    <cellStyle name="Moeda 5 2 3 6 3" xfId="13415"/>
    <cellStyle name="Moeda 5 2 3 6 3 2" xfId="24078"/>
    <cellStyle name="Moeda 5 2 3 6 3 3" xfId="35264"/>
    <cellStyle name="Moeda 5 2 3 6 4" xfId="15140"/>
    <cellStyle name="Moeda 5 2 3 6 4 2" xfId="25974"/>
    <cellStyle name="Moeda 5 2 3 6 4 3" xfId="37160"/>
    <cellStyle name="Moeda 5 2 3 6 5" xfId="16865"/>
    <cellStyle name="Moeda 5 2 3 6 5 2" xfId="27870"/>
    <cellStyle name="Moeda 5 2 3 6 5 3" xfId="39056"/>
    <cellStyle name="Moeda 5 2 3 6 6" xfId="18590"/>
    <cellStyle name="Moeda 5 2 3 6 6 2" xfId="29766"/>
    <cellStyle name="Moeda 5 2 3 6 6 3" xfId="40952"/>
    <cellStyle name="Moeda 5 2 3 6 7" xfId="20315"/>
    <cellStyle name="Moeda 5 2 3 6 8" xfId="31503"/>
    <cellStyle name="Moeda 5 2 3 6 9" xfId="42689"/>
    <cellStyle name="Moeda 5 2 3 7" xfId="10246"/>
    <cellStyle name="Moeda 5 2 3 7 2" xfId="20605"/>
    <cellStyle name="Moeda 5 2 3 7 3" xfId="31793"/>
    <cellStyle name="Moeda 5 2 3 8" xfId="11975"/>
    <cellStyle name="Moeda 5 2 3 8 2" xfId="22498"/>
    <cellStyle name="Moeda 5 2 3 8 3" xfId="33684"/>
    <cellStyle name="Moeda 5 2 3 9" xfId="13700"/>
    <cellStyle name="Moeda 5 2 3 9 2" xfId="24394"/>
    <cellStyle name="Moeda 5 2 3 9 3" xfId="35580"/>
    <cellStyle name="Moeda 5 2 4" xfId="473"/>
    <cellStyle name="Moeda 5 2 4 10" xfId="43118"/>
    <cellStyle name="Moeda 5 2 4 2" xfId="10391"/>
    <cellStyle name="Moeda 5 2 4 2 2" xfId="20763"/>
    <cellStyle name="Moeda 5 2 4 2 3" xfId="31951"/>
    <cellStyle name="Moeda 5 2 4 3" xfId="12119"/>
    <cellStyle name="Moeda 5 2 4 3 2" xfId="22656"/>
    <cellStyle name="Moeda 5 2 4 3 3" xfId="33842"/>
    <cellStyle name="Moeda 5 2 4 4" xfId="13844"/>
    <cellStyle name="Moeda 5 2 4 4 2" xfId="24552"/>
    <cellStyle name="Moeda 5 2 4 4 3" xfId="35738"/>
    <cellStyle name="Moeda 5 2 4 5" xfId="15569"/>
    <cellStyle name="Moeda 5 2 4 5 2" xfId="26448"/>
    <cellStyle name="Moeda 5 2 4 5 3" xfId="37634"/>
    <cellStyle name="Moeda 5 2 4 6" xfId="17294"/>
    <cellStyle name="Moeda 5 2 4 6 2" xfId="28344"/>
    <cellStyle name="Moeda 5 2 4 6 3" xfId="39530"/>
    <cellStyle name="Moeda 5 2 4 7" xfId="19019"/>
    <cellStyle name="Moeda 5 2 4 8" xfId="30207"/>
    <cellStyle name="Moeda 5 2 4 9" xfId="41393"/>
    <cellStyle name="Moeda 5 2 5" xfId="789"/>
    <cellStyle name="Moeda 5 2 5 10" xfId="43406"/>
    <cellStyle name="Moeda 5 2 5 2" xfId="10679"/>
    <cellStyle name="Moeda 5 2 5 2 2" xfId="21079"/>
    <cellStyle name="Moeda 5 2 5 2 3" xfId="32267"/>
    <cellStyle name="Moeda 5 2 5 3" xfId="12407"/>
    <cellStyle name="Moeda 5 2 5 3 2" xfId="22972"/>
    <cellStyle name="Moeda 5 2 5 3 3" xfId="34158"/>
    <cellStyle name="Moeda 5 2 5 4" xfId="14132"/>
    <cellStyle name="Moeda 5 2 5 4 2" xfId="24868"/>
    <cellStyle name="Moeda 5 2 5 4 3" xfId="36054"/>
    <cellStyle name="Moeda 5 2 5 5" xfId="15857"/>
    <cellStyle name="Moeda 5 2 5 5 2" xfId="26764"/>
    <cellStyle name="Moeda 5 2 5 5 3" xfId="37950"/>
    <cellStyle name="Moeda 5 2 5 6" xfId="17582"/>
    <cellStyle name="Moeda 5 2 5 6 2" xfId="28660"/>
    <cellStyle name="Moeda 5 2 5 6 3" xfId="39846"/>
    <cellStyle name="Moeda 5 2 5 7" xfId="19307"/>
    <cellStyle name="Moeda 5 2 5 8" xfId="30495"/>
    <cellStyle name="Moeda 5 2 5 9" xfId="41681"/>
    <cellStyle name="Moeda 5 2 6" xfId="1105"/>
    <cellStyle name="Moeda 5 2 6 10" xfId="43694"/>
    <cellStyle name="Moeda 5 2 6 2" xfId="10967"/>
    <cellStyle name="Moeda 5 2 6 2 2" xfId="21395"/>
    <cellStyle name="Moeda 5 2 6 2 3" xfId="32583"/>
    <cellStyle name="Moeda 5 2 6 3" xfId="12695"/>
    <cellStyle name="Moeda 5 2 6 3 2" xfId="23288"/>
    <cellStyle name="Moeda 5 2 6 3 3" xfId="34474"/>
    <cellStyle name="Moeda 5 2 6 4" xfId="14420"/>
    <cellStyle name="Moeda 5 2 6 4 2" xfId="25184"/>
    <cellStyle name="Moeda 5 2 6 4 3" xfId="36370"/>
    <cellStyle name="Moeda 5 2 6 5" xfId="16145"/>
    <cellStyle name="Moeda 5 2 6 5 2" xfId="27080"/>
    <cellStyle name="Moeda 5 2 6 5 3" xfId="38266"/>
    <cellStyle name="Moeda 5 2 6 6" xfId="17870"/>
    <cellStyle name="Moeda 5 2 6 6 2" xfId="28976"/>
    <cellStyle name="Moeda 5 2 6 6 3" xfId="40162"/>
    <cellStyle name="Moeda 5 2 6 7" xfId="19595"/>
    <cellStyle name="Moeda 5 2 6 8" xfId="30783"/>
    <cellStyle name="Moeda 5 2 6 9" xfId="41969"/>
    <cellStyle name="Moeda 5 2 7" xfId="1421"/>
    <cellStyle name="Moeda 5 2 7 10" xfId="43982"/>
    <cellStyle name="Moeda 5 2 7 2" xfId="11255"/>
    <cellStyle name="Moeda 5 2 7 2 2" xfId="21711"/>
    <cellStyle name="Moeda 5 2 7 2 3" xfId="32899"/>
    <cellStyle name="Moeda 5 2 7 3" xfId="12983"/>
    <cellStyle name="Moeda 5 2 7 3 2" xfId="23604"/>
    <cellStyle name="Moeda 5 2 7 3 3" xfId="34790"/>
    <cellStyle name="Moeda 5 2 7 4" xfId="14708"/>
    <cellStyle name="Moeda 5 2 7 4 2" xfId="25500"/>
    <cellStyle name="Moeda 5 2 7 4 3" xfId="36686"/>
    <cellStyle name="Moeda 5 2 7 5" xfId="16433"/>
    <cellStyle name="Moeda 5 2 7 5 2" xfId="27396"/>
    <cellStyle name="Moeda 5 2 7 5 3" xfId="38582"/>
    <cellStyle name="Moeda 5 2 7 6" xfId="18158"/>
    <cellStyle name="Moeda 5 2 7 6 2" xfId="29292"/>
    <cellStyle name="Moeda 5 2 7 6 3" xfId="40478"/>
    <cellStyle name="Moeda 5 2 7 7" xfId="19883"/>
    <cellStyle name="Moeda 5 2 7 8" xfId="31071"/>
    <cellStyle name="Moeda 5 2 7 9" xfId="42257"/>
    <cellStyle name="Moeda 5 2 8" xfId="1737"/>
    <cellStyle name="Moeda 5 2 8 10" xfId="44270"/>
    <cellStyle name="Moeda 5 2 8 2" xfId="11543"/>
    <cellStyle name="Moeda 5 2 8 2 2" xfId="22027"/>
    <cellStyle name="Moeda 5 2 8 2 3" xfId="33215"/>
    <cellStyle name="Moeda 5 2 8 3" xfId="13271"/>
    <cellStyle name="Moeda 5 2 8 3 2" xfId="23920"/>
    <cellStyle name="Moeda 5 2 8 3 3" xfId="35106"/>
    <cellStyle name="Moeda 5 2 8 4" xfId="14996"/>
    <cellStyle name="Moeda 5 2 8 4 2" xfId="25816"/>
    <cellStyle name="Moeda 5 2 8 4 3" xfId="37002"/>
    <cellStyle name="Moeda 5 2 8 5" xfId="16721"/>
    <cellStyle name="Moeda 5 2 8 5 2" xfId="27712"/>
    <cellStyle name="Moeda 5 2 8 5 3" xfId="38898"/>
    <cellStyle name="Moeda 5 2 8 6" xfId="18446"/>
    <cellStyle name="Moeda 5 2 8 6 2" xfId="29608"/>
    <cellStyle name="Moeda 5 2 8 6 3" xfId="40794"/>
    <cellStyle name="Moeda 5 2 8 7" xfId="20171"/>
    <cellStyle name="Moeda 5 2 8 8" xfId="31359"/>
    <cellStyle name="Moeda 5 2 8 9" xfId="42545"/>
    <cellStyle name="Moeda 5 2 9" xfId="2117"/>
    <cellStyle name="Moeda 5 2 9 2" xfId="20459"/>
    <cellStyle name="Moeda 5 2 9 3" xfId="31647"/>
    <cellStyle name="Moeda 5 20" xfId="6437"/>
    <cellStyle name="Moeda 5 21" xfId="6019"/>
    <cellStyle name="Moeda 5 22" xfId="6783"/>
    <cellStyle name="Moeda 5 23" xfId="6116"/>
    <cellStyle name="Moeda 5 24" xfId="6839"/>
    <cellStyle name="Moeda 5 25" xfId="6903"/>
    <cellStyle name="Moeda 5 26" xfId="6319"/>
    <cellStyle name="Moeda 5 3" xfId="179"/>
    <cellStyle name="Moeda 5 3 10" xfId="11853"/>
    <cellStyle name="Moeda 5 3 10 2" xfId="22364"/>
    <cellStyle name="Moeda 5 3 10 3" xfId="33550"/>
    <cellStyle name="Moeda 5 3 11" xfId="13578"/>
    <cellStyle name="Moeda 5 3 11 2" xfId="24260"/>
    <cellStyle name="Moeda 5 3 11 3" xfId="35446"/>
    <cellStyle name="Moeda 5 3 12" xfId="15303"/>
    <cellStyle name="Moeda 5 3 12 2" xfId="26156"/>
    <cellStyle name="Moeda 5 3 12 3" xfId="37342"/>
    <cellStyle name="Moeda 5 3 13" xfId="17028"/>
    <cellStyle name="Moeda 5 3 13 2" xfId="28052"/>
    <cellStyle name="Moeda 5 3 13 3" xfId="39238"/>
    <cellStyle name="Moeda 5 3 14" xfId="18753"/>
    <cellStyle name="Moeda 5 3 15" xfId="29941"/>
    <cellStyle name="Moeda 5 3 16" xfId="41127"/>
    <cellStyle name="Moeda 5 3 17" xfId="42852"/>
    <cellStyle name="Moeda 5 3 2" xfId="269"/>
    <cellStyle name="Moeda 5 3 2 10" xfId="13660"/>
    <cellStyle name="Moeda 5 3 2 10 2" xfId="24350"/>
    <cellStyle name="Moeda 5 3 2 10 3" xfId="35536"/>
    <cellStyle name="Moeda 5 3 2 11" xfId="15385"/>
    <cellStyle name="Moeda 5 3 2 11 2" xfId="26246"/>
    <cellStyle name="Moeda 5 3 2 11 3" xfId="37432"/>
    <cellStyle name="Moeda 5 3 2 12" xfId="17110"/>
    <cellStyle name="Moeda 5 3 2 12 2" xfId="28142"/>
    <cellStyle name="Moeda 5 3 2 12 3" xfId="39328"/>
    <cellStyle name="Moeda 5 3 2 13" xfId="18835"/>
    <cellStyle name="Moeda 5 3 2 14" xfId="30023"/>
    <cellStyle name="Moeda 5 3 2 15" xfId="41209"/>
    <cellStyle name="Moeda 5 3 2 16" xfId="42934"/>
    <cellStyle name="Moeda 5 3 2 2" xfId="427"/>
    <cellStyle name="Moeda 5 3 2 2 10" xfId="15529"/>
    <cellStyle name="Moeda 5 3 2 2 10 2" xfId="26404"/>
    <cellStyle name="Moeda 5 3 2 2 10 3" xfId="37590"/>
    <cellStyle name="Moeda 5 3 2 2 11" xfId="17254"/>
    <cellStyle name="Moeda 5 3 2 2 11 2" xfId="28300"/>
    <cellStyle name="Moeda 5 3 2 2 11 3" xfId="39486"/>
    <cellStyle name="Moeda 5 3 2 2 12" xfId="18979"/>
    <cellStyle name="Moeda 5 3 2 2 13" xfId="30167"/>
    <cellStyle name="Moeda 5 3 2 2 14" xfId="41353"/>
    <cellStyle name="Moeda 5 3 2 2 15" xfId="43078"/>
    <cellStyle name="Moeda 5 3 2 2 2" xfId="745"/>
    <cellStyle name="Moeda 5 3 2 2 2 10" xfId="43366"/>
    <cellStyle name="Moeda 5 3 2 2 2 2" xfId="10639"/>
    <cellStyle name="Moeda 5 3 2 2 2 2 2" xfId="21035"/>
    <cellStyle name="Moeda 5 3 2 2 2 2 3" xfId="32223"/>
    <cellStyle name="Moeda 5 3 2 2 2 3" xfId="12367"/>
    <cellStyle name="Moeda 5 3 2 2 2 3 2" xfId="22928"/>
    <cellStyle name="Moeda 5 3 2 2 2 3 3" xfId="34114"/>
    <cellStyle name="Moeda 5 3 2 2 2 4" xfId="14092"/>
    <cellStyle name="Moeda 5 3 2 2 2 4 2" xfId="24824"/>
    <cellStyle name="Moeda 5 3 2 2 2 4 3" xfId="36010"/>
    <cellStyle name="Moeda 5 3 2 2 2 5" xfId="15817"/>
    <cellStyle name="Moeda 5 3 2 2 2 5 2" xfId="26720"/>
    <cellStyle name="Moeda 5 3 2 2 2 5 3" xfId="37906"/>
    <cellStyle name="Moeda 5 3 2 2 2 6" xfId="17542"/>
    <cellStyle name="Moeda 5 3 2 2 2 6 2" xfId="28616"/>
    <cellStyle name="Moeda 5 3 2 2 2 6 3" xfId="39802"/>
    <cellStyle name="Moeda 5 3 2 2 2 7" xfId="19267"/>
    <cellStyle name="Moeda 5 3 2 2 2 8" xfId="30455"/>
    <cellStyle name="Moeda 5 3 2 2 2 9" xfId="41641"/>
    <cellStyle name="Moeda 5 3 2 2 3" xfId="1061"/>
    <cellStyle name="Moeda 5 3 2 2 3 10" xfId="43654"/>
    <cellStyle name="Moeda 5 3 2 2 3 2" xfId="10927"/>
    <cellStyle name="Moeda 5 3 2 2 3 2 2" xfId="21351"/>
    <cellStyle name="Moeda 5 3 2 2 3 2 3" xfId="32539"/>
    <cellStyle name="Moeda 5 3 2 2 3 3" xfId="12655"/>
    <cellStyle name="Moeda 5 3 2 2 3 3 2" xfId="23244"/>
    <cellStyle name="Moeda 5 3 2 2 3 3 3" xfId="34430"/>
    <cellStyle name="Moeda 5 3 2 2 3 4" xfId="14380"/>
    <cellStyle name="Moeda 5 3 2 2 3 4 2" xfId="25140"/>
    <cellStyle name="Moeda 5 3 2 2 3 4 3" xfId="36326"/>
    <cellStyle name="Moeda 5 3 2 2 3 5" xfId="16105"/>
    <cellStyle name="Moeda 5 3 2 2 3 5 2" xfId="27036"/>
    <cellStyle name="Moeda 5 3 2 2 3 5 3" xfId="38222"/>
    <cellStyle name="Moeda 5 3 2 2 3 6" xfId="17830"/>
    <cellStyle name="Moeda 5 3 2 2 3 6 2" xfId="28932"/>
    <cellStyle name="Moeda 5 3 2 2 3 6 3" xfId="40118"/>
    <cellStyle name="Moeda 5 3 2 2 3 7" xfId="19555"/>
    <cellStyle name="Moeda 5 3 2 2 3 8" xfId="30743"/>
    <cellStyle name="Moeda 5 3 2 2 3 9" xfId="41929"/>
    <cellStyle name="Moeda 5 3 2 2 4" xfId="1377"/>
    <cellStyle name="Moeda 5 3 2 2 4 10" xfId="43942"/>
    <cellStyle name="Moeda 5 3 2 2 4 2" xfId="11215"/>
    <cellStyle name="Moeda 5 3 2 2 4 2 2" xfId="21667"/>
    <cellStyle name="Moeda 5 3 2 2 4 2 3" xfId="32855"/>
    <cellStyle name="Moeda 5 3 2 2 4 3" xfId="12943"/>
    <cellStyle name="Moeda 5 3 2 2 4 3 2" xfId="23560"/>
    <cellStyle name="Moeda 5 3 2 2 4 3 3" xfId="34746"/>
    <cellStyle name="Moeda 5 3 2 2 4 4" xfId="14668"/>
    <cellStyle name="Moeda 5 3 2 2 4 4 2" xfId="25456"/>
    <cellStyle name="Moeda 5 3 2 2 4 4 3" xfId="36642"/>
    <cellStyle name="Moeda 5 3 2 2 4 5" xfId="16393"/>
    <cellStyle name="Moeda 5 3 2 2 4 5 2" xfId="27352"/>
    <cellStyle name="Moeda 5 3 2 2 4 5 3" xfId="38538"/>
    <cellStyle name="Moeda 5 3 2 2 4 6" xfId="18118"/>
    <cellStyle name="Moeda 5 3 2 2 4 6 2" xfId="29248"/>
    <cellStyle name="Moeda 5 3 2 2 4 6 3" xfId="40434"/>
    <cellStyle name="Moeda 5 3 2 2 4 7" xfId="19843"/>
    <cellStyle name="Moeda 5 3 2 2 4 8" xfId="31031"/>
    <cellStyle name="Moeda 5 3 2 2 4 9" xfId="42217"/>
    <cellStyle name="Moeda 5 3 2 2 5" xfId="1693"/>
    <cellStyle name="Moeda 5 3 2 2 5 10" xfId="44230"/>
    <cellStyle name="Moeda 5 3 2 2 5 2" xfId="11503"/>
    <cellStyle name="Moeda 5 3 2 2 5 2 2" xfId="21983"/>
    <cellStyle name="Moeda 5 3 2 2 5 2 3" xfId="33171"/>
    <cellStyle name="Moeda 5 3 2 2 5 3" xfId="13231"/>
    <cellStyle name="Moeda 5 3 2 2 5 3 2" xfId="23876"/>
    <cellStyle name="Moeda 5 3 2 2 5 3 3" xfId="35062"/>
    <cellStyle name="Moeda 5 3 2 2 5 4" xfId="14956"/>
    <cellStyle name="Moeda 5 3 2 2 5 4 2" xfId="25772"/>
    <cellStyle name="Moeda 5 3 2 2 5 4 3" xfId="36958"/>
    <cellStyle name="Moeda 5 3 2 2 5 5" xfId="16681"/>
    <cellStyle name="Moeda 5 3 2 2 5 5 2" xfId="27668"/>
    <cellStyle name="Moeda 5 3 2 2 5 5 3" xfId="38854"/>
    <cellStyle name="Moeda 5 3 2 2 5 6" xfId="18406"/>
    <cellStyle name="Moeda 5 3 2 2 5 6 2" xfId="29564"/>
    <cellStyle name="Moeda 5 3 2 2 5 6 3" xfId="40750"/>
    <cellStyle name="Moeda 5 3 2 2 5 7" xfId="20131"/>
    <cellStyle name="Moeda 5 3 2 2 5 8" xfId="31319"/>
    <cellStyle name="Moeda 5 3 2 2 5 9" xfId="42505"/>
    <cellStyle name="Moeda 5 3 2 2 6" xfId="2009"/>
    <cellStyle name="Moeda 5 3 2 2 6 10" xfId="44518"/>
    <cellStyle name="Moeda 5 3 2 2 6 2" xfId="11791"/>
    <cellStyle name="Moeda 5 3 2 2 6 2 2" xfId="22299"/>
    <cellStyle name="Moeda 5 3 2 2 6 2 3" xfId="33487"/>
    <cellStyle name="Moeda 5 3 2 2 6 3" xfId="13519"/>
    <cellStyle name="Moeda 5 3 2 2 6 3 2" xfId="24192"/>
    <cellStyle name="Moeda 5 3 2 2 6 3 3" xfId="35378"/>
    <cellStyle name="Moeda 5 3 2 2 6 4" xfId="15244"/>
    <cellStyle name="Moeda 5 3 2 2 6 4 2" xfId="26088"/>
    <cellStyle name="Moeda 5 3 2 2 6 4 3" xfId="37274"/>
    <cellStyle name="Moeda 5 3 2 2 6 5" xfId="16969"/>
    <cellStyle name="Moeda 5 3 2 2 6 5 2" xfId="27984"/>
    <cellStyle name="Moeda 5 3 2 2 6 5 3" xfId="39170"/>
    <cellStyle name="Moeda 5 3 2 2 6 6" xfId="18694"/>
    <cellStyle name="Moeda 5 3 2 2 6 6 2" xfId="29880"/>
    <cellStyle name="Moeda 5 3 2 2 6 6 3" xfId="41066"/>
    <cellStyle name="Moeda 5 3 2 2 6 7" xfId="20419"/>
    <cellStyle name="Moeda 5 3 2 2 6 8" xfId="31607"/>
    <cellStyle name="Moeda 5 3 2 2 6 9" xfId="42793"/>
    <cellStyle name="Moeda 5 3 2 2 7" xfId="10350"/>
    <cellStyle name="Moeda 5 3 2 2 7 2" xfId="20719"/>
    <cellStyle name="Moeda 5 3 2 2 7 3" xfId="31907"/>
    <cellStyle name="Moeda 5 3 2 2 8" xfId="12079"/>
    <cellStyle name="Moeda 5 3 2 2 8 2" xfId="22612"/>
    <cellStyle name="Moeda 5 3 2 2 8 3" xfId="33798"/>
    <cellStyle name="Moeda 5 3 2 2 9" xfId="13804"/>
    <cellStyle name="Moeda 5 3 2 2 9 2" xfId="24508"/>
    <cellStyle name="Moeda 5 3 2 2 9 3" xfId="35694"/>
    <cellStyle name="Moeda 5 3 2 3" xfId="587"/>
    <cellStyle name="Moeda 5 3 2 3 10" xfId="43222"/>
    <cellStyle name="Moeda 5 3 2 3 2" xfId="10495"/>
    <cellStyle name="Moeda 5 3 2 3 2 2" xfId="20877"/>
    <cellStyle name="Moeda 5 3 2 3 2 3" xfId="32065"/>
    <cellStyle name="Moeda 5 3 2 3 3" xfId="12223"/>
    <cellStyle name="Moeda 5 3 2 3 3 2" xfId="22770"/>
    <cellStyle name="Moeda 5 3 2 3 3 3" xfId="33956"/>
    <cellStyle name="Moeda 5 3 2 3 4" xfId="13948"/>
    <cellStyle name="Moeda 5 3 2 3 4 2" xfId="24666"/>
    <cellStyle name="Moeda 5 3 2 3 4 3" xfId="35852"/>
    <cellStyle name="Moeda 5 3 2 3 5" xfId="15673"/>
    <cellStyle name="Moeda 5 3 2 3 5 2" xfId="26562"/>
    <cellStyle name="Moeda 5 3 2 3 5 3" xfId="37748"/>
    <cellStyle name="Moeda 5 3 2 3 6" xfId="17398"/>
    <cellStyle name="Moeda 5 3 2 3 6 2" xfId="28458"/>
    <cellStyle name="Moeda 5 3 2 3 6 3" xfId="39644"/>
    <cellStyle name="Moeda 5 3 2 3 7" xfId="19123"/>
    <cellStyle name="Moeda 5 3 2 3 8" xfId="30311"/>
    <cellStyle name="Moeda 5 3 2 3 9" xfId="41497"/>
    <cellStyle name="Moeda 5 3 2 4" xfId="903"/>
    <cellStyle name="Moeda 5 3 2 4 10" xfId="43510"/>
    <cellStyle name="Moeda 5 3 2 4 2" xfId="10783"/>
    <cellStyle name="Moeda 5 3 2 4 2 2" xfId="21193"/>
    <cellStyle name="Moeda 5 3 2 4 2 3" xfId="32381"/>
    <cellStyle name="Moeda 5 3 2 4 3" xfId="12511"/>
    <cellStyle name="Moeda 5 3 2 4 3 2" xfId="23086"/>
    <cellStyle name="Moeda 5 3 2 4 3 3" xfId="34272"/>
    <cellStyle name="Moeda 5 3 2 4 4" xfId="14236"/>
    <cellStyle name="Moeda 5 3 2 4 4 2" xfId="24982"/>
    <cellStyle name="Moeda 5 3 2 4 4 3" xfId="36168"/>
    <cellStyle name="Moeda 5 3 2 4 5" xfId="15961"/>
    <cellStyle name="Moeda 5 3 2 4 5 2" xfId="26878"/>
    <cellStyle name="Moeda 5 3 2 4 5 3" xfId="38064"/>
    <cellStyle name="Moeda 5 3 2 4 6" xfId="17686"/>
    <cellStyle name="Moeda 5 3 2 4 6 2" xfId="28774"/>
    <cellStyle name="Moeda 5 3 2 4 6 3" xfId="39960"/>
    <cellStyle name="Moeda 5 3 2 4 7" xfId="19411"/>
    <cellStyle name="Moeda 5 3 2 4 8" xfId="30599"/>
    <cellStyle name="Moeda 5 3 2 4 9" xfId="41785"/>
    <cellStyle name="Moeda 5 3 2 5" xfId="1219"/>
    <cellStyle name="Moeda 5 3 2 5 10" xfId="43798"/>
    <cellStyle name="Moeda 5 3 2 5 2" xfId="11071"/>
    <cellStyle name="Moeda 5 3 2 5 2 2" xfId="21509"/>
    <cellStyle name="Moeda 5 3 2 5 2 3" xfId="32697"/>
    <cellStyle name="Moeda 5 3 2 5 3" xfId="12799"/>
    <cellStyle name="Moeda 5 3 2 5 3 2" xfId="23402"/>
    <cellStyle name="Moeda 5 3 2 5 3 3" xfId="34588"/>
    <cellStyle name="Moeda 5 3 2 5 4" xfId="14524"/>
    <cellStyle name="Moeda 5 3 2 5 4 2" xfId="25298"/>
    <cellStyle name="Moeda 5 3 2 5 4 3" xfId="36484"/>
    <cellStyle name="Moeda 5 3 2 5 5" xfId="16249"/>
    <cellStyle name="Moeda 5 3 2 5 5 2" xfId="27194"/>
    <cellStyle name="Moeda 5 3 2 5 5 3" xfId="38380"/>
    <cellStyle name="Moeda 5 3 2 5 6" xfId="17974"/>
    <cellStyle name="Moeda 5 3 2 5 6 2" xfId="29090"/>
    <cellStyle name="Moeda 5 3 2 5 6 3" xfId="40276"/>
    <cellStyle name="Moeda 5 3 2 5 7" xfId="19699"/>
    <cellStyle name="Moeda 5 3 2 5 8" xfId="30887"/>
    <cellStyle name="Moeda 5 3 2 5 9" xfId="42073"/>
    <cellStyle name="Moeda 5 3 2 6" xfId="1535"/>
    <cellStyle name="Moeda 5 3 2 6 10" xfId="44086"/>
    <cellStyle name="Moeda 5 3 2 6 2" xfId="11359"/>
    <cellStyle name="Moeda 5 3 2 6 2 2" xfId="21825"/>
    <cellStyle name="Moeda 5 3 2 6 2 3" xfId="33013"/>
    <cellStyle name="Moeda 5 3 2 6 3" xfId="13087"/>
    <cellStyle name="Moeda 5 3 2 6 3 2" xfId="23718"/>
    <cellStyle name="Moeda 5 3 2 6 3 3" xfId="34904"/>
    <cellStyle name="Moeda 5 3 2 6 4" xfId="14812"/>
    <cellStyle name="Moeda 5 3 2 6 4 2" xfId="25614"/>
    <cellStyle name="Moeda 5 3 2 6 4 3" xfId="36800"/>
    <cellStyle name="Moeda 5 3 2 6 5" xfId="16537"/>
    <cellStyle name="Moeda 5 3 2 6 5 2" xfId="27510"/>
    <cellStyle name="Moeda 5 3 2 6 5 3" xfId="38696"/>
    <cellStyle name="Moeda 5 3 2 6 6" xfId="18262"/>
    <cellStyle name="Moeda 5 3 2 6 6 2" xfId="29406"/>
    <cellStyle name="Moeda 5 3 2 6 6 3" xfId="40592"/>
    <cellStyle name="Moeda 5 3 2 6 7" xfId="19987"/>
    <cellStyle name="Moeda 5 3 2 6 8" xfId="31175"/>
    <cellStyle name="Moeda 5 3 2 6 9" xfId="42361"/>
    <cellStyle name="Moeda 5 3 2 7" xfId="1851"/>
    <cellStyle name="Moeda 5 3 2 7 10" xfId="44374"/>
    <cellStyle name="Moeda 5 3 2 7 2" xfId="11647"/>
    <cellStyle name="Moeda 5 3 2 7 2 2" xfId="22141"/>
    <cellStyle name="Moeda 5 3 2 7 2 3" xfId="33329"/>
    <cellStyle name="Moeda 5 3 2 7 3" xfId="13375"/>
    <cellStyle name="Moeda 5 3 2 7 3 2" xfId="24034"/>
    <cellStyle name="Moeda 5 3 2 7 3 3" xfId="35220"/>
    <cellStyle name="Moeda 5 3 2 7 4" xfId="15100"/>
    <cellStyle name="Moeda 5 3 2 7 4 2" xfId="25930"/>
    <cellStyle name="Moeda 5 3 2 7 4 3" xfId="37116"/>
    <cellStyle name="Moeda 5 3 2 7 5" xfId="16825"/>
    <cellStyle name="Moeda 5 3 2 7 5 2" xfId="27826"/>
    <cellStyle name="Moeda 5 3 2 7 5 3" xfId="39012"/>
    <cellStyle name="Moeda 5 3 2 7 6" xfId="18550"/>
    <cellStyle name="Moeda 5 3 2 7 6 2" xfId="29722"/>
    <cellStyle name="Moeda 5 3 2 7 6 3" xfId="40908"/>
    <cellStyle name="Moeda 5 3 2 7 7" xfId="20275"/>
    <cellStyle name="Moeda 5 3 2 7 8" xfId="31463"/>
    <cellStyle name="Moeda 5 3 2 7 9" xfId="42649"/>
    <cellStyle name="Moeda 5 3 2 8" xfId="2035"/>
    <cellStyle name="Moeda 5 3 2 8 2" xfId="20563"/>
    <cellStyle name="Moeda 5 3 2 8 3" xfId="31751"/>
    <cellStyle name="Moeda 5 3 2 9" xfId="11935"/>
    <cellStyle name="Moeda 5 3 2 9 2" xfId="22454"/>
    <cellStyle name="Moeda 5 3 2 9 3" xfId="33640"/>
    <cellStyle name="Moeda 5 3 3" xfId="337"/>
    <cellStyle name="Moeda 5 3 3 10" xfId="15447"/>
    <cellStyle name="Moeda 5 3 3 10 2" xfId="26314"/>
    <cellStyle name="Moeda 5 3 3 10 3" xfId="37500"/>
    <cellStyle name="Moeda 5 3 3 11" xfId="17172"/>
    <cellStyle name="Moeda 5 3 3 11 2" xfId="28210"/>
    <cellStyle name="Moeda 5 3 3 11 3" xfId="39396"/>
    <cellStyle name="Moeda 5 3 3 12" xfId="18897"/>
    <cellStyle name="Moeda 5 3 3 13" xfId="30085"/>
    <cellStyle name="Moeda 5 3 3 14" xfId="41271"/>
    <cellStyle name="Moeda 5 3 3 15" xfId="42996"/>
    <cellStyle name="Moeda 5 3 3 2" xfId="655"/>
    <cellStyle name="Moeda 5 3 3 2 10" xfId="43284"/>
    <cellStyle name="Moeda 5 3 3 2 2" xfId="10557"/>
    <cellStyle name="Moeda 5 3 3 2 2 2" xfId="20945"/>
    <cellStyle name="Moeda 5 3 3 2 2 3" xfId="32133"/>
    <cellStyle name="Moeda 5 3 3 2 3" xfId="12285"/>
    <cellStyle name="Moeda 5 3 3 2 3 2" xfId="22838"/>
    <cellStyle name="Moeda 5 3 3 2 3 3" xfId="34024"/>
    <cellStyle name="Moeda 5 3 3 2 4" xfId="14010"/>
    <cellStyle name="Moeda 5 3 3 2 4 2" xfId="24734"/>
    <cellStyle name="Moeda 5 3 3 2 4 3" xfId="35920"/>
    <cellStyle name="Moeda 5 3 3 2 5" xfId="15735"/>
    <cellStyle name="Moeda 5 3 3 2 5 2" xfId="26630"/>
    <cellStyle name="Moeda 5 3 3 2 5 3" xfId="37816"/>
    <cellStyle name="Moeda 5 3 3 2 6" xfId="17460"/>
    <cellStyle name="Moeda 5 3 3 2 6 2" xfId="28526"/>
    <cellStyle name="Moeda 5 3 3 2 6 3" xfId="39712"/>
    <cellStyle name="Moeda 5 3 3 2 7" xfId="19185"/>
    <cellStyle name="Moeda 5 3 3 2 8" xfId="30373"/>
    <cellStyle name="Moeda 5 3 3 2 9" xfId="41559"/>
    <cellStyle name="Moeda 5 3 3 3" xfId="971"/>
    <cellStyle name="Moeda 5 3 3 3 10" xfId="43572"/>
    <cellStyle name="Moeda 5 3 3 3 2" xfId="10845"/>
    <cellStyle name="Moeda 5 3 3 3 2 2" xfId="21261"/>
    <cellStyle name="Moeda 5 3 3 3 2 3" xfId="32449"/>
    <cellStyle name="Moeda 5 3 3 3 3" xfId="12573"/>
    <cellStyle name="Moeda 5 3 3 3 3 2" xfId="23154"/>
    <cellStyle name="Moeda 5 3 3 3 3 3" xfId="34340"/>
    <cellStyle name="Moeda 5 3 3 3 4" xfId="14298"/>
    <cellStyle name="Moeda 5 3 3 3 4 2" xfId="25050"/>
    <cellStyle name="Moeda 5 3 3 3 4 3" xfId="36236"/>
    <cellStyle name="Moeda 5 3 3 3 5" xfId="16023"/>
    <cellStyle name="Moeda 5 3 3 3 5 2" xfId="26946"/>
    <cellStyle name="Moeda 5 3 3 3 5 3" xfId="38132"/>
    <cellStyle name="Moeda 5 3 3 3 6" xfId="17748"/>
    <cellStyle name="Moeda 5 3 3 3 6 2" xfId="28842"/>
    <cellStyle name="Moeda 5 3 3 3 6 3" xfId="40028"/>
    <cellStyle name="Moeda 5 3 3 3 7" xfId="19473"/>
    <cellStyle name="Moeda 5 3 3 3 8" xfId="30661"/>
    <cellStyle name="Moeda 5 3 3 3 9" xfId="41847"/>
    <cellStyle name="Moeda 5 3 3 4" xfId="1287"/>
    <cellStyle name="Moeda 5 3 3 4 10" xfId="43860"/>
    <cellStyle name="Moeda 5 3 3 4 2" xfId="11133"/>
    <cellStyle name="Moeda 5 3 3 4 2 2" xfId="21577"/>
    <cellStyle name="Moeda 5 3 3 4 2 3" xfId="32765"/>
    <cellStyle name="Moeda 5 3 3 4 3" xfId="12861"/>
    <cellStyle name="Moeda 5 3 3 4 3 2" xfId="23470"/>
    <cellStyle name="Moeda 5 3 3 4 3 3" xfId="34656"/>
    <cellStyle name="Moeda 5 3 3 4 4" xfId="14586"/>
    <cellStyle name="Moeda 5 3 3 4 4 2" xfId="25366"/>
    <cellStyle name="Moeda 5 3 3 4 4 3" xfId="36552"/>
    <cellStyle name="Moeda 5 3 3 4 5" xfId="16311"/>
    <cellStyle name="Moeda 5 3 3 4 5 2" xfId="27262"/>
    <cellStyle name="Moeda 5 3 3 4 5 3" xfId="38448"/>
    <cellStyle name="Moeda 5 3 3 4 6" xfId="18036"/>
    <cellStyle name="Moeda 5 3 3 4 6 2" xfId="29158"/>
    <cellStyle name="Moeda 5 3 3 4 6 3" xfId="40344"/>
    <cellStyle name="Moeda 5 3 3 4 7" xfId="19761"/>
    <cellStyle name="Moeda 5 3 3 4 8" xfId="30949"/>
    <cellStyle name="Moeda 5 3 3 4 9" xfId="42135"/>
    <cellStyle name="Moeda 5 3 3 5" xfId="1603"/>
    <cellStyle name="Moeda 5 3 3 5 10" xfId="44148"/>
    <cellStyle name="Moeda 5 3 3 5 2" xfId="11421"/>
    <cellStyle name="Moeda 5 3 3 5 2 2" xfId="21893"/>
    <cellStyle name="Moeda 5 3 3 5 2 3" xfId="33081"/>
    <cellStyle name="Moeda 5 3 3 5 3" xfId="13149"/>
    <cellStyle name="Moeda 5 3 3 5 3 2" xfId="23786"/>
    <cellStyle name="Moeda 5 3 3 5 3 3" xfId="34972"/>
    <cellStyle name="Moeda 5 3 3 5 4" xfId="14874"/>
    <cellStyle name="Moeda 5 3 3 5 4 2" xfId="25682"/>
    <cellStyle name="Moeda 5 3 3 5 4 3" xfId="36868"/>
    <cellStyle name="Moeda 5 3 3 5 5" xfId="16599"/>
    <cellStyle name="Moeda 5 3 3 5 5 2" xfId="27578"/>
    <cellStyle name="Moeda 5 3 3 5 5 3" xfId="38764"/>
    <cellStyle name="Moeda 5 3 3 5 6" xfId="18324"/>
    <cellStyle name="Moeda 5 3 3 5 6 2" xfId="29474"/>
    <cellStyle name="Moeda 5 3 3 5 6 3" xfId="40660"/>
    <cellStyle name="Moeda 5 3 3 5 7" xfId="20049"/>
    <cellStyle name="Moeda 5 3 3 5 8" xfId="31237"/>
    <cellStyle name="Moeda 5 3 3 5 9" xfId="42423"/>
    <cellStyle name="Moeda 5 3 3 6" xfId="1919"/>
    <cellStyle name="Moeda 5 3 3 6 10" xfId="44436"/>
    <cellStyle name="Moeda 5 3 3 6 2" xfId="11709"/>
    <cellStyle name="Moeda 5 3 3 6 2 2" xfId="22209"/>
    <cellStyle name="Moeda 5 3 3 6 2 3" xfId="33397"/>
    <cellStyle name="Moeda 5 3 3 6 3" xfId="13437"/>
    <cellStyle name="Moeda 5 3 3 6 3 2" xfId="24102"/>
    <cellStyle name="Moeda 5 3 3 6 3 3" xfId="35288"/>
    <cellStyle name="Moeda 5 3 3 6 4" xfId="15162"/>
    <cellStyle name="Moeda 5 3 3 6 4 2" xfId="25998"/>
    <cellStyle name="Moeda 5 3 3 6 4 3" xfId="37184"/>
    <cellStyle name="Moeda 5 3 3 6 5" xfId="16887"/>
    <cellStyle name="Moeda 5 3 3 6 5 2" xfId="27894"/>
    <cellStyle name="Moeda 5 3 3 6 5 3" xfId="39080"/>
    <cellStyle name="Moeda 5 3 3 6 6" xfId="18612"/>
    <cellStyle name="Moeda 5 3 3 6 6 2" xfId="29790"/>
    <cellStyle name="Moeda 5 3 3 6 6 3" xfId="40976"/>
    <cellStyle name="Moeda 5 3 3 6 7" xfId="20337"/>
    <cellStyle name="Moeda 5 3 3 6 8" xfId="31525"/>
    <cellStyle name="Moeda 5 3 3 6 9" xfId="42711"/>
    <cellStyle name="Moeda 5 3 3 7" xfId="10268"/>
    <cellStyle name="Moeda 5 3 3 7 2" xfId="20629"/>
    <cellStyle name="Moeda 5 3 3 7 3" xfId="31817"/>
    <cellStyle name="Moeda 5 3 3 8" xfId="11997"/>
    <cellStyle name="Moeda 5 3 3 8 2" xfId="22522"/>
    <cellStyle name="Moeda 5 3 3 8 3" xfId="33708"/>
    <cellStyle name="Moeda 5 3 3 9" xfId="13722"/>
    <cellStyle name="Moeda 5 3 3 9 2" xfId="24418"/>
    <cellStyle name="Moeda 5 3 3 9 3" xfId="35604"/>
    <cellStyle name="Moeda 5 3 4" xfId="497"/>
    <cellStyle name="Moeda 5 3 4 10" xfId="43140"/>
    <cellStyle name="Moeda 5 3 4 2" xfId="10413"/>
    <cellStyle name="Moeda 5 3 4 2 2" xfId="20787"/>
    <cellStyle name="Moeda 5 3 4 2 3" xfId="31975"/>
    <cellStyle name="Moeda 5 3 4 3" xfId="12141"/>
    <cellStyle name="Moeda 5 3 4 3 2" xfId="22680"/>
    <cellStyle name="Moeda 5 3 4 3 3" xfId="33866"/>
    <cellStyle name="Moeda 5 3 4 4" xfId="13866"/>
    <cellStyle name="Moeda 5 3 4 4 2" xfId="24576"/>
    <cellStyle name="Moeda 5 3 4 4 3" xfId="35762"/>
    <cellStyle name="Moeda 5 3 4 5" xfId="15591"/>
    <cellStyle name="Moeda 5 3 4 5 2" xfId="26472"/>
    <cellStyle name="Moeda 5 3 4 5 3" xfId="37658"/>
    <cellStyle name="Moeda 5 3 4 6" xfId="17316"/>
    <cellStyle name="Moeda 5 3 4 6 2" xfId="28368"/>
    <cellStyle name="Moeda 5 3 4 6 3" xfId="39554"/>
    <cellStyle name="Moeda 5 3 4 7" xfId="19041"/>
    <cellStyle name="Moeda 5 3 4 8" xfId="30229"/>
    <cellStyle name="Moeda 5 3 4 9" xfId="41415"/>
    <cellStyle name="Moeda 5 3 5" xfId="813"/>
    <cellStyle name="Moeda 5 3 5 10" xfId="43428"/>
    <cellStyle name="Moeda 5 3 5 2" xfId="10701"/>
    <cellStyle name="Moeda 5 3 5 2 2" xfId="21103"/>
    <cellStyle name="Moeda 5 3 5 2 3" xfId="32291"/>
    <cellStyle name="Moeda 5 3 5 3" xfId="12429"/>
    <cellStyle name="Moeda 5 3 5 3 2" xfId="22996"/>
    <cellStyle name="Moeda 5 3 5 3 3" xfId="34182"/>
    <cellStyle name="Moeda 5 3 5 4" xfId="14154"/>
    <cellStyle name="Moeda 5 3 5 4 2" xfId="24892"/>
    <cellStyle name="Moeda 5 3 5 4 3" xfId="36078"/>
    <cellStyle name="Moeda 5 3 5 5" xfId="15879"/>
    <cellStyle name="Moeda 5 3 5 5 2" xfId="26788"/>
    <cellStyle name="Moeda 5 3 5 5 3" xfId="37974"/>
    <cellStyle name="Moeda 5 3 5 6" xfId="17604"/>
    <cellStyle name="Moeda 5 3 5 6 2" xfId="28684"/>
    <cellStyle name="Moeda 5 3 5 6 3" xfId="39870"/>
    <cellStyle name="Moeda 5 3 5 7" xfId="19329"/>
    <cellStyle name="Moeda 5 3 5 8" xfId="30517"/>
    <cellStyle name="Moeda 5 3 5 9" xfId="41703"/>
    <cellStyle name="Moeda 5 3 6" xfId="1129"/>
    <cellStyle name="Moeda 5 3 6 10" xfId="43716"/>
    <cellStyle name="Moeda 5 3 6 2" xfId="10989"/>
    <cellStyle name="Moeda 5 3 6 2 2" xfId="21419"/>
    <cellStyle name="Moeda 5 3 6 2 3" xfId="32607"/>
    <cellStyle name="Moeda 5 3 6 3" xfId="12717"/>
    <cellStyle name="Moeda 5 3 6 3 2" xfId="23312"/>
    <cellStyle name="Moeda 5 3 6 3 3" xfId="34498"/>
    <cellStyle name="Moeda 5 3 6 4" xfId="14442"/>
    <cellStyle name="Moeda 5 3 6 4 2" xfId="25208"/>
    <cellStyle name="Moeda 5 3 6 4 3" xfId="36394"/>
    <cellStyle name="Moeda 5 3 6 5" xfId="16167"/>
    <cellStyle name="Moeda 5 3 6 5 2" xfId="27104"/>
    <cellStyle name="Moeda 5 3 6 5 3" xfId="38290"/>
    <cellStyle name="Moeda 5 3 6 6" xfId="17892"/>
    <cellStyle name="Moeda 5 3 6 6 2" xfId="29000"/>
    <cellStyle name="Moeda 5 3 6 6 3" xfId="40186"/>
    <cellStyle name="Moeda 5 3 6 7" xfId="19617"/>
    <cellStyle name="Moeda 5 3 6 8" xfId="30805"/>
    <cellStyle name="Moeda 5 3 6 9" xfId="41991"/>
    <cellStyle name="Moeda 5 3 7" xfId="1445"/>
    <cellStyle name="Moeda 5 3 7 10" xfId="44004"/>
    <cellStyle name="Moeda 5 3 7 2" xfId="11277"/>
    <cellStyle name="Moeda 5 3 7 2 2" xfId="21735"/>
    <cellStyle name="Moeda 5 3 7 2 3" xfId="32923"/>
    <cellStyle name="Moeda 5 3 7 3" xfId="13005"/>
    <cellStyle name="Moeda 5 3 7 3 2" xfId="23628"/>
    <cellStyle name="Moeda 5 3 7 3 3" xfId="34814"/>
    <cellStyle name="Moeda 5 3 7 4" xfId="14730"/>
    <cellStyle name="Moeda 5 3 7 4 2" xfId="25524"/>
    <cellStyle name="Moeda 5 3 7 4 3" xfId="36710"/>
    <cellStyle name="Moeda 5 3 7 5" xfId="16455"/>
    <cellStyle name="Moeda 5 3 7 5 2" xfId="27420"/>
    <cellStyle name="Moeda 5 3 7 5 3" xfId="38606"/>
    <cellStyle name="Moeda 5 3 7 6" xfId="18180"/>
    <cellStyle name="Moeda 5 3 7 6 2" xfId="29316"/>
    <cellStyle name="Moeda 5 3 7 6 3" xfId="40502"/>
    <cellStyle name="Moeda 5 3 7 7" xfId="19905"/>
    <cellStyle name="Moeda 5 3 7 8" xfId="31093"/>
    <cellStyle name="Moeda 5 3 7 9" xfId="42279"/>
    <cellStyle name="Moeda 5 3 8" xfId="1761"/>
    <cellStyle name="Moeda 5 3 8 10" xfId="44292"/>
    <cellStyle name="Moeda 5 3 8 2" xfId="11565"/>
    <cellStyle name="Moeda 5 3 8 2 2" xfId="22051"/>
    <cellStyle name="Moeda 5 3 8 2 3" xfId="33239"/>
    <cellStyle name="Moeda 5 3 8 3" xfId="13293"/>
    <cellStyle name="Moeda 5 3 8 3 2" xfId="23944"/>
    <cellStyle name="Moeda 5 3 8 3 3" xfId="35130"/>
    <cellStyle name="Moeda 5 3 8 4" xfId="15018"/>
    <cellStyle name="Moeda 5 3 8 4 2" xfId="25840"/>
    <cellStyle name="Moeda 5 3 8 4 3" xfId="37026"/>
    <cellStyle name="Moeda 5 3 8 5" xfId="16743"/>
    <cellStyle name="Moeda 5 3 8 5 2" xfId="27736"/>
    <cellStyle name="Moeda 5 3 8 5 3" xfId="38922"/>
    <cellStyle name="Moeda 5 3 8 6" xfId="18468"/>
    <cellStyle name="Moeda 5 3 8 6 2" xfId="29632"/>
    <cellStyle name="Moeda 5 3 8 6 3" xfId="40818"/>
    <cellStyle name="Moeda 5 3 8 7" xfId="20193"/>
    <cellStyle name="Moeda 5 3 8 8" xfId="31381"/>
    <cellStyle name="Moeda 5 3 8 9" xfId="42567"/>
    <cellStyle name="Moeda 5 3 9" xfId="2081"/>
    <cellStyle name="Moeda 5 3 9 2" xfId="20481"/>
    <cellStyle name="Moeda 5 3 9 3" xfId="31669"/>
    <cellStyle name="Moeda 5 4" xfId="201"/>
    <cellStyle name="Moeda 5 4 10" xfId="13598"/>
    <cellStyle name="Moeda 5 4 10 2" xfId="24282"/>
    <cellStyle name="Moeda 5 4 10 3" xfId="35468"/>
    <cellStyle name="Moeda 5 4 11" xfId="15323"/>
    <cellStyle name="Moeda 5 4 11 2" xfId="26178"/>
    <cellStyle name="Moeda 5 4 11 3" xfId="37364"/>
    <cellStyle name="Moeda 5 4 12" xfId="17048"/>
    <cellStyle name="Moeda 5 4 12 2" xfId="28074"/>
    <cellStyle name="Moeda 5 4 12 3" xfId="39260"/>
    <cellStyle name="Moeda 5 4 13" xfId="18773"/>
    <cellStyle name="Moeda 5 4 14" xfId="29961"/>
    <cellStyle name="Moeda 5 4 15" xfId="41147"/>
    <cellStyle name="Moeda 5 4 16" xfId="42872"/>
    <cellStyle name="Moeda 5 4 2" xfId="359"/>
    <cellStyle name="Moeda 5 4 2 10" xfId="15467"/>
    <cellStyle name="Moeda 5 4 2 10 2" xfId="26336"/>
    <cellStyle name="Moeda 5 4 2 10 3" xfId="37522"/>
    <cellStyle name="Moeda 5 4 2 11" xfId="17192"/>
    <cellStyle name="Moeda 5 4 2 11 2" xfId="28232"/>
    <cellStyle name="Moeda 5 4 2 11 3" xfId="39418"/>
    <cellStyle name="Moeda 5 4 2 12" xfId="18917"/>
    <cellStyle name="Moeda 5 4 2 13" xfId="30105"/>
    <cellStyle name="Moeda 5 4 2 14" xfId="41291"/>
    <cellStyle name="Moeda 5 4 2 15" xfId="43016"/>
    <cellStyle name="Moeda 5 4 2 2" xfId="677"/>
    <cellStyle name="Moeda 5 4 2 2 10" xfId="43304"/>
    <cellStyle name="Moeda 5 4 2 2 2" xfId="10577"/>
    <cellStyle name="Moeda 5 4 2 2 2 2" xfId="20967"/>
    <cellStyle name="Moeda 5 4 2 2 2 3" xfId="32155"/>
    <cellStyle name="Moeda 5 4 2 2 3" xfId="12305"/>
    <cellStyle name="Moeda 5 4 2 2 3 2" xfId="22860"/>
    <cellStyle name="Moeda 5 4 2 2 3 3" xfId="34046"/>
    <cellStyle name="Moeda 5 4 2 2 4" xfId="14030"/>
    <cellStyle name="Moeda 5 4 2 2 4 2" xfId="24756"/>
    <cellStyle name="Moeda 5 4 2 2 4 3" xfId="35942"/>
    <cellStyle name="Moeda 5 4 2 2 5" xfId="15755"/>
    <cellStyle name="Moeda 5 4 2 2 5 2" xfId="26652"/>
    <cellStyle name="Moeda 5 4 2 2 5 3" xfId="37838"/>
    <cellStyle name="Moeda 5 4 2 2 6" xfId="17480"/>
    <cellStyle name="Moeda 5 4 2 2 6 2" xfId="28548"/>
    <cellStyle name="Moeda 5 4 2 2 6 3" xfId="39734"/>
    <cellStyle name="Moeda 5 4 2 2 7" xfId="19205"/>
    <cellStyle name="Moeda 5 4 2 2 8" xfId="30393"/>
    <cellStyle name="Moeda 5 4 2 2 9" xfId="41579"/>
    <cellStyle name="Moeda 5 4 2 3" xfId="993"/>
    <cellStyle name="Moeda 5 4 2 3 10" xfId="43592"/>
    <cellStyle name="Moeda 5 4 2 3 2" xfId="10865"/>
    <cellStyle name="Moeda 5 4 2 3 2 2" xfId="21283"/>
    <cellStyle name="Moeda 5 4 2 3 2 3" xfId="32471"/>
    <cellStyle name="Moeda 5 4 2 3 3" xfId="12593"/>
    <cellStyle name="Moeda 5 4 2 3 3 2" xfId="23176"/>
    <cellStyle name="Moeda 5 4 2 3 3 3" xfId="34362"/>
    <cellStyle name="Moeda 5 4 2 3 4" xfId="14318"/>
    <cellStyle name="Moeda 5 4 2 3 4 2" xfId="25072"/>
    <cellStyle name="Moeda 5 4 2 3 4 3" xfId="36258"/>
    <cellStyle name="Moeda 5 4 2 3 5" xfId="16043"/>
    <cellStyle name="Moeda 5 4 2 3 5 2" xfId="26968"/>
    <cellStyle name="Moeda 5 4 2 3 5 3" xfId="38154"/>
    <cellStyle name="Moeda 5 4 2 3 6" xfId="17768"/>
    <cellStyle name="Moeda 5 4 2 3 6 2" xfId="28864"/>
    <cellStyle name="Moeda 5 4 2 3 6 3" xfId="40050"/>
    <cellStyle name="Moeda 5 4 2 3 7" xfId="19493"/>
    <cellStyle name="Moeda 5 4 2 3 8" xfId="30681"/>
    <cellStyle name="Moeda 5 4 2 3 9" xfId="41867"/>
    <cellStyle name="Moeda 5 4 2 4" xfId="1309"/>
    <cellStyle name="Moeda 5 4 2 4 10" xfId="43880"/>
    <cellStyle name="Moeda 5 4 2 4 2" xfId="11153"/>
    <cellStyle name="Moeda 5 4 2 4 2 2" xfId="21599"/>
    <cellStyle name="Moeda 5 4 2 4 2 3" xfId="32787"/>
    <cellStyle name="Moeda 5 4 2 4 3" xfId="12881"/>
    <cellStyle name="Moeda 5 4 2 4 3 2" xfId="23492"/>
    <cellStyle name="Moeda 5 4 2 4 3 3" xfId="34678"/>
    <cellStyle name="Moeda 5 4 2 4 4" xfId="14606"/>
    <cellStyle name="Moeda 5 4 2 4 4 2" xfId="25388"/>
    <cellStyle name="Moeda 5 4 2 4 4 3" xfId="36574"/>
    <cellStyle name="Moeda 5 4 2 4 5" xfId="16331"/>
    <cellStyle name="Moeda 5 4 2 4 5 2" xfId="27284"/>
    <cellStyle name="Moeda 5 4 2 4 5 3" xfId="38470"/>
    <cellStyle name="Moeda 5 4 2 4 6" xfId="18056"/>
    <cellStyle name="Moeda 5 4 2 4 6 2" xfId="29180"/>
    <cellStyle name="Moeda 5 4 2 4 6 3" xfId="40366"/>
    <cellStyle name="Moeda 5 4 2 4 7" xfId="19781"/>
    <cellStyle name="Moeda 5 4 2 4 8" xfId="30969"/>
    <cellStyle name="Moeda 5 4 2 4 9" xfId="42155"/>
    <cellStyle name="Moeda 5 4 2 5" xfId="1625"/>
    <cellStyle name="Moeda 5 4 2 5 10" xfId="44168"/>
    <cellStyle name="Moeda 5 4 2 5 2" xfId="11441"/>
    <cellStyle name="Moeda 5 4 2 5 2 2" xfId="21915"/>
    <cellStyle name="Moeda 5 4 2 5 2 3" xfId="33103"/>
    <cellStyle name="Moeda 5 4 2 5 3" xfId="13169"/>
    <cellStyle name="Moeda 5 4 2 5 3 2" xfId="23808"/>
    <cellStyle name="Moeda 5 4 2 5 3 3" xfId="34994"/>
    <cellStyle name="Moeda 5 4 2 5 4" xfId="14894"/>
    <cellStyle name="Moeda 5 4 2 5 4 2" xfId="25704"/>
    <cellStyle name="Moeda 5 4 2 5 4 3" xfId="36890"/>
    <cellStyle name="Moeda 5 4 2 5 5" xfId="16619"/>
    <cellStyle name="Moeda 5 4 2 5 5 2" xfId="27600"/>
    <cellStyle name="Moeda 5 4 2 5 5 3" xfId="38786"/>
    <cellStyle name="Moeda 5 4 2 5 6" xfId="18344"/>
    <cellStyle name="Moeda 5 4 2 5 6 2" xfId="29496"/>
    <cellStyle name="Moeda 5 4 2 5 6 3" xfId="40682"/>
    <cellStyle name="Moeda 5 4 2 5 7" xfId="20069"/>
    <cellStyle name="Moeda 5 4 2 5 8" xfId="31257"/>
    <cellStyle name="Moeda 5 4 2 5 9" xfId="42443"/>
    <cellStyle name="Moeda 5 4 2 6" xfId="1941"/>
    <cellStyle name="Moeda 5 4 2 6 10" xfId="44456"/>
    <cellStyle name="Moeda 5 4 2 6 2" xfId="11729"/>
    <cellStyle name="Moeda 5 4 2 6 2 2" xfId="22231"/>
    <cellStyle name="Moeda 5 4 2 6 2 3" xfId="33419"/>
    <cellStyle name="Moeda 5 4 2 6 3" xfId="13457"/>
    <cellStyle name="Moeda 5 4 2 6 3 2" xfId="24124"/>
    <cellStyle name="Moeda 5 4 2 6 3 3" xfId="35310"/>
    <cellStyle name="Moeda 5 4 2 6 4" xfId="15182"/>
    <cellStyle name="Moeda 5 4 2 6 4 2" xfId="26020"/>
    <cellStyle name="Moeda 5 4 2 6 4 3" xfId="37206"/>
    <cellStyle name="Moeda 5 4 2 6 5" xfId="16907"/>
    <cellStyle name="Moeda 5 4 2 6 5 2" xfId="27916"/>
    <cellStyle name="Moeda 5 4 2 6 5 3" xfId="39102"/>
    <cellStyle name="Moeda 5 4 2 6 6" xfId="18632"/>
    <cellStyle name="Moeda 5 4 2 6 6 2" xfId="29812"/>
    <cellStyle name="Moeda 5 4 2 6 6 3" xfId="40998"/>
    <cellStyle name="Moeda 5 4 2 6 7" xfId="20357"/>
    <cellStyle name="Moeda 5 4 2 6 8" xfId="31545"/>
    <cellStyle name="Moeda 5 4 2 6 9" xfId="42731"/>
    <cellStyle name="Moeda 5 4 2 7" xfId="10288"/>
    <cellStyle name="Moeda 5 4 2 7 2" xfId="20651"/>
    <cellStyle name="Moeda 5 4 2 7 3" xfId="31839"/>
    <cellStyle name="Moeda 5 4 2 8" xfId="12017"/>
    <cellStyle name="Moeda 5 4 2 8 2" xfId="22544"/>
    <cellStyle name="Moeda 5 4 2 8 3" xfId="33730"/>
    <cellStyle name="Moeda 5 4 2 9" xfId="13742"/>
    <cellStyle name="Moeda 5 4 2 9 2" xfId="24440"/>
    <cellStyle name="Moeda 5 4 2 9 3" xfId="35626"/>
    <cellStyle name="Moeda 5 4 3" xfId="519"/>
    <cellStyle name="Moeda 5 4 3 10" xfId="43160"/>
    <cellStyle name="Moeda 5 4 3 2" xfId="10433"/>
    <cellStyle name="Moeda 5 4 3 2 2" xfId="20809"/>
    <cellStyle name="Moeda 5 4 3 2 3" xfId="31997"/>
    <cellStyle name="Moeda 5 4 3 3" xfId="12161"/>
    <cellStyle name="Moeda 5 4 3 3 2" xfId="22702"/>
    <cellStyle name="Moeda 5 4 3 3 3" xfId="33888"/>
    <cellStyle name="Moeda 5 4 3 4" xfId="13886"/>
    <cellStyle name="Moeda 5 4 3 4 2" xfId="24598"/>
    <cellStyle name="Moeda 5 4 3 4 3" xfId="35784"/>
    <cellStyle name="Moeda 5 4 3 5" xfId="15611"/>
    <cellStyle name="Moeda 5 4 3 5 2" xfId="26494"/>
    <cellStyle name="Moeda 5 4 3 5 3" xfId="37680"/>
    <cellStyle name="Moeda 5 4 3 6" xfId="17336"/>
    <cellStyle name="Moeda 5 4 3 6 2" xfId="28390"/>
    <cellStyle name="Moeda 5 4 3 6 3" xfId="39576"/>
    <cellStyle name="Moeda 5 4 3 7" xfId="19061"/>
    <cellStyle name="Moeda 5 4 3 8" xfId="30249"/>
    <cellStyle name="Moeda 5 4 3 9" xfId="41435"/>
    <cellStyle name="Moeda 5 4 4" xfId="835"/>
    <cellStyle name="Moeda 5 4 4 10" xfId="43448"/>
    <cellStyle name="Moeda 5 4 4 2" xfId="10721"/>
    <cellStyle name="Moeda 5 4 4 2 2" xfId="21125"/>
    <cellStyle name="Moeda 5 4 4 2 3" xfId="32313"/>
    <cellStyle name="Moeda 5 4 4 3" xfId="12449"/>
    <cellStyle name="Moeda 5 4 4 3 2" xfId="23018"/>
    <cellStyle name="Moeda 5 4 4 3 3" xfId="34204"/>
    <cellStyle name="Moeda 5 4 4 4" xfId="14174"/>
    <cellStyle name="Moeda 5 4 4 4 2" xfId="24914"/>
    <cellStyle name="Moeda 5 4 4 4 3" xfId="36100"/>
    <cellStyle name="Moeda 5 4 4 5" xfId="15899"/>
    <cellStyle name="Moeda 5 4 4 5 2" xfId="26810"/>
    <cellStyle name="Moeda 5 4 4 5 3" xfId="37996"/>
    <cellStyle name="Moeda 5 4 4 6" xfId="17624"/>
    <cellStyle name="Moeda 5 4 4 6 2" xfId="28706"/>
    <cellStyle name="Moeda 5 4 4 6 3" xfId="39892"/>
    <cellStyle name="Moeda 5 4 4 7" xfId="19349"/>
    <cellStyle name="Moeda 5 4 4 8" xfId="30537"/>
    <cellStyle name="Moeda 5 4 4 9" xfId="41723"/>
    <cellStyle name="Moeda 5 4 5" xfId="1151"/>
    <cellStyle name="Moeda 5 4 5 10" xfId="43736"/>
    <cellStyle name="Moeda 5 4 5 2" xfId="11009"/>
    <cellStyle name="Moeda 5 4 5 2 2" xfId="21441"/>
    <cellStyle name="Moeda 5 4 5 2 3" xfId="32629"/>
    <cellStyle name="Moeda 5 4 5 3" xfId="12737"/>
    <cellStyle name="Moeda 5 4 5 3 2" xfId="23334"/>
    <cellStyle name="Moeda 5 4 5 3 3" xfId="34520"/>
    <cellStyle name="Moeda 5 4 5 4" xfId="14462"/>
    <cellStyle name="Moeda 5 4 5 4 2" xfId="25230"/>
    <cellStyle name="Moeda 5 4 5 4 3" xfId="36416"/>
    <cellStyle name="Moeda 5 4 5 5" xfId="16187"/>
    <cellStyle name="Moeda 5 4 5 5 2" xfId="27126"/>
    <cellStyle name="Moeda 5 4 5 5 3" xfId="38312"/>
    <cellStyle name="Moeda 5 4 5 6" xfId="17912"/>
    <cellStyle name="Moeda 5 4 5 6 2" xfId="29022"/>
    <cellStyle name="Moeda 5 4 5 6 3" xfId="40208"/>
    <cellStyle name="Moeda 5 4 5 7" xfId="19637"/>
    <cellStyle name="Moeda 5 4 5 8" xfId="30825"/>
    <cellStyle name="Moeda 5 4 5 9" xfId="42011"/>
    <cellStyle name="Moeda 5 4 6" xfId="1467"/>
    <cellStyle name="Moeda 5 4 6 10" xfId="44024"/>
    <cellStyle name="Moeda 5 4 6 2" xfId="11297"/>
    <cellStyle name="Moeda 5 4 6 2 2" xfId="21757"/>
    <cellStyle name="Moeda 5 4 6 2 3" xfId="32945"/>
    <cellStyle name="Moeda 5 4 6 3" xfId="13025"/>
    <cellStyle name="Moeda 5 4 6 3 2" xfId="23650"/>
    <cellStyle name="Moeda 5 4 6 3 3" xfId="34836"/>
    <cellStyle name="Moeda 5 4 6 4" xfId="14750"/>
    <cellStyle name="Moeda 5 4 6 4 2" xfId="25546"/>
    <cellStyle name="Moeda 5 4 6 4 3" xfId="36732"/>
    <cellStyle name="Moeda 5 4 6 5" xfId="16475"/>
    <cellStyle name="Moeda 5 4 6 5 2" xfId="27442"/>
    <cellStyle name="Moeda 5 4 6 5 3" xfId="38628"/>
    <cellStyle name="Moeda 5 4 6 6" xfId="18200"/>
    <cellStyle name="Moeda 5 4 6 6 2" xfId="29338"/>
    <cellStyle name="Moeda 5 4 6 6 3" xfId="40524"/>
    <cellStyle name="Moeda 5 4 6 7" xfId="19925"/>
    <cellStyle name="Moeda 5 4 6 8" xfId="31113"/>
    <cellStyle name="Moeda 5 4 6 9" xfId="42299"/>
    <cellStyle name="Moeda 5 4 7" xfId="1783"/>
    <cellStyle name="Moeda 5 4 7 10" xfId="44312"/>
    <cellStyle name="Moeda 5 4 7 2" xfId="11585"/>
    <cellStyle name="Moeda 5 4 7 2 2" xfId="22073"/>
    <cellStyle name="Moeda 5 4 7 2 3" xfId="33261"/>
    <cellStyle name="Moeda 5 4 7 3" xfId="13313"/>
    <cellStyle name="Moeda 5 4 7 3 2" xfId="23966"/>
    <cellStyle name="Moeda 5 4 7 3 3" xfId="35152"/>
    <cellStyle name="Moeda 5 4 7 4" xfId="15038"/>
    <cellStyle name="Moeda 5 4 7 4 2" xfId="25862"/>
    <cellStyle name="Moeda 5 4 7 4 3" xfId="37048"/>
    <cellStyle name="Moeda 5 4 7 5" xfId="16763"/>
    <cellStyle name="Moeda 5 4 7 5 2" xfId="27758"/>
    <cellStyle name="Moeda 5 4 7 5 3" xfId="38944"/>
    <cellStyle name="Moeda 5 4 7 6" xfId="18488"/>
    <cellStyle name="Moeda 5 4 7 6 2" xfId="29654"/>
    <cellStyle name="Moeda 5 4 7 6 3" xfId="40840"/>
    <cellStyle name="Moeda 5 4 7 7" xfId="20213"/>
    <cellStyle name="Moeda 5 4 7 8" xfId="31401"/>
    <cellStyle name="Moeda 5 4 7 9" xfId="42587"/>
    <cellStyle name="Moeda 5 4 8" xfId="2118"/>
    <cellStyle name="Moeda 5 4 8 2" xfId="20501"/>
    <cellStyle name="Moeda 5 4 8 3" xfId="31689"/>
    <cellStyle name="Moeda 5 4 9" xfId="11873"/>
    <cellStyle name="Moeda 5 4 9 2" xfId="22386"/>
    <cellStyle name="Moeda 5 4 9 3" xfId="33572"/>
    <cellStyle name="Moeda 5 5" xfId="223"/>
    <cellStyle name="Moeda 5 5 10" xfId="13618"/>
    <cellStyle name="Moeda 5 5 10 2" xfId="24304"/>
    <cellStyle name="Moeda 5 5 10 3" xfId="35490"/>
    <cellStyle name="Moeda 5 5 11" xfId="15343"/>
    <cellStyle name="Moeda 5 5 11 2" xfId="26200"/>
    <cellStyle name="Moeda 5 5 11 3" xfId="37386"/>
    <cellStyle name="Moeda 5 5 12" xfId="17068"/>
    <cellStyle name="Moeda 5 5 12 2" xfId="28096"/>
    <cellStyle name="Moeda 5 5 12 3" xfId="39282"/>
    <cellStyle name="Moeda 5 5 13" xfId="18793"/>
    <cellStyle name="Moeda 5 5 14" xfId="29981"/>
    <cellStyle name="Moeda 5 5 15" xfId="41167"/>
    <cellStyle name="Moeda 5 5 16" xfId="42892"/>
    <cellStyle name="Moeda 5 5 2" xfId="381"/>
    <cellStyle name="Moeda 5 5 2 10" xfId="15487"/>
    <cellStyle name="Moeda 5 5 2 10 2" xfId="26358"/>
    <cellStyle name="Moeda 5 5 2 10 3" xfId="37544"/>
    <cellStyle name="Moeda 5 5 2 11" xfId="17212"/>
    <cellStyle name="Moeda 5 5 2 11 2" xfId="28254"/>
    <cellStyle name="Moeda 5 5 2 11 3" xfId="39440"/>
    <cellStyle name="Moeda 5 5 2 12" xfId="18937"/>
    <cellStyle name="Moeda 5 5 2 13" xfId="30125"/>
    <cellStyle name="Moeda 5 5 2 14" xfId="41311"/>
    <cellStyle name="Moeda 5 5 2 15" xfId="43036"/>
    <cellStyle name="Moeda 5 5 2 2" xfId="699"/>
    <cellStyle name="Moeda 5 5 2 2 10" xfId="43324"/>
    <cellStyle name="Moeda 5 5 2 2 2" xfId="10597"/>
    <cellStyle name="Moeda 5 5 2 2 2 2" xfId="20989"/>
    <cellStyle name="Moeda 5 5 2 2 2 3" xfId="32177"/>
    <cellStyle name="Moeda 5 5 2 2 3" xfId="12325"/>
    <cellStyle name="Moeda 5 5 2 2 3 2" xfId="22882"/>
    <cellStyle name="Moeda 5 5 2 2 3 3" xfId="34068"/>
    <cellStyle name="Moeda 5 5 2 2 4" xfId="14050"/>
    <cellStyle name="Moeda 5 5 2 2 4 2" xfId="24778"/>
    <cellStyle name="Moeda 5 5 2 2 4 3" xfId="35964"/>
    <cellStyle name="Moeda 5 5 2 2 5" xfId="15775"/>
    <cellStyle name="Moeda 5 5 2 2 5 2" xfId="26674"/>
    <cellStyle name="Moeda 5 5 2 2 5 3" xfId="37860"/>
    <cellStyle name="Moeda 5 5 2 2 6" xfId="17500"/>
    <cellStyle name="Moeda 5 5 2 2 6 2" xfId="28570"/>
    <cellStyle name="Moeda 5 5 2 2 6 3" xfId="39756"/>
    <cellStyle name="Moeda 5 5 2 2 7" xfId="19225"/>
    <cellStyle name="Moeda 5 5 2 2 8" xfId="30413"/>
    <cellStyle name="Moeda 5 5 2 2 9" xfId="41599"/>
    <cellStyle name="Moeda 5 5 2 3" xfId="1015"/>
    <cellStyle name="Moeda 5 5 2 3 10" xfId="43612"/>
    <cellStyle name="Moeda 5 5 2 3 2" xfId="10885"/>
    <cellStyle name="Moeda 5 5 2 3 2 2" xfId="21305"/>
    <cellStyle name="Moeda 5 5 2 3 2 3" xfId="32493"/>
    <cellStyle name="Moeda 5 5 2 3 3" xfId="12613"/>
    <cellStyle name="Moeda 5 5 2 3 3 2" xfId="23198"/>
    <cellStyle name="Moeda 5 5 2 3 3 3" xfId="34384"/>
    <cellStyle name="Moeda 5 5 2 3 4" xfId="14338"/>
    <cellStyle name="Moeda 5 5 2 3 4 2" xfId="25094"/>
    <cellStyle name="Moeda 5 5 2 3 4 3" xfId="36280"/>
    <cellStyle name="Moeda 5 5 2 3 5" xfId="16063"/>
    <cellStyle name="Moeda 5 5 2 3 5 2" xfId="26990"/>
    <cellStyle name="Moeda 5 5 2 3 5 3" xfId="38176"/>
    <cellStyle name="Moeda 5 5 2 3 6" xfId="17788"/>
    <cellStyle name="Moeda 5 5 2 3 6 2" xfId="28886"/>
    <cellStyle name="Moeda 5 5 2 3 6 3" xfId="40072"/>
    <cellStyle name="Moeda 5 5 2 3 7" xfId="19513"/>
    <cellStyle name="Moeda 5 5 2 3 8" xfId="30701"/>
    <cellStyle name="Moeda 5 5 2 3 9" xfId="41887"/>
    <cellStyle name="Moeda 5 5 2 4" xfId="1331"/>
    <cellStyle name="Moeda 5 5 2 4 10" xfId="43900"/>
    <cellStyle name="Moeda 5 5 2 4 2" xfId="11173"/>
    <cellStyle name="Moeda 5 5 2 4 2 2" xfId="21621"/>
    <cellStyle name="Moeda 5 5 2 4 2 3" xfId="32809"/>
    <cellStyle name="Moeda 5 5 2 4 3" xfId="12901"/>
    <cellStyle name="Moeda 5 5 2 4 3 2" xfId="23514"/>
    <cellStyle name="Moeda 5 5 2 4 3 3" xfId="34700"/>
    <cellStyle name="Moeda 5 5 2 4 4" xfId="14626"/>
    <cellStyle name="Moeda 5 5 2 4 4 2" xfId="25410"/>
    <cellStyle name="Moeda 5 5 2 4 4 3" xfId="36596"/>
    <cellStyle name="Moeda 5 5 2 4 5" xfId="16351"/>
    <cellStyle name="Moeda 5 5 2 4 5 2" xfId="27306"/>
    <cellStyle name="Moeda 5 5 2 4 5 3" xfId="38492"/>
    <cellStyle name="Moeda 5 5 2 4 6" xfId="18076"/>
    <cellStyle name="Moeda 5 5 2 4 6 2" xfId="29202"/>
    <cellStyle name="Moeda 5 5 2 4 6 3" xfId="40388"/>
    <cellStyle name="Moeda 5 5 2 4 7" xfId="19801"/>
    <cellStyle name="Moeda 5 5 2 4 8" xfId="30989"/>
    <cellStyle name="Moeda 5 5 2 4 9" xfId="42175"/>
    <cellStyle name="Moeda 5 5 2 5" xfId="1647"/>
    <cellStyle name="Moeda 5 5 2 5 10" xfId="44188"/>
    <cellStyle name="Moeda 5 5 2 5 2" xfId="11461"/>
    <cellStyle name="Moeda 5 5 2 5 2 2" xfId="21937"/>
    <cellStyle name="Moeda 5 5 2 5 2 3" xfId="33125"/>
    <cellStyle name="Moeda 5 5 2 5 3" xfId="13189"/>
    <cellStyle name="Moeda 5 5 2 5 3 2" xfId="23830"/>
    <cellStyle name="Moeda 5 5 2 5 3 3" xfId="35016"/>
    <cellStyle name="Moeda 5 5 2 5 4" xfId="14914"/>
    <cellStyle name="Moeda 5 5 2 5 4 2" xfId="25726"/>
    <cellStyle name="Moeda 5 5 2 5 4 3" xfId="36912"/>
    <cellStyle name="Moeda 5 5 2 5 5" xfId="16639"/>
    <cellStyle name="Moeda 5 5 2 5 5 2" xfId="27622"/>
    <cellStyle name="Moeda 5 5 2 5 5 3" xfId="38808"/>
    <cellStyle name="Moeda 5 5 2 5 6" xfId="18364"/>
    <cellStyle name="Moeda 5 5 2 5 6 2" xfId="29518"/>
    <cellStyle name="Moeda 5 5 2 5 6 3" xfId="40704"/>
    <cellStyle name="Moeda 5 5 2 5 7" xfId="20089"/>
    <cellStyle name="Moeda 5 5 2 5 8" xfId="31277"/>
    <cellStyle name="Moeda 5 5 2 5 9" xfId="42463"/>
    <cellStyle name="Moeda 5 5 2 6" xfId="1963"/>
    <cellStyle name="Moeda 5 5 2 6 10" xfId="44476"/>
    <cellStyle name="Moeda 5 5 2 6 2" xfId="11749"/>
    <cellStyle name="Moeda 5 5 2 6 2 2" xfId="22253"/>
    <cellStyle name="Moeda 5 5 2 6 2 3" xfId="33441"/>
    <cellStyle name="Moeda 5 5 2 6 3" xfId="13477"/>
    <cellStyle name="Moeda 5 5 2 6 3 2" xfId="24146"/>
    <cellStyle name="Moeda 5 5 2 6 3 3" xfId="35332"/>
    <cellStyle name="Moeda 5 5 2 6 4" xfId="15202"/>
    <cellStyle name="Moeda 5 5 2 6 4 2" xfId="26042"/>
    <cellStyle name="Moeda 5 5 2 6 4 3" xfId="37228"/>
    <cellStyle name="Moeda 5 5 2 6 5" xfId="16927"/>
    <cellStyle name="Moeda 5 5 2 6 5 2" xfId="27938"/>
    <cellStyle name="Moeda 5 5 2 6 5 3" xfId="39124"/>
    <cellStyle name="Moeda 5 5 2 6 6" xfId="18652"/>
    <cellStyle name="Moeda 5 5 2 6 6 2" xfId="29834"/>
    <cellStyle name="Moeda 5 5 2 6 6 3" xfId="41020"/>
    <cellStyle name="Moeda 5 5 2 6 7" xfId="20377"/>
    <cellStyle name="Moeda 5 5 2 6 8" xfId="31565"/>
    <cellStyle name="Moeda 5 5 2 6 9" xfId="42751"/>
    <cellStyle name="Moeda 5 5 2 7" xfId="10308"/>
    <cellStyle name="Moeda 5 5 2 7 2" xfId="20673"/>
    <cellStyle name="Moeda 5 5 2 7 3" xfId="31861"/>
    <cellStyle name="Moeda 5 5 2 8" xfId="12037"/>
    <cellStyle name="Moeda 5 5 2 8 2" xfId="22566"/>
    <cellStyle name="Moeda 5 5 2 8 3" xfId="33752"/>
    <cellStyle name="Moeda 5 5 2 9" xfId="13762"/>
    <cellStyle name="Moeda 5 5 2 9 2" xfId="24462"/>
    <cellStyle name="Moeda 5 5 2 9 3" xfId="35648"/>
    <cellStyle name="Moeda 5 5 3" xfId="541"/>
    <cellStyle name="Moeda 5 5 3 10" xfId="43180"/>
    <cellStyle name="Moeda 5 5 3 2" xfId="10453"/>
    <cellStyle name="Moeda 5 5 3 2 2" xfId="20831"/>
    <cellStyle name="Moeda 5 5 3 2 3" xfId="32019"/>
    <cellStyle name="Moeda 5 5 3 3" xfId="12181"/>
    <cellStyle name="Moeda 5 5 3 3 2" xfId="22724"/>
    <cellStyle name="Moeda 5 5 3 3 3" xfId="33910"/>
    <cellStyle name="Moeda 5 5 3 4" xfId="13906"/>
    <cellStyle name="Moeda 5 5 3 4 2" xfId="24620"/>
    <cellStyle name="Moeda 5 5 3 4 3" xfId="35806"/>
    <cellStyle name="Moeda 5 5 3 5" xfId="15631"/>
    <cellStyle name="Moeda 5 5 3 5 2" xfId="26516"/>
    <cellStyle name="Moeda 5 5 3 5 3" xfId="37702"/>
    <cellStyle name="Moeda 5 5 3 6" xfId="17356"/>
    <cellStyle name="Moeda 5 5 3 6 2" xfId="28412"/>
    <cellStyle name="Moeda 5 5 3 6 3" xfId="39598"/>
    <cellStyle name="Moeda 5 5 3 7" xfId="19081"/>
    <cellStyle name="Moeda 5 5 3 8" xfId="30269"/>
    <cellStyle name="Moeda 5 5 3 9" xfId="41455"/>
    <cellStyle name="Moeda 5 5 4" xfId="857"/>
    <cellStyle name="Moeda 5 5 4 10" xfId="43468"/>
    <cellStyle name="Moeda 5 5 4 2" xfId="10741"/>
    <cellStyle name="Moeda 5 5 4 2 2" xfId="21147"/>
    <cellStyle name="Moeda 5 5 4 2 3" xfId="32335"/>
    <cellStyle name="Moeda 5 5 4 3" xfId="12469"/>
    <cellStyle name="Moeda 5 5 4 3 2" xfId="23040"/>
    <cellStyle name="Moeda 5 5 4 3 3" xfId="34226"/>
    <cellStyle name="Moeda 5 5 4 4" xfId="14194"/>
    <cellStyle name="Moeda 5 5 4 4 2" xfId="24936"/>
    <cellStyle name="Moeda 5 5 4 4 3" xfId="36122"/>
    <cellStyle name="Moeda 5 5 4 5" xfId="15919"/>
    <cellStyle name="Moeda 5 5 4 5 2" xfId="26832"/>
    <cellStyle name="Moeda 5 5 4 5 3" xfId="38018"/>
    <cellStyle name="Moeda 5 5 4 6" xfId="17644"/>
    <cellStyle name="Moeda 5 5 4 6 2" xfId="28728"/>
    <cellStyle name="Moeda 5 5 4 6 3" xfId="39914"/>
    <cellStyle name="Moeda 5 5 4 7" xfId="19369"/>
    <cellStyle name="Moeda 5 5 4 8" xfId="30557"/>
    <cellStyle name="Moeda 5 5 4 9" xfId="41743"/>
    <cellStyle name="Moeda 5 5 5" xfId="1173"/>
    <cellStyle name="Moeda 5 5 5 10" xfId="43756"/>
    <cellStyle name="Moeda 5 5 5 2" xfId="11029"/>
    <cellStyle name="Moeda 5 5 5 2 2" xfId="21463"/>
    <cellStyle name="Moeda 5 5 5 2 3" xfId="32651"/>
    <cellStyle name="Moeda 5 5 5 3" xfId="12757"/>
    <cellStyle name="Moeda 5 5 5 3 2" xfId="23356"/>
    <cellStyle name="Moeda 5 5 5 3 3" xfId="34542"/>
    <cellStyle name="Moeda 5 5 5 4" xfId="14482"/>
    <cellStyle name="Moeda 5 5 5 4 2" xfId="25252"/>
    <cellStyle name="Moeda 5 5 5 4 3" xfId="36438"/>
    <cellStyle name="Moeda 5 5 5 5" xfId="16207"/>
    <cellStyle name="Moeda 5 5 5 5 2" xfId="27148"/>
    <cellStyle name="Moeda 5 5 5 5 3" xfId="38334"/>
    <cellStyle name="Moeda 5 5 5 6" xfId="17932"/>
    <cellStyle name="Moeda 5 5 5 6 2" xfId="29044"/>
    <cellStyle name="Moeda 5 5 5 6 3" xfId="40230"/>
    <cellStyle name="Moeda 5 5 5 7" xfId="19657"/>
    <cellStyle name="Moeda 5 5 5 8" xfId="30845"/>
    <cellStyle name="Moeda 5 5 5 9" xfId="42031"/>
    <cellStyle name="Moeda 5 5 6" xfId="1489"/>
    <cellStyle name="Moeda 5 5 6 10" xfId="44044"/>
    <cellStyle name="Moeda 5 5 6 2" xfId="11317"/>
    <cellStyle name="Moeda 5 5 6 2 2" xfId="21779"/>
    <cellStyle name="Moeda 5 5 6 2 3" xfId="32967"/>
    <cellStyle name="Moeda 5 5 6 3" xfId="13045"/>
    <cellStyle name="Moeda 5 5 6 3 2" xfId="23672"/>
    <cellStyle name="Moeda 5 5 6 3 3" xfId="34858"/>
    <cellStyle name="Moeda 5 5 6 4" xfId="14770"/>
    <cellStyle name="Moeda 5 5 6 4 2" xfId="25568"/>
    <cellStyle name="Moeda 5 5 6 4 3" xfId="36754"/>
    <cellStyle name="Moeda 5 5 6 5" xfId="16495"/>
    <cellStyle name="Moeda 5 5 6 5 2" xfId="27464"/>
    <cellStyle name="Moeda 5 5 6 5 3" xfId="38650"/>
    <cellStyle name="Moeda 5 5 6 6" xfId="18220"/>
    <cellStyle name="Moeda 5 5 6 6 2" xfId="29360"/>
    <cellStyle name="Moeda 5 5 6 6 3" xfId="40546"/>
    <cellStyle name="Moeda 5 5 6 7" xfId="19945"/>
    <cellStyle name="Moeda 5 5 6 8" xfId="31133"/>
    <cellStyle name="Moeda 5 5 6 9" xfId="42319"/>
    <cellStyle name="Moeda 5 5 7" xfId="1805"/>
    <cellStyle name="Moeda 5 5 7 10" xfId="44332"/>
    <cellStyle name="Moeda 5 5 7 2" xfId="11605"/>
    <cellStyle name="Moeda 5 5 7 2 2" xfId="22095"/>
    <cellStyle name="Moeda 5 5 7 2 3" xfId="33283"/>
    <cellStyle name="Moeda 5 5 7 3" xfId="13333"/>
    <cellStyle name="Moeda 5 5 7 3 2" xfId="23988"/>
    <cellStyle name="Moeda 5 5 7 3 3" xfId="35174"/>
    <cellStyle name="Moeda 5 5 7 4" xfId="15058"/>
    <cellStyle name="Moeda 5 5 7 4 2" xfId="25884"/>
    <cellStyle name="Moeda 5 5 7 4 3" xfId="37070"/>
    <cellStyle name="Moeda 5 5 7 5" xfId="16783"/>
    <cellStyle name="Moeda 5 5 7 5 2" xfId="27780"/>
    <cellStyle name="Moeda 5 5 7 5 3" xfId="38966"/>
    <cellStyle name="Moeda 5 5 7 6" xfId="18508"/>
    <cellStyle name="Moeda 5 5 7 6 2" xfId="29676"/>
    <cellStyle name="Moeda 5 5 7 6 3" xfId="40862"/>
    <cellStyle name="Moeda 5 5 7 7" xfId="20233"/>
    <cellStyle name="Moeda 5 5 7 8" xfId="31421"/>
    <cellStyle name="Moeda 5 5 7 9" xfId="42607"/>
    <cellStyle name="Moeda 5 5 8" xfId="2093"/>
    <cellStyle name="Moeda 5 5 8 2" xfId="20521"/>
    <cellStyle name="Moeda 5 5 8 3" xfId="31709"/>
    <cellStyle name="Moeda 5 5 9" xfId="11893"/>
    <cellStyle name="Moeda 5 5 9 2" xfId="22408"/>
    <cellStyle name="Moeda 5 5 9 3" xfId="33594"/>
    <cellStyle name="Moeda 5 6" xfId="291"/>
    <cellStyle name="Moeda 5 6 10" xfId="15405"/>
    <cellStyle name="Moeda 5 6 10 2" xfId="26268"/>
    <cellStyle name="Moeda 5 6 10 3" xfId="37454"/>
    <cellStyle name="Moeda 5 6 11" xfId="17130"/>
    <cellStyle name="Moeda 5 6 11 2" xfId="28164"/>
    <cellStyle name="Moeda 5 6 11 3" xfId="39350"/>
    <cellStyle name="Moeda 5 6 12" xfId="18855"/>
    <cellStyle name="Moeda 5 6 13" xfId="30043"/>
    <cellStyle name="Moeda 5 6 14" xfId="41229"/>
    <cellStyle name="Moeda 5 6 15" xfId="42954"/>
    <cellStyle name="Moeda 5 6 2" xfId="609"/>
    <cellStyle name="Moeda 5 6 2 10" xfId="43242"/>
    <cellStyle name="Moeda 5 6 2 2" xfId="10515"/>
    <cellStyle name="Moeda 5 6 2 2 2" xfId="20899"/>
    <cellStyle name="Moeda 5 6 2 2 3" xfId="32087"/>
    <cellStyle name="Moeda 5 6 2 3" xfId="12243"/>
    <cellStyle name="Moeda 5 6 2 3 2" xfId="22792"/>
    <cellStyle name="Moeda 5 6 2 3 3" xfId="33978"/>
    <cellStyle name="Moeda 5 6 2 4" xfId="13968"/>
    <cellStyle name="Moeda 5 6 2 4 2" xfId="24688"/>
    <cellStyle name="Moeda 5 6 2 4 3" xfId="35874"/>
    <cellStyle name="Moeda 5 6 2 5" xfId="15693"/>
    <cellStyle name="Moeda 5 6 2 5 2" xfId="26584"/>
    <cellStyle name="Moeda 5 6 2 5 3" xfId="37770"/>
    <cellStyle name="Moeda 5 6 2 6" xfId="17418"/>
    <cellStyle name="Moeda 5 6 2 6 2" xfId="28480"/>
    <cellStyle name="Moeda 5 6 2 6 3" xfId="39666"/>
    <cellStyle name="Moeda 5 6 2 7" xfId="19143"/>
    <cellStyle name="Moeda 5 6 2 8" xfId="30331"/>
    <cellStyle name="Moeda 5 6 2 9" xfId="41517"/>
    <cellStyle name="Moeda 5 6 3" xfId="925"/>
    <cellStyle name="Moeda 5 6 3 10" xfId="43530"/>
    <cellStyle name="Moeda 5 6 3 2" xfId="10803"/>
    <cellStyle name="Moeda 5 6 3 2 2" xfId="21215"/>
    <cellStyle name="Moeda 5 6 3 2 3" xfId="32403"/>
    <cellStyle name="Moeda 5 6 3 3" xfId="12531"/>
    <cellStyle name="Moeda 5 6 3 3 2" xfId="23108"/>
    <cellStyle name="Moeda 5 6 3 3 3" xfId="34294"/>
    <cellStyle name="Moeda 5 6 3 4" xfId="14256"/>
    <cellStyle name="Moeda 5 6 3 4 2" xfId="25004"/>
    <cellStyle name="Moeda 5 6 3 4 3" xfId="36190"/>
    <cellStyle name="Moeda 5 6 3 5" xfId="15981"/>
    <cellStyle name="Moeda 5 6 3 5 2" xfId="26900"/>
    <cellStyle name="Moeda 5 6 3 5 3" xfId="38086"/>
    <cellStyle name="Moeda 5 6 3 6" xfId="17706"/>
    <cellStyle name="Moeda 5 6 3 6 2" xfId="28796"/>
    <cellStyle name="Moeda 5 6 3 6 3" xfId="39982"/>
    <cellStyle name="Moeda 5 6 3 7" xfId="19431"/>
    <cellStyle name="Moeda 5 6 3 8" xfId="30619"/>
    <cellStyle name="Moeda 5 6 3 9" xfId="41805"/>
    <cellStyle name="Moeda 5 6 4" xfId="1241"/>
    <cellStyle name="Moeda 5 6 4 10" xfId="43818"/>
    <cellStyle name="Moeda 5 6 4 2" xfId="11091"/>
    <cellStyle name="Moeda 5 6 4 2 2" xfId="21531"/>
    <cellStyle name="Moeda 5 6 4 2 3" xfId="32719"/>
    <cellStyle name="Moeda 5 6 4 3" xfId="12819"/>
    <cellStyle name="Moeda 5 6 4 3 2" xfId="23424"/>
    <cellStyle name="Moeda 5 6 4 3 3" xfId="34610"/>
    <cellStyle name="Moeda 5 6 4 4" xfId="14544"/>
    <cellStyle name="Moeda 5 6 4 4 2" xfId="25320"/>
    <cellStyle name="Moeda 5 6 4 4 3" xfId="36506"/>
    <cellStyle name="Moeda 5 6 4 5" xfId="16269"/>
    <cellStyle name="Moeda 5 6 4 5 2" xfId="27216"/>
    <cellStyle name="Moeda 5 6 4 5 3" xfId="38402"/>
    <cellStyle name="Moeda 5 6 4 6" xfId="17994"/>
    <cellStyle name="Moeda 5 6 4 6 2" xfId="29112"/>
    <cellStyle name="Moeda 5 6 4 6 3" xfId="40298"/>
    <cellStyle name="Moeda 5 6 4 7" xfId="19719"/>
    <cellStyle name="Moeda 5 6 4 8" xfId="30907"/>
    <cellStyle name="Moeda 5 6 4 9" xfId="42093"/>
    <cellStyle name="Moeda 5 6 5" xfId="1557"/>
    <cellStyle name="Moeda 5 6 5 10" xfId="44106"/>
    <cellStyle name="Moeda 5 6 5 2" xfId="11379"/>
    <cellStyle name="Moeda 5 6 5 2 2" xfId="21847"/>
    <cellStyle name="Moeda 5 6 5 2 3" xfId="33035"/>
    <cellStyle name="Moeda 5 6 5 3" xfId="13107"/>
    <cellStyle name="Moeda 5 6 5 3 2" xfId="23740"/>
    <cellStyle name="Moeda 5 6 5 3 3" xfId="34926"/>
    <cellStyle name="Moeda 5 6 5 4" xfId="14832"/>
    <cellStyle name="Moeda 5 6 5 4 2" xfId="25636"/>
    <cellStyle name="Moeda 5 6 5 4 3" xfId="36822"/>
    <cellStyle name="Moeda 5 6 5 5" xfId="16557"/>
    <cellStyle name="Moeda 5 6 5 5 2" xfId="27532"/>
    <cellStyle name="Moeda 5 6 5 5 3" xfId="38718"/>
    <cellStyle name="Moeda 5 6 5 6" xfId="18282"/>
    <cellStyle name="Moeda 5 6 5 6 2" xfId="29428"/>
    <cellStyle name="Moeda 5 6 5 6 3" xfId="40614"/>
    <cellStyle name="Moeda 5 6 5 7" xfId="20007"/>
    <cellStyle name="Moeda 5 6 5 8" xfId="31195"/>
    <cellStyle name="Moeda 5 6 5 9" xfId="42381"/>
    <cellStyle name="Moeda 5 6 6" xfId="1873"/>
    <cellStyle name="Moeda 5 6 6 10" xfId="44394"/>
    <cellStyle name="Moeda 5 6 6 2" xfId="11667"/>
    <cellStyle name="Moeda 5 6 6 2 2" xfId="22163"/>
    <cellStyle name="Moeda 5 6 6 2 3" xfId="33351"/>
    <cellStyle name="Moeda 5 6 6 3" xfId="13395"/>
    <cellStyle name="Moeda 5 6 6 3 2" xfId="24056"/>
    <cellStyle name="Moeda 5 6 6 3 3" xfId="35242"/>
    <cellStyle name="Moeda 5 6 6 4" xfId="15120"/>
    <cellStyle name="Moeda 5 6 6 4 2" xfId="25952"/>
    <cellStyle name="Moeda 5 6 6 4 3" xfId="37138"/>
    <cellStyle name="Moeda 5 6 6 5" xfId="16845"/>
    <cellStyle name="Moeda 5 6 6 5 2" xfId="27848"/>
    <cellStyle name="Moeda 5 6 6 5 3" xfId="39034"/>
    <cellStyle name="Moeda 5 6 6 6" xfId="18570"/>
    <cellStyle name="Moeda 5 6 6 6 2" xfId="29744"/>
    <cellStyle name="Moeda 5 6 6 6 3" xfId="40930"/>
    <cellStyle name="Moeda 5 6 6 7" xfId="20295"/>
    <cellStyle name="Moeda 5 6 6 8" xfId="31483"/>
    <cellStyle name="Moeda 5 6 6 9" xfId="42669"/>
    <cellStyle name="Moeda 5 6 7" xfId="10226"/>
    <cellStyle name="Moeda 5 6 7 2" xfId="20583"/>
    <cellStyle name="Moeda 5 6 7 3" xfId="31771"/>
    <cellStyle name="Moeda 5 6 8" xfId="11955"/>
    <cellStyle name="Moeda 5 6 8 2" xfId="22476"/>
    <cellStyle name="Moeda 5 6 8 3" xfId="33662"/>
    <cellStyle name="Moeda 5 6 9" xfId="13680"/>
    <cellStyle name="Moeda 5 6 9 2" xfId="24372"/>
    <cellStyle name="Moeda 5 6 9 3" xfId="35558"/>
    <cellStyle name="Moeda 5 7" xfId="451"/>
    <cellStyle name="Moeda 5 7 10" xfId="43098"/>
    <cellStyle name="Moeda 5 7 2" xfId="10371"/>
    <cellStyle name="Moeda 5 7 2 2" xfId="20741"/>
    <cellStyle name="Moeda 5 7 2 3" xfId="31929"/>
    <cellStyle name="Moeda 5 7 3" xfId="12099"/>
    <cellStyle name="Moeda 5 7 3 2" xfId="22634"/>
    <cellStyle name="Moeda 5 7 3 3" xfId="33820"/>
    <cellStyle name="Moeda 5 7 4" xfId="13824"/>
    <cellStyle name="Moeda 5 7 4 2" xfId="24530"/>
    <cellStyle name="Moeda 5 7 4 3" xfId="35716"/>
    <cellStyle name="Moeda 5 7 5" xfId="15549"/>
    <cellStyle name="Moeda 5 7 5 2" xfId="26426"/>
    <cellStyle name="Moeda 5 7 5 3" xfId="37612"/>
    <cellStyle name="Moeda 5 7 6" xfId="17274"/>
    <cellStyle name="Moeda 5 7 6 2" xfId="28322"/>
    <cellStyle name="Moeda 5 7 6 3" xfId="39508"/>
    <cellStyle name="Moeda 5 7 7" xfId="18999"/>
    <cellStyle name="Moeda 5 7 8" xfId="30187"/>
    <cellStyle name="Moeda 5 7 9" xfId="41373"/>
    <cellStyle name="Moeda 5 8" xfId="767"/>
    <cellStyle name="Moeda 5 8 10" xfId="43386"/>
    <cellStyle name="Moeda 5 8 2" xfId="10659"/>
    <cellStyle name="Moeda 5 8 2 2" xfId="21057"/>
    <cellStyle name="Moeda 5 8 2 3" xfId="32245"/>
    <cellStyle name="Moeda 5 8 3" xfId="12387"/>
    <cellStyle name="Moeda 5 8 3 2" xfId="22950"/>
    <cellStyle name="Moeda 5 8 3 3" xfId="34136"/>
    <cellStyle name="Moeda 5 8 4" xfId="14112"/>
    <cellStyle name="Moeda 5 8 4 2" xfId="24846"/>
    <cellStyle name="Moeda 5 8 4 3" xfId="36032"/>
    <cellStyle name="Moeda 5 8 5" xfId="15837"/>
    <cellStyle name="Moeda 5 8 5 2" xfId="26742"/>
    <cellStyle name="Moeda 5 8 5 3" xfId="37928"/>
    <cellStyle name="Moeda 5 8 6" xfId="17562"/>
    <cellStyle name="Moeda 5 8 6 2" xfId="28638"/>
    <cellStyle name="Moeda 5 8 6 3" xfId="39824"/>
    <cellStyle name="Moeda 5 8 7" xfId="19287"/>
    <cellStyle name="Moeda 5 8 8" xfId="30475"/>
    <cellStyle name="Moeda 5 8 9" xfId="41661"/>
    <cellStyle name="Moeda 5 9" xfId="1083"/>
    <cellStyle name="Moeda 5 9 10" xfId="43674"/>
    <cellStyle name="Moeda 5 9 2" xfId="10947"/>
    <cellStyle name="Moeda 5 9 2 2" xfId="21373"/>
    <cellStyle name="Moeda 5 9 2 3" xfId="32561"/>
    <cellStyle name="Moeda 5 9 3" xfId="12675"/>
    <cellStyle name="Moeda 5 9 3 2" xfId="23266"/>
    <cellStyle name="Moeda 5 9 3 3" xfId="34452"/>
    <cellStyle name="Moeda 5 9 4" xfId="14400"/>
    <cellStyle name="Moeda 5 9 4 2" xfId="25162"/>
    <cellStyle name="Moeda 5 9 4 3" xfId="36348"/>
    <cellStyle name="Moeda 5 9 5" xfId="16125"/>
    <cellStyle name="Moeda 5 9 5 2" xfId="27058"/>
    <cellStyle name="Moeda 5 9 5 3" xfId="38244"/>
    <cellStyle name="Moeda 5 9 6" xfId="17850"/>
    <cellStyle name="Moeda 5 9 6 2" xfId="28954"/>
    <cellStyle name="Moeda 5 9 6 3" xfId="40140"/>
    <cellStyle name="Moeda 5 9 7" xfId="19575"/>
    <cellStyle name="Moeda 5 9 8" xfId="30763"/>
    <cellStyle name="Moeda 5 9 9" xfId="41949"/>
    <cellStyle name="Moeda 6" xfId="55"/>
    <cellStyle name="Moeda 6 10" xfId="6149"/>
    <cellStyle name="Moeda 6 11" xfId="6645"/>
    <cellStyle name="Moeda 6 12" xfId="6883"/>
    <cellStyle name="Moeda 6 13" xfId="6729"/>
    <cellStyle name="Moeda 6 14" xfId="6186"/>
    <cellStyle name="Moeda 6 15" xfId="6280"/>
    <cellStyle name="Moeda 6 2" xfId="4988"/>
    <cellStyle name="Moeda 6 2 2" xfId="5969"/>
    <cellStyle name="Moeda 6 2 3" xfId="6330"/>
    <cellStyle name="Moeda 6 3" xfId="6141"/>
    <cellStyle name="Moeda 6 4" xfId="6502"/>
    <cellStyle name="Moeda 6 5" xfId="6212"/>
    <cellStyle name="Moeda 6 6" xfId="6759"/>
    <cellStyle name="Moeda 6 7" xfId="6048"/>
    <cellStyle name="Moeda 6 8" xfId="6671"/>
    <cellStyle name="Moeda 6 9" xfId="6686"/>
    <cellStyle name="Moeda 7" xfId="2174"/>
    <cellStyle name="Moeda 7 10" xfId="6857"/>
    <cellStyle name="Moeda 7 11" xfId="6181"/>
    <cellStyle name="Moeda 7 12" xfId="6626"/>
    <cellStyle name="Moeda 7 13" xfId="6481"/>
    <cellStyle name="Moeda 7 14" xfId="6817"/>
    <cellStyle name="Moeda 7 15" xfId="6310"/>
    <cellStyle name="Moeda 7 2" xfId="5928"/>
    <cellStyle name="Moeda 7 2 2" xfId="6254"/>
    <cellStyle name="Moeda 7 2 3" xfId="6306"/>
    <cellStyle name="Moeda 7 3" xfId="6414"/>
    <cellStyle name="Moeda 7 4" xfId="6658"/>
    <cellStyle name="Moeda 7 5" xfId="6707"/>
    <cellStyle name="Moeda 7 6" xfId="6557"/>
    <cellStyle name="Moeda 7 7" xfId="6479"/>
    <cellStyle name="Moeda 7 8" xfId="6533"/>
    <cellStyle name="Moeda 7 9" xfId="6228"/>
    <cellStyle name="Moeda 8" xfId="4559"/>
    <cellStyle name="Moeda 8 10" xfId="6815"/>
    <cellStyle name="Moeda 8 11" xfId="6187"/>
    <cellStyle name="Moeda 8 12" xfId="6809"/>
    <cellStyle name="Moeda 8 13" xfId="6022"/>
    <cellStyle name="Moeda 8 14" xfId="6711"/>
    <cellStyle name="Moeda 8 2" xfId="6362"/>
    <cellStyle name="Moeda 8 3" xfId="6755"/>
    <cellStyle name="Moeda 8 4" xfId="6536"/>
    <cellStyle name="Moeda 8 5" xfId="6867"/>
    <cellStyle name="Moeda 8 6" xfId="6878"/>
    <cellStyle name="Moeda 8 7" xfId="6463"/>
    <cellStyle name="Moeda 8 8" xfId="6555"/>
    <cellStyle name="Moeda 8 9" xfId="6408"/>
    <cellStyle name="Moeda 9" xfId="3288"/>
    <cellStyle name="Neutra" xfId="2176" builtinId="28" customBuiltin="1"/>
    <cellStyle name="Neutro 2" xfId="87"/>
    <cellStyle name="Normal" xfId="0" builtinId="0"/>
    <cellStyle name="Normal 10" xfId="43"/>
    <cellStyle name="Normal 10 10" xfId="6175"/>
    <cellStyle name="Normal 10 11" xfId="6589"/>
    <cellStyle name="Normal 10 12" xfId="6139"/>
    <cellStyle name="Normal 10 13" xfId="6630"/>
    <cellStyle name="Normal 10 14" xfId="6504"/>
    <cellStyle name="Normal 10 15" xfId="6160"/>
    <cellStyle name="Normal 10 16" xfId="6393"/>
    <cellStyle name="Normal 10 17" xfId="6944"/>
    <cellStyle name="Normal 10 18" xfId="6956"/>
    <cellStyle name="Normal 10 19" xfId="7140"/>
    <cellStyle name="Normal 10 2" xfId="5729"/>
    <cellStyle name="Normal 10 2 14" xfId="5336"/>
    <cellStyle name="Normal 10 20" xfId="7292"/>
    <cellStyle name="Normal 10 21" xfId="7491"/>
    <cellStyle name="Normal 10 22" xfId="7478"/>
    <cellStyle name="Normal 10 23" xfId="7369"/>
    <cellStyle name="Normal 10 24" xfId="7435"/>
    <cellStyle name="Normal 10 25" xfId="7084"/>
    <cellStyle name="Normal 10 26" xfId="7346"/>
    <cellStyle name="Normal 10 27" xfId="7108"/>
    <cellStyle name="Normal 10 28" xfId="7179"/>
    <cellStyle name="Normal 10 29" xfId="7430"/>
    <cellStyle name="Normal 10 3" xfId="5966"/>
    <cellStyle name="Normal 10 30" xfId="9348"/>
    <cellStyle name="Normal 10 31" xfId="9349"/>
    <cellStyle name="Normal 10 32" xfId="9351"/>
    <cellStyle name="Normal 10 33" xfId="9784"/>
    <cellStyle name="Normal 10 34" xfId="9799"/>
    <cellStyle name="Normal 10 35" xfId="9786"/>
    <cellStyle name="Normal 10 36" xfId="9819"/>
    <cellStyle name="Normal 10 37" xfId="9834"/>
    <cellStyle name="Normal 10 38" xfId="9845"/>
    <cellStyle name="Normal 10 39" xfId="9860"/>
    <cellStyle name="Normal 10 4" xfId="6167"/>
    <cellStyle name="Normal 10 40" xfId="9870"/>
    <cellStyle name="Normal 10 41" xfId="9881"/>
    <cellStyle name="Normal 10 42" xfId="9892"/>
    <cellStyle name="Normal 10 43" xfId="9903"/>
    <cellStyle name="Normal 10 44" xfId="9914"/>
    <cellStyle name="Normal 10 45" xfId="9925"/>
    <cellStyle name="Normal 10 46" xfId="9936"/>
    <cellStyle name="Normal 10 47" xfId="9947"/>
    <cellStyle name="Normal 10 48" xfId="9983"/>
    <cellStyle name="Normal 10 49" xfId="9981"/>
    <cellStyle name="Normal 10 5" xfId="6518"/>
    <cellStyle name="Normal 10 50" xfId="9956"/>
    <cellStyle name="Normal 10 51" xfId="9996"/>
    <cellStyle name="Normal 10 52" xfId="44528"/>
    <cellStyle name="Normal 10 53" xfId="44534"/>
    <cellStyle name="Normal 10 54" xfId="44546"/>
    <cellStyle name="Normal 10 55" xfId="44556"/>
    <cellStyle name="Normal 10 56" xfId="44568"/>
    <cellStyle name="Normal 10 6" xfId="6159"/>
    <cellStyle name="Normal 10 7" xfId="6710"/>
    <cellStyle name="Normal 10 8" xfId="6814"/>
    <cellStyle name="Normal 10 9" xfId="6800"/>
    <cellStyle name="Normal 11" xfId="2183"/>
    <cellStyle name="Normal 11 10" xfId="6926"/>
    <cellStyle name="Normal 11 11" xfId="6930"/>
    <cellStyle name="Normal 11 12" xfId="6934"/>
    <cellStyle name="Normal 11 13" xfId="6938"/>
    <cellStyle name="Normal 11 14" xfId="6940"/>
    <cellStyle name="Normal 11 15" xfId="6941"/>
    <cellStyle name="Normal 11 16" xfId="6392"/>
    <cellStyle name="Normal 11 17" xfId="9787"/>
    <cellStyle name="Normal 11 18" xfId="9802"/>
    <cellStyle name="Normal 11 19" xfId="9808"/>
    <cellStyle name="Normal 11 2" xfId="5565"/>
    <cellStyle name="Normal 11 20" xfId="9822"/>
    <cellStyle name="Normal 11 21" xfId="9825"/>
    <cellStyle name="Normal 11 22" xfId="9848"/>
    <cellStyle name="Normal 11 23" xfId="9851"/>
    <cellStyle name="Normal 11 24" xfId="9871"/>
    <cellStyle name="Normal 11 25" xfId="9883"/>
    <cellStyle name="Normal 11 26" xfId="9895"/>
    <cellStyle name="Normal 11 27" xfId="9904"/>
    <cellStyle name="Normal 11 28" xfId="9915"/>
    <cellStyle name="Normal 11 29" xfId="9926"/>
    <cellStyle name="Normal 11 3" xfId="6257"/>
    <cellStyle name="Normal 11 30" xfId="9937"/>
    <cellStyle name="Normal 11 31" xfId="9955"/>
    <cellStyle name="Normal 11 32" xfId="9995"/>
    <cellStyle name="Normal 11 33" xfId="9948"/>
    <cellStyle name="Normal 11 34" xfId="9979"/>
    <cellStyle name="Normal 11 35" xfId="9980"/>
    <cellStyle name="Normal 11 36" xfId="44529"/>
    <cellStyle name="Normal 11 37" xfId="44536"/>
    <cellStyle name="Normal 11 38" xfId="44552"/>
    <cellStyle name="Normal 11 39" xfId="44558"/>
    <cellStyle name="Normal 11 4" xfId="6415"/>
    <cellStyle name="Normal 11 40" xfId="44574"/>
    <cellStyle name="Normal 11 5" xfId="6749"/>
    <cellStyle name="Normal 11 6" xfId="6902"/>
    <cellStyle name="Normal 11 7" xfId="6909"/>
    <cellStyle name="Normal 11 8" xfId="6915"/>
    <cellStyle name="Normal 11 9" xfId="6921"/>
    <cellStyle name="Normal 12" xfId="4544"/>
    <cellStyle name="Normal 12 10" xfId="6753"/>
    <cellStyle name="Normal 12 11" xfId="6027"/>
    <cellStyle name="Normal 12 12" xfId="6455"/>
    <cellStyle name="Normal 12 13" xfId="6651"/>
    <cellStyle name="Normal 12 14" xfId="6063"/>
    <cellStyle name="Normal 12 15" xfId="6767"/>
    <cellStyle name="Normal 12 16" xfId="6388"/>
    <cellStyle name="Normal 12 17" xfId="9796"/>
    <cellStyle name="Normal 12 18" xfId="9809"/>
    <cellStyle name="Normal 12 19" xfId="9811"/>
    <cellStyle name="Normal 12 2" xfId="5951"/>
    <cellStyle name="Normal 12 20" xfId="9830"/>
    <cellStyle name="Normal 12 21" xfId="9840"/>
    <cellStyle name="Normal 12 22" xfId="9856"/>
    <cellStyle name="Normal 12 23" xfId="9866"/>
    <cellStyle name="Normal 12 24" xfId="9875"/>
    <cellStyle name="Normal 12 25" xfId="9888"/>
    <cellStyle name="Normal 12 26" xfId="9898"/>
    <cellStyle name="Normal 12 27" xfId="9908"/>
    <cellStyle name="Normal 12 28" xfId="9919"/>
    <cellStyle name="Normal 12 29" xfId="9930"/>
    <cellStyle name="Normal 12 3" xfId="6361"/>
    <cellStyle name="Normal 12 30" xfId="9941"/>
    <cellStyle name="Normal 12 31" xfId="9977"/>
    <cellStyle name="Normal 12 32" xfId="9972"/>
    <cellStyle name="Normal 12 33" xfId="9993"/>
    <cellStyle name="Normal 12 34" xfId="9976"/>
    <cellStyle name="Normal 12 35" xfId="9991"/>
    <cellStyle name="Normal 12 36" xfId="44530"/>
    <cellStyle name="Normal 12 37" xfId="44543"/>
    <cellStyle name="Normal 12 38" xfId="44541"/>
    <cellStyle name="Normal 12 39" xfId="44565"/>
    <cellStyle name="Normal 12 4" xfId="6750"/>
    <cellStyle name="Normal 12 40" xfId="44563"/>
    <cellStyle name="Normal 12 5" xfId="6894"/>
    <cellStyle name="Normal 12 6" xfId="6569"/>
    <cellStyle name="Normal 12 7" xfId="6834"/>
    <cellStyle name="Normal 12 8" xfId="6727"/>
    <cellStyle name="Normal 12 9" xfId="6011"/>
    <cellStyle name="Normal 13" xfId="3069"/>
    <cellStyle name="Normal 13 10" xfId="6736"/>
    <cellStyle name="Normal 13 11" xfId="6255"/>
    <cellStyle name="Normal 13 12" xfId="6816"/>
    <cellStyle name="Normal 13 13" xfId="6023"/>
    <cellStyle name="Normal 13 14" xfId="6696"/>
    <cellStyle name="Normal 13 15" xfId="6298"/>
    <cellStyle name="Normal 13 16" xfId="9793"/>
    <cellStyle name="Normal 13 17" xfId="9806"/>
    <cellStyle name="Normal 13 18" xfId="9813"/>
    <cellStyle name="Normal 13 19" xfId="9826"/>
    <cellStyle name="Normal 13 2" xfId="5419"/>
    <cellStyle name="Normal 13 2 2" xfId="6311"/>
    <cellStyle name="Normal 13 2 3" xfId="5651"/>
    <cellStyle name="Normal 13 20" xfId="9839"/>
    <cellStyle name="Normal 13 21" xfId="9852"/>
    <cellStyle name="Normal 13 22" xfId="9865"/>
    <cellStyle name="Normal 13 23" xfId="9873"/>
    <cellStyle name="Normal 13 24" xfId="9886"/>
    <cellStyle name="Normal 13 25" xfId="9897"/>
    <cellStyle name="Normal 13 26" xfId="9906"/>
    <cellStyle name="Normal 13 27" xfId="9917"/>
    <cellStyle name="Normal 13 28" xfId="9928"/>
    <cellStyle name="Normal 13 29" xfId="9939"/>
    <cellStyle name="Normal 13 3" xfId="6540"/>
    <cellStyle name="Normal 13 30" xfId="9963"/>
    <cellStyle name="Normal 13 31" xfId="9971"/>
    <cellStyle name="Normal 13 32" xfId="9992"/>
    <cellStyle name="Normal 13 33" xfId="9975"/>
    <cellStyle name="Normal 13 34" xfId="9965"/>
    <cellStyle name="Normal 13 35" xfId="44531"/>
    <cellStyle name="Normal 13 36" xfId="44538"/>
    <cellStyle name="Normal 13 37" xfId="44540"/>
    <cellStyle name="Normal 13 38" xfId="44560"/>
    <cellStyle name="Normal 13 39" xfId="44562"/>
    <cellStyle name="Normal 13 4" xfId="6792"/>
    <cellStyle name="Normal 13 5" xfId="6606"/>
    <cellStyle name="Normal 13 6" xfId="6661"/>
    <cellStyle name="Normal 13 7" xfId="6526"/>
    <cellStyle name="Normal 13 8" xfId="6125"/>
    <cellStyle name="Normal 13 9" xfId="6029"/>
    <cellStyle name="Normal 14" xfId="7"/>
    <cellStyle name="Normal 15" xfId="2936"/>
    <cellStyle name="Normal 15 10" xfId="6925"/>
    <cellStyle name="Normal 15 11" xfId="6929"/>
    <cellStyle name="Normal 15 12" xfId="6933"/>
    <cellStyle name="Normal 15 13" xfId="6937"/>
    <cellStyle name="Normal 15 14" xfId="6939"/>
    <cellStyle name="Normal 15 15" xfId="6314"/>
    <cellStyle name="Normal 15 16" xfId="9791"/>
    <cellStyle name="Normal 15 17" xfId="9812"/>
    <cellStyle name="Normal 15 18" xfId="9804"/>
    <cellStyle name="Normal 15 19" xfId="9824"/>
    <cellStyle name="Normal 15 2" xfId="5015"/>
    <cellStyle name="Normal 15 20" xfId="9828"/>
    <cellStyle name="Normal 15 21" xfId="9850"/>
    <cellStyle name="Normal 15 22" xfId="9854"/>
    <cellStyle name="Normal 15 23" xfId="9872"/>
    <cellStyle name="Normal 15 24" xfId="9884"/>
    <cellStyle name="Normal 15 25" xfId="9885"/>
    <cellStyle name="Normal 15 26" xfId="9905"/>
    <cellStyle name="Normal 15 27" xfId="9916"/>
    <cellStyle name="Normal 15 28" xfId="9927"/>
    <cellStyle name="Normal 15 29" xfId="9938"/>
    <cellStyle name="Normal 15 3" xfId="6522"/>
    <cellStyle name="Normal 15 30" xfId="9960"/>
    <cellStyle name="Normal 15 31" xfId="9978"/>
    <cellStyle name="Normal 15 32" xfId="9989"/>
    <cellStyle name="Normal 15 33" xfId="9949"/>
    <cellStyle name="Normal 15 34" xfId="9962"/>
    <cellStyle name="Normal 15 35" xfId="44537"/>
    <cellStyle name="Normal 15 36" xfId="44544"/>
    <cellStyle name="Normal 15 37" xfId="44559"/>
    <cellStyle name="Normal 15 38" xfId="44566"/>
    <cellStyle name="Normal 15 4" xfId="6877"/>
    <cellStyle name="Normal 15 5" xfId="6748"/>
    <cellStyle name="Normal 15 6" xfId="6901"/>
    <cellStyle name="Normal 15 7" xfId="6908"/>
    <cellStyle name="Normal 15 8" xfId="6914"/>
    <cellStyle name="Normal 15 9" xfId="6920"/>
    <cellStyle name="Normal 16" xfId="7554"/>
    <cellStyle name="Normal 16 10" xfId="9864"/>
    <cellStyle name="Normal 16 11" xfId="9853"/>
    <cellStyle name="Normal 16 12" xfId="9878"/>
    <cellStyle name="Normal 16 13" xfId="9896"/>
    <cellStyle name="Normal 16 14" xfId="9889"/>
    <cellStyle name="Normal 16 15" xfId="9911"/>
    <cellStyle name="Normal 16 16" xfId="9922"/>
    <cellStyle name="Normal 16 17" xfId="9933"/>
    <cellStyle name="Normal 16 18" xfId="9944"/>
    <cellStyle name="Normal 16 19" xfId="9990"/>
    <cellStyle name="Normal 16 2" xfId="4598"/>
    <cellStyle name="Normal 16 20" xfId="9954"/>
    <cellStyle name="Normal 16 21" xfId="9967"/>
    <cellStyle name="Normal 16 22" xfId="9974"/>
    <cellStyle name="Normal 16 23" xfId="9958"/>
    <cellStyle name="Normal 16 24" xfId="44551"/>
    <cellStyle name="Normal 16 25" xfId="44535"/>
    <cellStyle name="Normal 16 26" xfId="44573"/>
    <cellStyle name="Normal 16 27" xfId="44557"/>
    <cellStyle name="Normal 16 3" xfId="5400"/>
    <cellStyle name="Normal 16 4" xfId="5286"/>
    <cellStyle name="Normal 16 5" xfId="9803"/>
    <cellStyle name="Normal 16 6" xfId="9792"/>
    <cellStyle name="Normal 16 7" xfId="9794"/>
    <cellStyle name="Normal 16 8" xfId="9838"/>
    <cellStyle name="Normal 16 9" xfId="9827"/>
    <cellStyle name="Normal 17" xfId="3914"/>
    <cellStyle name="Normal 17 10" xfId="6120"/>
    <cellStyle name="Normal 17 11" xfId="6797"/>
    <cellStyle name="Normal 17 12" xfId="6129"/>
    <cellStyle name="Normal 17 13" xfId="6689"/>
    <cellStyle name="Normal 17 14" xfId="6238"/>
    <cellStyle name="Normal 17 15" xfId="6352"/>
    <cellStyle name="Normal 17 16" xfId="9795"/>
    <cellStyle name="Normal 17 17" xfId="9810"/>
    <cellStyle name="Normal 17 18" xfId="9805"/>
    <cellStyle name="Normal 17 19" xfId="9829"/>
    <cellStyle name="Normal 17 2" xfId="5861"/>
    <cellStyle name="Normal 17 2 2" xfId="6345"/>
    <cellStyle name="Normal 17 2 3" xfId="6355"/>
    <cellStyle name="Normal 17 20" xfId="9841"/>
    <cellStyle name="Normal 17 21" xfId="9855"/>
    <cellStyle name="Normal 17 22" xfId="9867"/>
    <cellStyle name="Normal 17 23" xfId="9874"/>
    <cellStyle name="Normal 17 24" xfId="9887"/>
    <cellStyle name="Normal 17 25" xfId="9899"/>
    <cellStyle name="Normal 17 26" xfId="9907"/>
    <cellStyle name="Normal 17 27" xfId="9918"/>
    <cellStyle name="Normal 17 28" xfId="9929"/>
    <cellStyle name="Normal 17 29" xfId="9940"/>
    <cellStyle name="Normal 17 3" xfId="6662"/>
    <cellStyle name="Normal 17 30" xfId="9969"/>
    <cellStyle name="Normal 17 31" xfId="9973"/>
    <cellStyle name="Normal 17 32" xfId="9968"/>
    <cellStyle name="Normal 17 33" xfId="9970"/>
    <cellStyle name="Normal 17 34" xfId="9959"/>
    <cellStyle name="Normal 17 35" xfId="44539"/>
    <cellStyle name="Normal 17 36" xfId="44542"/>
    <cellStyle name="Normal 17 37" xfId="44561"/>
    <cellStyle name="Normal 17 38" xfId="44564"/>
    <cellStyle name="Normal 17 4" xfId="6054"/>
    <cellStyle name="Normal 17 5" xfId="6888"/>
    <cellStyle name="Normal 17 6" xfId="6111"/>
    <cellStyle name="Normal 17 7" xfId="6741"/>
    <cellStyle name="Normal 17 8" xfId="6026"/>
    <cellStyle name="Normal 17 9" xfId="6564"/>
    <cellStyle name="Normal 18" xfId="7234"/>
    <cellStyle name="Normal 18 10" xfId="9861"/>
    <cellStyle name="Normal 18 11" xfId="9876"/>
    <cellStyle name="Normal 18 12" xfId="9893"/>
    <cellStyle name="Normal 18 13" xfId="9890"/>
    <cellStyle name="Normal 18 14" xfId="9909"/>
    <cellStyle name="Normal 18 15" xfId="9920"/>
    <cellStyle name="Normal 18 16" xfId="9931"/>
    <cellStyle name="Normal 18 17" xfId="9942"/>
    <cellStyle name="Normal 18 18" xfId="9987"/>
    <cellStyle name="Normal 18 19" xfId="9997"/>
    <cellStyle name="Normal 18 2" xfId="5917"/>
    <cellStyle name="Normal 18 20" xfId="9951"/>
    <cellStyle name="Normal 18 21" xfId="9994"/>
    <cellStyle name="Normal 18 22" xfId="9986"/>
    <cellStyle name="Normal 18 23" xfId="44549"/>
    <cellStyle name="Normal 18 24" xfId="44545"/>
    <cellStyle name="Normal 18 25" xfId="44571"/>
    <cellStyle name="Normal 18 26" xfId="44567"/>
    <cellStyle name="Normal 18 3" xfId="6353"/>
    <cellStyle name="Normal 18 4" xfId="9800"/>
    <cellStyle name="Normal 18 5" xfId="9781"/>
    <cellStyle name="Normal 18 6" xfId="9789"/>
    <cellStyle name="Normal 18 7" xfId="9836"/>
    <cellStyle name="Normal 18 8" xfId="9835"/>
    <cellStyle name="Normal 18 9" xfId="9862"/>
    <cellStyle name="Normal 19" xfId="7337"/>
    <cellStyle name="Normal 19 10" xfId="9847"/>
    <cellStyle name="Normal 19 11" xfId="9877"/>
    <cellStyle name="Normal 19 12" xfId="9894"/>
    <cellStyle name="Normal 19 13" xfId="9882"/>
    <cellStyle name="Normal 19 14" xfId="9910"/>
    <cellStyle name="Normal 19 15" xfId="9921"/>
    <cellStyle name="Normal 19 16" xfId="9932"/>
    <cellStyle name="Normal 19 17" xfId="9943"/>
    <cellStyle name="Normal 19 18" xfId="9988"/>
    <cellStyle name="Normal 19 19" xfId="9999"/>
    <cellStyle name="Normal 19 2" xfId="5479"/>
    <cellStyle name="Normal 19 20" xfId="9952"/>
    <cellStyle name="Normal 19 21" xfId="9957"/>
    <cellStyle name="Normal 19 22" xfId="9966"/>
    <cellStyle name="Normal 19 23" xfId="44550"/>
    <cellStyle name="Normal 19 24" xfId="44548"/>
    <cellStyle name="Normal 19 25" xfId="44572"/>
    <cellStyle name="Normal 19 26" xfId="44570"/>
    <cellStyle name="Normal 19 3" xfId="6358"/>
    <cellStyle name="Normal 19 4" xfId="9801"/>
    <cellStyle name="Normal 19 5" xfId="9785"/>
    <cellStyle name="Normal 19 6" xfId="9788"/>
    <cellStyle name="Normal 19 7" xfId="9837"/>
    <cellStyle name="Normal 19 8" xfId="9821"/>
    <cellStyle name="Normal 19 9" xfId="9863"/>
    <cellStyle name="Normal 2" xfId="88"/>
    <cellStyle name="Normal 2 10" xfId="89"/>
    <cellStyle name="Normal 2 11" xfId="90"/>
    <cellStyle name="Normal 2 12" xfId="91"/>
    <cellStyle name="Normal 2 13" xfId="92"/>
    <cellStyle name="Normal 2 14" xfId="93"/>
    <cellStyle name="Normal 2 2" xfId="94"/>
    <cellStyle name="Normal 2 2 2" xfId="5646"/>
    <cellStyle name="Normal 2 2 3" xfId="5899"/>
    <cellStyle name="Normal 2 3" xfId="95"/>
    <cellStyle name="Normal 2 3 2" xfId="96"/>
    <cellStyle name="Normal 2 3 2 10" xfId="1084"/>
    <cellStyle name="Normal 2 3 2 10 10" xfId="43675"/>
    <cellStyle name="Normal 2 3 2 10 2" xfId="10948"/>
    <cellStyle name="Normal 2 3 2 10 2 2" xfId="21374"/>
    <cellStyle name="Normal 2 3 2 10 2 3" xfId="32562"/>
    <cellStyle name="Normal 2 3 2 10 3" xfId="12676"/>
    <cellStyle name="Normal 2 3 2 10 3 2" xfId="23267"/>
    <cellStyle name="Normal 2 3 2 10 3 3" xfId="34453"/>
    <cellStyle name="Normal 2 3 2 10 4" xfId="14401"/>
    <cellStyle name="Normal 2 3 2 10 4 2" xfId="25163"/>
    <cellStyle name="Normal 2 3 2 10 4 3" xfId="36349"/>
    <cellStyle name="Normal 2 3 2 10 5" xfId="16126"/>
    <cellStyle name="Normal 2 3 2 10 5 2" xfId="27059"/>
    <cellStyle name="Normal 2 3 2 10 5 3" xfId="38245"/>
    <cellStyle name="Normal 2 3 2 10 6" xfId="17851"/>
    <cellStyle name="Normal 2 3 2 10 6 2" xfId="28955"/>
    <cellStyle name="Normal 2 3 2 10 6 3" xfId="40141"/>
    <cellStyle name="Normal 2 3 2 10 7" xfId="19576"/>
    <cellStyle name="Normal 2 3 2 10 8" xfId="30764"/>
    <cellStyle name="Normal 2 3 2 10 9" xfId="41950"/>
    <cellStyle name="Normal 2 3 2 11" xfId="1400"/>
    <cellStyle name="Normal 2 3 2 11 10" xfId="43963"/>
    <cellStyle name="Normal 2 3 2 11 2" xfId="11236"/>
    <cellStyle name="Normal 2 3 2 11 2 2" xfId="21690"/>
    <cellStyle name="Normal 2 3 2 11 2 3" xfId="32878"/>
    <cellStyle name="Normal 2 3 2 11 3" xfId="12964"/>
    <cellStyle name="Normal 2 3 2 11 3 2" xfId="23583"/>
    <cellStyle name="Normal 2 3 2 11 3 3" xfId="34769"/>
    <cellStyle name="Normal 2 3 2 11 4" xfId="14689"/>
    <cellStyle name="Normal 2 3 2 11 4 2" xfId="25479"/>
    <cellStyle name="Normal 2 3 2 11 4 3" xfId="36665"/>
    <cellStyle name="Normal 2 3 2 11 5" xfId="16414"/>
    <cellStyle name="Normal 2 3 2 11 5 2" xfId="27375"/>
    <cellStyle name="Normal 2 3 2 11 5 3" xfId="38561"/>
    <cellStyle name="Normal 2 3 2 11 6" xfId="18139"/>
    <cellStyle name="Normal 2 3 2 11 6 2" xfId="29271"/>
    <cellStyle name="Normal 2 3 2 11 6 3" xfId="40457"/>
    <cellStyle name="Normal 2 3 2 11 7" xfId="19864"/>
    <cellStyle name="Normal 2 3 2 11 8" xfId="31052"/>
    <cellStyle name="Normal 2 3 2 11 9" xfId="42238"/>
    <cellStyle name="Normal 2 3 2 12" xfId="1716"/>
    <cellStyle name="Normal 2 3 2 12 10" xfId="44251"/>
    <cellStyle name="Normal 2 3 2 12 2" xfId="11524"/>
    <cellStyle name="Normal 2 3 2 12 2 2" xfId="22006"/>
    <cellStyle name="Normal 2 3 2 12 2 3" xfId="33194"/>
    <cellStyle name="Normal 2 3 2 12 3" xfId="13252"/>
    <cellStyle name="Normal 2 3 2 12 3 2" xfId="23899"/>
    <cellStyle name="Normal 2 3 2 12 3 3" xfId="35085"/>
    <cellStyle name="Normal 2 3 2 12 4" xfId="14977"/>
    <cellStyle name="Normal 2 3 2 12 4 2" xfId="25795"/>
    <cellStyle name="Normal 2 3 2 12 4 3" xfId="36981"/>
    <cellStyle name="Normal 2 3 2 12 5" xfId="16702"/>
    <cellStyle name="Normal 2 3 2 12 5 2" xfId="27691"/>
    <cellStyle name="Normal 2 3 2 12 5 3" xfId="38877"/>
    <cellStyle name="Normal 2 3 2 12 6" xfId="18427"/>
    <cellStyle name="Normal 2 3 2 12 6 2" xfId="29587"/>
    <cellStyle name="Normal 2 3 2 12 6 3" xfId="40773"/>
    <cellStyle name="Normal 2 3 2 12 7" xfId="20152"/>
    <cellStyle name="Normal 2 3 2 12 8" xfId="31340"/>
    <cellStyle name="Normal 2 3 2 12 9" xfId="42526"/>
    <cellStyle name="Normal 2 3 2 13" xfId="2166"/>
    <cellStyle name="Normal 2 3 2 13 2" xfId="20440"/>
    <cellStyle name="Normal 2 3 2 13 3" xfId="31628"/>
    <cellStyle name="Normal 2 3 2 14" xfId="11812"/>
    <cellStyle name="Normal 2 3 2 14 2" xfId="22321"/>
    <cellStyle name="Normal 2 3 2 14 3" xfId="33509"/>
    <cellStyle name="Normal 2 3 2 15" xfId="13539"/>
    <cellStyle name="Normal 2 3 2 15 2" xfId="24215"/>
    <cellStyle name="Normal 2 3 2 15 3" xfId="35401"/>
    <cellStyle name="Normal 2 3 2 16" xfId="15264"/>
    <cellStyle name="Normal 2 3 2 16 2" xfId="26111"/>
    <cellStyle name="Normal 2 3 2 16 3" xfId="37297"/>
    <cellStyle name="Normal 2 3 2 17" xfId="16989"/>
    <cellStyle name="Normal 2 3 2 17 2" xfId="28007"/>
    <cellStyle name="Normal 2 3 2 17 3" xfId="39193"/>
    <cellStyle name="Normal 2 3 2 18" xfId="18714"/>
    <cellStyle name="Normal 2 3 2 19" xfId="29902"/>
    <cellStyle name="Normal 2 3 2 2" xfId="156"/>
    <cellStyle name="Normal 2 3 2 2 10" xfId="11832"/>
    <cellStyle name="Normal 2 3 2 2 10 2" xfId="22341"/>
    <cellStyle name="Normal 2 3 2 2 10 3" xfId="33527"/>
    <cellStyle name="Normal 2 3 2 2 11" xfId="13557"/>
    <cellStyle name="Normal 2 3 2 2 11 2" xfId="24237"/>
    <cellStyle name="Normal 2 3 2 2 11 3" xfId="35423"/>
    <cellStyle name="Normal 2 3 2 2 12" xfId="15282"/>
    <cellStyle name="Normal 2 3 2 2 12 2" xfId="26133"/>
    <cellStyle name="Normal 2 3 2 2 12 3" xfId="37319"/>
    <cellStyle name="Normal 2 3 2 2 13" xfId="17007"/>
    <cellStyle name="Normal 2 3 2 2 13 2" xfId="28029"/>
    <cellStyle name="Normal 2 3 2 2 13 3" xfId="39215"/>
    <cellStyle name="Normal 2 3 2 2 14" xfId="18732"/>
    <cellStyle name="Normal 2 3 2 2 15" xfId="29920"/>
    <cellStyle name="Normal 2 3 2 2 16" xfId="41106"/>
    <cellStyle name="Normal 2 3 2 2 17" xfId="42831"/>
    <cellStyle name="Normal 2 3 2 2 2" xfId="246"/>
    <cellStyle name="Normal 2 3 2 2 2 10" xfId="13639"/>
    <cellStyle name="Normal 2 3 2 2 2 10 2" xfId="24327"/>
    <cellStyle name="Normal 2 3 2 2 2 10 3" xfId="35513"/>
    <cellStyle name="Normal 2 3 2 2 2 11" xfId="15364"/>
    <cellStyle name="Normal 2 3 2 2 2 11 2" xfId="26223"/>
    <cellStyle name="Normal 2 3 2 2 2 11 3" xfId="37409"/>
    <cellStyle name="Normal 2 3 2 2 2 12" xfId="17089"/>
    <cellStyle name="Normal 2 3 2 2 2 12 2" xfId="28119"/>
    <cellStyle name="Normal 2 3 2 2 2 12 3" xfId="39305"/>
    <cellStyle name="Normal 2 3 2 2 2 13" xfId="18814"/>
    <cellStyle name="Normal 2 3 2 2 2 14" xfId="30002"/>
    <cellStyle name="Normal 2 3 2 2 2 15" xfId="41188"/>
    <cellStyle name="Normal 2 3 2 2 2 16" xfId="42913"/>
    <cellStyle name="Normal 2 3 2 2 2 2" xfId="404"/>
    <cellStyle name="Normal 2 3 2 2 2 2 10" xfId="15508"/>
    <cellStyle name="Normal 2 3 2 2 2 2 10 2" xfId="26381"/>
    <cellStyle name="Normal 2 3 2 2 2 2 10 3" xfId="37567"/>
    <cellStyle name="Normal 2 3 2 2 2 2 11" xfId="17233"/>
    <cellStyle name="Normal 2 3 2 2 2 2 11 2" xfId="28277"/>
    <cellStyle name="Normal 2 3 2 2 2 2 11 3" xfId="39463"/>
    <cellStyle name="Normal 2 3 2 2 2 2 12" xfId="18958"/>
    <cellStyle name="Normal 2 3 2 2 2 2 13" xfId="30146"/>
    <cellStyle name="Normal 2 3 2 2 2 2 14" xfId="41332"/>
    <cellStyle name="Normal 2 3 2 2 2 2 15" xfId="43057"/>
    <cellStyle name="Normal 2 3 2 2 2 2 2" xfId="722"/>
    <cellStyle name="Normal 2 3 2 2 2 2 2 10" xfId="43345"/>
    <cellStyle name="Normal 2 3 2 2 2 2 2 2" xfId="10618"/>
    <cellStyle name="Normal 2 3 2 2 2 2 2 2 2" xfId="21012"/>
    <cellStyle name="Normal 2 3 2 2 2 2 2 2 3" xfId="32200"/>
    <cellStyle name="Normal 2 3 2 2 2 2 2 3" xfId="12346"/>
    <cellStyle name="Normal 2 3 2 2 2 2 2 3 2" xfId="22905"/>
    <cellStyle name="Normal 2 3 2 2 2 2 2 3 3" xfId="34091"/>
    <cellStyle name="Normal 2 3 2 2 2 2 2 4" xfId="14071"/>
    <cellStyle name="Normal 2 3 2 2 2 2 2 4 2" xfId="24801"/>
    <cellStyle name="Normal 2 3 2 2 2 2 2 4 3" xfId="35987"/>
    <cellStyle name="Normal 2 3 2 2 2 2 2 5" xfId="15796"/>
    <cellStyle name="Normal 2 3 2 2 2 2 2 5 2" xfId="26697"/>
    <cellStyle name="Normal 2 3 2 2 2 2 2 5 3" xfId="37883"/>
    <cellStyle name="Normal 2 3 2 2 2 2 2 6" xfId="17521"/>
    <cellStyle name="Normal 2 3 2 2 2 2 2 6 2" xfId="28593"/>
    <cellStyle name="Normal 2 3 2 2 2 2 2 6 3" xfId="39779"/>
    <cellStyle name="Normal 2 3 2 2 2 2 2 7" xfId="19246"/>
    <cellStyle name="Normal 2 3 2 2 2 2 2 8" xfId="30434"/>
    <cellStyle name="Normal 2 3 2 2 2 2 2 9" xfId="41620"/>
    <cellStyle name="Normal 2 3 2 2 2 2 3" xfId="1038"/>
    <cellStyle name="Normal 2 3 2 2 2 2 3 10" xfId="43633"/>
    <cellStyle name="Normal 2 3 2 2 2 2 3 2" xfId="10906"/>
    <cellStyle name="Normal 2 3 2 2 2 2 3 2 2" xfId="21328"/>
    <cellStyle name="Normal 2 3 2 2 2 2 3 2 3" xfId="32516"/>
    <cellStyle name="Normal 2 3 2 2 2 2 3 3" xfId="12634"/>
    <cellStyle name="Normal 2 3 2 2 2 2 3 3 2" xfId="23221"/>
    <cellStyle name="Normal 2 3 2 2 2 2 3 3 3" xfId="34407"/>
    <cellStyle name="Normal 2 3 2 2 2 2 3 4" xfId="14359"/>
    <cellStyle name="Normal 2 3 2 2 2 2 3 4 2" xfId="25117"/>
    <cellStyle name="Normal 2 3 2 2 2 2 3 4 3" xfId="36303"/>
    <cellStyle name="Normal 2 3 2 2 2 2 3 5" xfId="16084"/>
    <cellStyle name="Normal 2 3 2 2 2 2 3 5 2" xfId="27013"/>
    <cellStyle name="Normal 2 3 2 2 2 2 3 5 3" xfId="38199"/>
    <cellStyle name="Normal 2 3 2 2 2 2 3 6" xfId="17809"/>
    <cellStyle name="Normal 2 3 2 2 2 2 3 6 2" xfId="28909"/>
    <cellStyle name="Normal 2 3 2 2 2 2 3 6 3" xfId="40095"/>
    <cellStyle name="Normal 2 3 2 2 2 2 3 7" xfId="19534"/>
    <cellStyle name="Normal 2 3 2 2 2 2 3 8" xfId="30722"/>
    <cellStyle name="Normal 2 3 2 2 2 2 3 9" xfId="41908"/>
    <cellStyle name="Normal 2 3 2 2 2 2 4" xfId="1354"/>
    <cellStyle name="Normal 2 3 2 2 2 2 4 10" xfId="43921"/>
    <cellStyle name="Normal 2 3 2 2 2 2 4 2" xfId="11194"/>
    <cellStyle name="Normal 2 3 2 2 2 2 4 2 2" xfId="21644"/>
    <cellStyle name="Normal 2 3 2 2 2 2 4 2 3" xfId="32832"/>
    <cellStyle name="Normal 2 3 2 2 2 2 4 3" xfId="12922"/>
    <cellStyle name="Normal 2 3 2 2 2 2 4 3 2" xfId="23537"/>
    <cellStyle name="Normal 2 3 2 2 2 2 4 3 3" xfId="34723"/>
    <cellStyle name="Normal 2 3 2 2 2 2 4 4" xfId="14647"/>
    <cellStyle name="Normal 2 3 2 2 2 2 4 4 2" xfId="25433"/>
    <cellStyle name="Normal 2 3 2 2 2 2 4 4 3" xfId="36619"/>
    <cellStyle name="Normal 2 3 2 2 2 2 4 5" xfId="16372"/>
    <cellStyle name="Normal 2 3 2 2 2 2 4 5 2" xfId="27329"/>
    <cellStyle name="Normal 2 3 2 2 2 2 4 5 3" xfId="38515"/>
    <cellStyle name="Normal 2 3 2 2 2 2 4 6" xfId="18097"/>
    <cellStyle name="Normal 2 3 2 2 2 2 4 6 2" xfId="29225"/>
    <cellStyle name="Normal 2 3 2 2 2 2 4 6 3" xfId="40411"/>
    <cellStyle name="Normal 2 3 2 2 2 2 4 7" xfId="19822"/>
    <cellStyle name="Normal 2 3 2 2 2 2 4 8" xfId="31010"/>
    <cellStyle name="Normal 2 3 2 2 2 2 4 9" xfId="42196"/>
    <cellStyle name="Normal 2 3 2 2 2 2 5" xfId="1670"/>
    <cellStyle name="Normal 2 3 2 2 2 2 5 10" xfId="44209"/>
    <cellStyle name="Normal 2 3 2 2 2 2 5 2" xfId="11482"/>
    <cellStyle name="Normal 2 3 2 2 2 2 5 2 2" xfId="21960"/>
    <cellStyle name="Normal 2 3 2 2 2 2 5 2 3" xfId="33148"/>
    <cellStyle name="Normal 2 3 2 2 2 2 5 3" xfId="13210"/>
    <cellStyle name="Normal 2 3 2 2 2 2 5 3 2" xfId="23853"/>
    <cellStyle name="Normal 2 3 2 2 2 2 5 3 3" xfId="35039"/>
    <cellStyle name="Normal 2 3 2 2 2 2 5 4" xfId="14935"/>
    <cellStyle name="Normal 2 3 2 2 2 2 5 4 2" xfId="25749"/>
    <cellStyle name="Normal 2 3 2 2 2 2 5 4 3" xfId="36935"/>
    <cellStyle name="Normal 2 3 2 2 2 2 5 5" xfId="16660"/>
    <cellStyle name="Normal 2 3 2 2 2 2 5 5 2" xfId="27645"/>
    <cellStyle name="Normal 2 3 2 2 2 2 5 5 3" xfId="38831"/>
    <cellStyle name="Normal 2 3 2 2 2 2 5 6" xfId="18385"/>
    <cellStyle name="Normal 2 3 2 2 2 2 5 6 2" xfId="29541"/>
    <cellStyle name="Normal 2 3 2 2 2 2 5 6 3" xfId="40727"/>
    <cellStyle name="Normal 2 3 2 2 2 2 5 7" xfId="20110"/>
    <cellStyle name="Normal 2 3 2 2 2 2 5 8" xfId="31298"/>
    <cellStyle name="Normal 2 3 2 2 2 2 5 9" xfId="42484"/>
    <cellStyle name="Normal 2 3 2 2 2 2 6" xfId="1986"/>
    <cellStyle name="Normal 2 3 2 2 2 2 6 10" xfId="44497"/>
    <cellStyle name="Normal 2 3 2 2 2 2 6 2" xfId="11770"/>
    <cellStyle name="Normal 2 3 2 2 2 2 6 2 2" xfId="22276"/>
    <cellStyle name="Normal 2 3 2 2 2 2 6 2 3" xfId="33464"/>
    <cellStyle name="Normal 2 3 2 2 2 2 6 3" xfId="13498"/>
    <cellStyle name="Normal 2 3 2 2 2 2 6 3 2" xfId="24169"/>
    <cellStyle name="Normal 2 3 2 2 2 2 6 3 3" xfId="35355"/>
    <cellStyle name="Normal 2 3 2 2 2 2 6 4" xfId="15223"/>
    <cellStyle name="Normal 2 3 2 2 2 2 6 4 2" xfId="26065"/>
    <cellStyle name="Normal 2 3 2 2 2 2 6 4 3" xfId="37251"/>
    <cellStyle name="Normal 2 3 2 2 2 2 6 5" xfId="16948"/>
    <cellStyle name="Normal 2 3 2 2 2 2 6 5 2" xfId="27961"/>
    <cellStyle name="Normal 2 3 2 2 2 2 6 5 3" xfId="39147"/>
    <cellStyle name="Normal 2 3 2 2 2 2 6 6" xfId="18673"/>
    <cellStyle name="Normal 2 3 2 2 2 2 6 6 2" xfId="29857"/>
    <cellStyle name="Normal 2 3 2 2 2 2 6 6 3" xfId="41043"/>
    <cellStyle name="Normal 2 3 2 2 2 2 6 7" xfId="20398"/>
    <cellStyle name="Normal 2 3 2 2 2 2 6 8" xfId="31586"/>
    <cellStyle name="Normal 2 3 2 2 2 2 6 9" xfId="42772"/>
    <cellStyle name="Normal 2 3 2 2 2 2 7" xfId="10329"/>
    <cellStyle name="Normal 2 3 2 2 2 2 7 2" xfId="20696"/>
    <cellStyle name="Normal 2 3 2 2 2 2 7 3" xfId="31884"/>
    <cellStyle name="Normal 2 3 2 2 2 2 8" xfId="12058"/>
    <cellStyle name="Normal 2 3 2 2 2 2 8 2" xfId="22589"/>
    <cellStyle name="Normal 2 3 2 2 2 2 8 3" xfId="33775"/>
    <cellStyle name="Normal 2 3 2 2 2 2 9" xfId="13783"/>
    <cellStyle name="Normal 2 3 2 2 2 2 9 2" xfId="24485"/>
    <cellStyle name="Normal 2 3 2 2 2 2 9 3" xfId="35671"/>
    <cellStyle name="Normal 2 3 2 2 2 3" xfId="564"/>
    <cellStyle name="Normal 2 3 2 2 2 3 10" xfId="43201"/>
    <cellStyle name="Normal 2 3 2 2 2 3 2" xfId="10474"/>
    <cellStyle name="Normal 2 3 2 2 2 3 2 2" xfId="20854"/>
    <cellStyle name="Normal 2 3 2 2 2 3 2 3" xfId="32042"/>
    <cellStyle name="Normal 2 3 2 2 2 3 3" xfId="12202"/>
    <cellStyle name="Normal 2 3 2 2 2 3 3 2" xfId="22747"/>
    <cellStyle name="Normal 2 3 2 2 2 3 3 3" xfId="33933"/>
    <cellStyle name="Normal 2 3 2 2 2 3 4" xfId="13927"/>
    <cellStyle name="Normal 2 3 2 2 2 3 4 2" xfId="24643"/>
    <cellStyle name="Normal 2 3 2 2 2 3 4 3" xfId="35829"/>
    <cellStyle name="Normal 2 3 2 2 2 3 5" xfId="15652"/>
    <cellStyle name="Normal 2 3 2 2 2 3 5 2" xfId="26539"/>
    <cellStyle name="Normal 2 3 2 2 2 3 5 3" xfId="37725"/>
    <cellStyle name="Normal 2 3 2 2 2 3 6" xfId="17377"/>
    <cellStyle name="Normal 2 3 2 2 2 3 6 2" xfId="28435"/>
    <cellStyle name="Normal 2 3 2 2 2 3 6 3" xfId="39621"/>
    <cellStyle name="Normal 2 3 2 2 2 3 7" xfId="19102"/>
    <cellStyle name="Normal 2 3 2 2 2 3 8" xfId="30290"/>
    <cellStyle name="Normal 2 3 2 2 2 3 9" xfId="41476"/>
    <cellStyle name="Normal 2 3 2 2 2 4" xfId="880"/>
    <cellStyle name="Normal 2 3 2 2 2 4 10" xfId="43489"/>
    <cellStyle name="Normal 2 3 2 2 2 4 2" xfId="10762"/>
    <cellStyle name="Normal 2 3 2 2 2 4 2 2" xfId="21170"/>
    <cellStyle name="Normal 2 3 2 2 2 4 2 3" xfId="32358"/>
    <cellStyle name="Normal 2 3 2 2 2 4 3" xfId="12490"/>
    <cellStyle name="Normal 2 3 2 2 2 4 3 2" xfId="23063"/>
    <cellStyle name="Normal 2 3 2 2 2 4 3 3" xfId="34249"/>
    <cellStyle name="Normal 2 3 2 2 2 4 4" xfId="14215"/>
    <cellStyle name="Normal 2 3 2 2 2 4 4 2" xfId="24959"/>
    <cellStyle name="Normal 2 3 2 2 2 4 4 3" xfId="36145"/>
    <cellStyle name="Normal 2 3 2 2 2 4 5" xfId="15940"/>
    <cellStyle name="Normal 2 3 2 2 2 4 5 2" xfId="26855"/>
    <cellStyle name="Normal 2 3 2 2 2 4 5 3" xfId="38041"/>
    <cellStyle name="Normal 2 3 2 2 2 4 6" xfId="17665"/>
    <cellStyle name="Normal 2 3 2 2 2 4 6 2" xfId="28751"/>
    <cellStyle name="Normal 2 3 2 2 2 4 6 3" xfId="39937"/>
    <cellStyle name="Normal 2 3 2 2 2 4 7" xfId="19390"/>
    <cellStyle name="Normal 2 3 2 2 2 4 8" xfId="30578"/>
    <cellStyle name="Normal 2 3 2 2 2 4 9" xfId="41764"/>
    <cellStyle name="Normal 2 3 2 2 2 5" xfId="1196"/>
    <cellStyle name="Normal 2 3 2 2 2 5 10" xfId="43777"/>
    <cellStyle name="Normal 2 3 2 2 2 5 2" xfId="11050"/>
    <cellStyle name="Normal 2 3 2 2 2 5 2 2" xfId="21486"/>
    <cellStyle name="Normal 2 3 2 2 2 5 2 3" xfId="32674"/>
    <cellStyle name="Normal 2 3 2 2 2 5 3" xfId="12778"/>
    <cellStyle name="Normal 2 3 2 2 2 5 3 2" xfId="23379"/>
    <cellStyle name="Normal 2 3 2 2 2 5 3 3" xfId="34565"/>
    <cellStyle name="Normal 2 3 2 2 2 5 4" xfId="14503"/>
    <cellStyle name="Normal 2 3 2 2 2 5 4 2" xfId="25275"/>
    <cellStyle name="Normal 2 3 2 2 2 5 4 3" xfId="36461"/>
    <cellStyle name="Normal 2 3 2 2 2 5 5" xfId="16228"/>
    <cellStyle name="Normal 2 3 2 2 2 5 5 2" xfId="27171"/>
    <cellStyle name="Normal 2 3 2 2 2 5 5 3" xfId="38357"/>
    <cellStyle name="Normal 2 3 2 2 2 5 6" xfId="17953"/>
    <cellStyle name="Normal 2 3 2 2 2 5 6 2" xfId="29067"/>
    <cellStyle name="Normal 2 3 2 2 2 5 6 3" xfId="40253"/>
    <cellStyle name="Normal 2 3 2 2 2 5 7" xfId="19678"/>
    <cellStyle name="Normal 2 3 2 2 2 5 8" xfId="30866"/>
    <cellStyle name="Normal 2 3 2 2 2 5 9" xfId="42052"/>
    <cellStyle name="Normal 2 3 2 2 2 6" xfId="1512"/>
    <cellStyle name="Normal 2 3 2 2 2 6 10" xfId="44065"/>
    <cellStyle name="Normal 2 3 2 2 2 6 2" xfId="11338"/>
    <cellStyle name="Normal 2 3 2 2 2 6 2 2" xfId="21802"/>
    <cellStyle name="Normal 2 3 2 2 2 6 2 3" xfId="32990"/>
    <cellStyle name="Normal 2 3 2 2 2 6 3" xfId="13066"/>
    <cellStyle name="Normal 2 3 2 2 2 6 3 2" xfId="23695"/>
    <cellStyle name="Normal 2 3 2 2 2 6 3 3" xfId="34881"/>
    <cellStyle name="Normal 2 3 2 2 2 6 4" xfId="14791"/>
    <cellStyle name="Normal 2 3 2 2 2 6 4 2" xfId="25591"/>
    <cellStyle name="Normal 2 3 2 2 2 6 4 3" xfId="36777"/>
    <cellStyle name="Normal 2 3 2 2 2 6 5" xfId="16516"/>
    <cellStyle name="Normal 2 3 2 2 2 6 5 2" xfId="27487"/>
    <cellStyle name="Normal 2 3 2 2 2 6 5 3" xfId="38673"/>
    <cellStyle name="Normal 2 3 2 2 2 6 6" xfId="18241"/>
    <cellStyle name="Normal 2 3 2 2 2 6 6 2" xfId="29383"/>
    <cellStyle name="Normal 2 3 2 2 2 6 6 3" xfId="40569"/>
    <cellStyle name="Normal 2 3 2 2 2 6 7" xfId="19966"/>
    <cellStyle name="Normal 2 3 2 2 2 6 8" xfId="31154"/>
    <cellStyle name="Normal 2 3 2 2 2 6 9" xfId="42340"/>
    <cellStyle name="Normal 2 3 2 2 2 7" xfId="1828"/>
    <cellStyle name="Normal 2 3 2 2 2 7 10" xfId="44353"/>
    <cellStyle name="Normal 2 3 2 2 2 7 2" xfId="11626"/>
    <cellStyle name="Normal 2 3 2 2 2 7 2 2" xfId="22118"/>
    <cellStyle name="Normal 2 3 2 2 2 7 2 3" xfId="33306"/>
    <cellStyle name="Normal 2 3 2 2 2 7 3" xfId="13354"/>
    <cellStyle name="Normal 2 3 2 2 2 7 3 2" xfId="24011"/>
    <cellStyle name="Normal 2 3 2 2 2 7 3 3" xfId="35197"/>
    <cellStyle name="Normal 2 3 2 2 2 7 4" xfId="15079"/>
    <cellStyle name="Normal 2 3 2 2 2 7 4 2" xfId="25907"/>
    <cellStyle name="Normal 2 3 2 2 2 7 4 3" xfId="37093"/>
    <cellStyle name="Normal 2 3 2 2 2 7 5" xfId="16804"/>
    <cellStyle name="Normal 2 3 2 2 2 7 5 2" xfId="27803"/>
    <cellStyle name="Normal 2 3 2 2 2 7 5 3" xfId="38989"/>
    <cellStyle name="Normal 2 3 2 2 2 7 6" xfId="18529"/>
    <cellStyle name="Normal 2 3 2 2 2 7 6 2" xfId="29699"/>
    <cellStyle name="Normal 2 3 2 2 2 7 6 3" xfId="40885"/>
    <cellStyle name="Normal 2 3 2 2 2 7 7" xfId="20254"/>
    <cellStyle name="Normal 2 3 2 2 2 7 8" xfId="31442"/>
    <cellStyle name="Normal 2 3 2 2 2 7 9" xfId="42628"/>
    <cellStyle name="Normal 2 3 2 2 2 8" xfId="2111"/>
    <cellStyle name="Normal 2 3 2 2 2 8 2" xfId="20542"/>
    <cellStyle name="Normal 2 3 2 2 2 8 3" xfId="31730"/>
    <cellStyle name="Normal 2 3 2 2 2 9" xfId="11914"/>
    <cellStyle name="Normal 2 3 2 2 2 9 2" xfId="22431"/>
    <cellStyle name="Normal 2 3 2 2 2 9 3" xfId="33617"/>
    <cellStyle name="Normal 2 3 2 2 3" xfId="314"/>
    <cellStyle name="Normal 2 3 2 2 3 10" xfId="15426"/>
    <cellStyle name="Normal 2 3 2 2 3 10 2" xfId="26291"/>
    <cellStyle name="Normal 2 3 2 2 3 10 3" xfId="37477"/>
    <cellStyle name="Normal 2 3 2 2 3 11" xfId="17151"/>
    <cellStyle name="Normal 2 3 2 2 3 11 2" xfId="28187"/>
    <cellStyle name="Normal 2 3 2 2 3 11 3" xfId="39373"/>
    <cellStyle name="Normal 2 3 2 2 3 12" xfId="18876"/>
    <cellStyle name="Normal 2 3 2 2 3 13" xfId="30064"/>
    <cellStyle name="Normal 2 3 2 2 3 14" xfId="41250"/>
    <cellStyle name="Normal 2 3 2 2 3 15" xfId="42975"/>
    <cellStyle name="Normal 2 3 2 2 3 2" xfId="632"/>
    <cellStyle name="Normal 2 3 2 2 3 2 10" xfId="43263"/>
    <cellStyle name="Normal 2 3 2 2 3 2 2" xfId="10536"/>
    <cellStyle name="Normal 2 3 2 2 3 2 2 2" xfId="20922"/>
    <cellStyle name="Normal 2 3 2 2 3 2 2 3" xfId="32110"/>
    <cellStyle name="Normal 2 3 2 2 3 2 3" xfId="12264"/>
    <cellStyle name="Normal 2 3 2 2 3 2 3 2" xfId="22815"/>
    <cellStyle name="Normal 2 3 2 2 3 2 3 3" xfId="34001"/>
    <cellStyle name="Normal 2 3 2 2 3 2 4" xfId="13989"/>
    <cellStyle name="Normal 2 3 2 2 3 2 4 2" xfId="24711"/>
    <cellStyle name="Normal 2 3 2 2 3 2 4 3" xfId="35897"/>
    <cellStyle name="Normal 2 3 2 2 3 2 5" xfId="15714"/>
    <cellStyle name="Normal 2 3 2 2 3 2 5 2" xfId="26607"/>
    <cellStyle name="Normal 2 3 2 2 3 2 5 3" xfId="37793"/>
    <cellStyle name="Normal 2 3 2 2 3 2 6" xfId="17439"/>
    <cellStyle name="Normal 2 3 2 2 3 2 6 2" xfId="28503"/>
    <cellStyle name="Normal 2 3 2 2 3 2 6 3" xfId="39689"/>
    <cellStyle name="Normal 2 3 2 2 3 2 7" xfId="19164"/>
    <cellStyle name="Normal 2 3 2 2 3 2 8" xfId="30352"/>
    <cellStyle name="Normal 2 3 2 2 3 2 9" xfId="41538"/>
    <cellStyle name="Normal 2 3 2 2 3 3" xfId="948"/>
    <cellStyle name="Normal 2 3 2 2 3 3 10" xfId="43551"/>
    <cellStyle name="Normal 2 3 2 2 3 3 2" xfId="10824"/>
    <cellStyle name="Normal 2 3 2 2 3 3 2 2" xfId="21238"/>
    <cellStyle name="Normal 2 3 2 2 3 3 2 3" xfId="32426"/>
    <cellStyle name="Normal 2 3 2 2 3 3 3" xfId="12552"/>
    <cellStyle name="Normal 2 3 2 2 3 3 3 2" xfId="23131"/>
    <cellStyle name="Normal 2 3 2 2 3 3 3 3" xfId="34317"/>
    <cellStyle name="Normal 2 3 2 2 3 3 4" xfId="14277"/>
    <cellStyle name="Normal 2 3 2 2 3 3 4 2" xfId="25027"/>
    <cellStyle name="Normal 2 3 2 2 3 3 4 3" xfId="36213"/>
    <cellStyle name="Normal 2 3 2 2 3 3 5" xfId="16002"/>
    <cellStyle name="Normal 2 3 2 2 3 3 5 2" xfId="26923"/>
    <cellStyle name="Normal 2 3 2 2 3 3 5 3" xfId="38109"/>
    <cellStyle name="Normal 2 3 2 2 3 3 6" xfId="17727"/>
    <cellStyle name="Normal 2 3 2 2 3 3 6 2" xfId="28819"/>
    <cellStyle name="Normal 2 3 2 2 3 3 6 3" xfId="40005"/>
    <cellStyle name="Normal 2 3 2 2 3 3 7" xfId="19452"/>
    <cellStyle name="Normal 2 3 2 2 3 3 8" xfId="30640"/>
    <cellStyle name="Normal 2 3 2 2 3 3 9" xfId="41826"/>
    <cellStyle name="Normal 2 3 2 2 3 4" xfId="1264"/>
    <cellStyle name="Normal 2 3 2 2 3 4 10" xfId="43839"/>
    <cellStyle name="Normal 2 3 2 2 3 4 2" xfId="11112"/>
    <cellStyle name="Normal 2 3 2 2 3 4 2 2" xfId="21554"/>
    <cellStyle name="Normal 2 3 2 2 3 4 2 3" xfId="32742"/>
    <cellStyle name="Normal 2 3 2 2 3 4 3" xfId="12840"/>
    <cellStyle name="Normal 2 3 2 2 3 4 3 2" xfId="23447"/>
    <cellStyle name="Normal 2 3 2 2 3 4 3 3" xfId="34633"/>
    <cellStyle name="Normal 2 3 2 2 3 4 4" xfId="14565"/>
    <cellStyle name="Normal 2 3 2 2 3 4 4 2" xfId="25343"/>
    <cellStyle name="Normal 2 3 2 2 3 4 4 3" xfId="36529"/>
    <cellStyle name="Normal 2 3 2 2 3 4 5" xfId="16290"/>
    <cellStyle name="Normal 2 3 2 2 3 4 5 2" xfId="27239"/>
    <cellStyle name="Normal 2 3 2 2 3 4 5 3" xfId="38425"/>
    <cellStyle name="Normal 2 3 2 2 3 4 6" xfId="18015"/>
    <cellStyle name="Normal 2 3 2 2 3 4 6 2" xfId="29135"/>
    <cellStyle name="Normal 2 3 2 2 3 4 6 3" xfId="40321"/>
    <cellStyle name="Normal 2 3 2 2 3 4 7" xfId="19740"/>
    <cellStyle name="Normal 2 3 2 2 3 4 8" xfId="30928"/>
    <cellStyle name="Normal 2 3 2 2 3 4 9" xfId="42114"/>
    <cellStyle name="Normal 2 3 2 2 3 5" xfId="1580"/>
    <cellStyle name="Normal 2 3 2 2 3 5 10" xfId="44127"/>
    <cellStyle name="Normal 2 3 2 2 3 5 2" xfId="11400"/>
    <cellStyle name="Normal 2 3 2 2 3 5 2 2" xfId="21870"/>
    <cellStyle name="Normal 2 3 2 2 3 5 2 3" xfId="33058"/>
    <cellStyle name="Normal 2 3 2 2 3 5 3" xfId="13128"/>
    <cellStyle name="Normal 2 3 2 2 3 5 3 2" xfId="23763"/>
    <cellStyle name="Normal 2 3 2 2 3 5 3 3" xfId="34949"/>
    <cellStyle name="Normal 2 3 2 2 3 5 4" xfId="14853"/>
    <cellStyle name="Normal 2 3 2 2 3 5 4 2" xfId="25659"/>
    <cellStyle name="Normal 2 3 2 2 3 5 4 3" xfId="36845"/>
    <cellStyle name="Normal 2 3 2 2 3 5 5" xfId="16578"/>
    <cellStyle name="Normal 2 3 2 2 3 5 5 2" xfId="27555"/>
    <cellStyle name="Normal 2 3 2 2 3 5 5 3" xfId="38741"/>
    <cellStyle name="Normal 2 3 2 2 3 5 6" xfId="18303"/>
    <cellStyle name="Normal 2 3 2 2 3 5 6 2" xfId="29451"/>
    <cellStyle name="Normal 2 3 2 2 3 5 6 3" xfId="40637"/>
    <cellStyle name="Normal 2 3 2 2 3 5 7" xfId="20028"/>
    <cellStyle name="Normal 2 3 2 2 3 5 8" xfId="31216"/>
    <cellStyle name="Normal 2 3 2 2 3 5 9" xfId="42402"/>
    <cellStyle name="Normal 2 3 2 2 3 6" xfId="1896"/>
    <cellStyle name="Normal 2 3 2 2 3 6 10" xfId="44415"/>
    <cellStyle name="Normal 2 3 2 2 3 6 2" xfId="11688"/>
    <cellStyle name="Normal 2 3 2 2 3 6 2 2" xfId="22186"/>
    <cellStyle name="Normal 2 3 2 2 3 6 2 3" xfId="33374"/>
    <cellStyle name="Normal 2 3 2 2 3 6 3" xfId="13416"/>
    <cellStyle name="Normal 2 3 2 2 3 6 3 2" xfId="24079"/>
    <cellStyle name="Normal 2 3 2 2 3 6 3 3" xfId="35265"/>
    <cellStyle name="Normal 2 3 2 2 3 6 4" xfId="15141"/>
    <cellStyle name="Normal 2 3 2 2 3 6 4 2" xfId="25975"/>
    <cellStyle name="Normal 2 3 2 2 3 6 4 3" xfId="37161"/>
    <cellStyle name="Normal 2 3 2 2 3 6 5" xfId="16866"/>
    <cellStyle name="Normal 2 3 2 2 3 6 5 2" xfId="27871"/>
    <cellStyle name="Normal 2 3 2 2 3 6 5 3" xfId="39057"/>
    <cellStyle name="Normal 2 3 2 2 3 6 6" xfId="18591"/>
    <cellStyle name="Normal 2 3 2 2 3 6 6 2" xfId="29767"/>
    <cellStyle name="Normal 2 3 2 2 3 6 6 3" xfId="40953"/>
    <cellStyle name="Normal 2 3 2 2 3 6 7" xfId="20316"/>
    <cellStyle name="Normal 2 3 2 2 3 6 8" xfId="31504"/>
    <cellStyle name="Normal 2 3 2 2 3 6 9" xfId="42690"/>
    <cellStyle name="Normal 2 3 2 2 3 7" xfId="10247"/>
    <cellStyle name="Normal 2 3 2 2 3 7 2" xfId="20606"/>
    <cellStyle name="Normal 2 3 2 2 3 7 3" xfId="31794"/>
    <cellStyle name="Normal 2 3 2 2 3 8" xfId="11976"/>
    <cellStyle name="Normal 2 3 2 2 3 8 2" xfId="22499"/>
    <cellStyle name="Normal 2 3 2 2 3 8 3" xfId="33685"/>
    <cellStyle name="Normal 2 3 2 2 3 9" xfId="13701"/>
    <cellStyle name="Normal 2 3 2 2 3 9 2" xfId="24395"/>
    <cellStyle name="Normal 2 3 2 2 3 9 3" xfId="35581"/>
    <cellStyle name="Normal 2 3 2 2 4" xfId="474"/>
    <cellStyle name="Normal 2 3 2 2 4 10" xfId="43119"/>
    <cellStyle name="Normal 2 3 2 2 4 2" xfId="10392"/>
    <cellStyle name="Normal 2 3 2 2 4 2 2" xfId="20764"/>
    <cellStyle name="Normal 2 3 2 2 4 2 3" xfId="31952"/>
    <cellStyle name="Normal 2 3 2 2 4 3" xfId="12120"/>
    <cellStyle name="Normal 2 3 2 2 4 3 2" xfId="22657"/>
    <cellStyle name="Normal 2 3 2 2 4 3 3" xfId="33843"/>
    <cellStyle name="Normal 2 3 2 2 4 4" xfId="13845"/>
    <cellStyle name="Normal 2 3 2 2 4 4 2" xfId="24553"/>
    <cellStyle name="Normal 2 3 2 2 4 4 3" xfId="35739"/>
    <cellStyle name="Normal 2 3 2 2 4 5" xfId="15570"/>
    <cellStyle name="Normal 2 3 2 2 4 5 2" xfId="26449"/>
    <cellStyle name="Normal 2 3 2 2 4 5 3" xfId="37635"/>
    <cellStyle name="Normal 2 3 2 2 4 6" xfId="17295"/>
    <cellStyle name="Normal 2 3 2 2 4 6 2" xfId="28345"/>
    <cellStyle name="Normal 2 3 2 2 4 6 3" xfId="39531"/>
    <cellStyle name="Normal 2 3 2 2 4 7" xfId="19020"/>
    <cellStyle name="Normal 2 3 2 2 4 8" xfId="30208"/>
    <cellStyle name="Normal 2 3 2 2 4 9" xfId="41394"/>
    <cellStyle name="Normal 2 3 2 2 5" xfId="790"/>
    <cellStyle name="Normal 2 3 2 2 5 10" xfId="43407"/>
    <cellStyle name="Normal 2 3 2 2 5 2" xfId="10680"/>
    <cellStyle name="Normal 2 3 2 2 5 2 2" xfId="21080"/>
    <cellStyle name="Normal 2 3 2 2 5 2 3" xfId="32268"/>
    <cellStyle name="Normal 2 3 2 2 5 3" xfId="12408"/>
    <cellStyle name="Normal 2 3 2 2 5 3 2" xfId="22973"/>
    <cellStyle name="Normal 2 3 2 2 5 3 3" xfId="34159"/>
    <cellStyle name="Normal 2 3 2 2 5 4" xfId="14133"/>
    <cellStyle name="Normal 2 3 2 2 5 4 2" xfId="24869"/>
    <cellStyle name="Normal 2 3 2 2 5 4 3" xfId="36055"/>
    <cellStyle name="Normal 2 3 2 2 5 5" xfId="15858"/>
    <cellStyle name="Normal 2 3 2 2 5 5 2" xfId="26765"/>
    <cellStyle name="Normal 2 3 2 2 5 5 3" xfId="37951"/>
    <cellStyle name="Normal 2 3 2 2 5 6" xfId="17583"/>
    <cellStyle name="Normal 2 3 2 2 5 6 2" xfId="28661"/>
    <cellStyle name="Normal 2 3 2 2 5 6 3" xfId="39847"/>
    <cellStyle name="Normal 2 3 2 2 5 7" xfId="19308"/>
    <cellStyle name="Normal 2 3 2 2 5 8" xfId="30496"/>
    <cellStyle name="Normal 2 3 2 2 5 9" xfId="41682"/>
    <cellStyle name="Normal 2 3 2 2 6" xfId="1106"/>
    <cellStyle name="Normal 2 3 2 2 6 10" xfId="43695"/>
    <cellStyle name="Normal 2 3 2 2 6 2" xfId="10968"/>
    <cellStyle name="Normal 2 3 2 2 6 2 2" xfId="21396"/>
    <cellStyle name="Normal 2 3 2 2 6 2 3" xfId="32584"/>
    <cellStyle name="Normal 2 3 2 2 6 3" xfId="12696"/>
    <cellStyle name="Normal 2 3 2 2 6 3 2" xfId="23289"/>
    <cellStyle name="Normal 2 3 2 2 6 3 3" xfId="34475"/>
    <cellStyle name="Normal 2 3 2 2 6 4" xfId="14421"/>
    <cellStyle name="Normal 2 3 2 2 6 4 2" xfId="25185"/>
    <cellStyle name="Normal 2 3 2 2 6 4 3" xfId="36371"/>
    <cellStyle name="Normal 2 3 2 2 6 5" xfId="16146"/>
    <cellStyle name="Normal 2 3 2 2 6 5 2" xfId="27081"/>
    <cellStyle name="Normal 2 3 2 2 6 5 3" xfId="38267"/>
    <cellStyle name="Normal 2 3 2 2 6 6" xfId="17871"/>
    <cellStyle name="Normal 2 3 2 2 6 6 2" xfId="28977"/>
    <cellStyle name="Normal 2 3 2 2 6 6 3" xfId="40163"/>
    <cellStyle name="Normal 2 3 2 2 6 7" xfId="19596"/>
    <cellStyle name="Normal 2 3 2 2 6 8" xfId="30784"/>
    <cellStyle name="Normal 2 3 2 2 6 9" xfId="41970"/>
    <cellStyle name="Normal 2 3 2 2 7" xfId="1422"/>
    <cellStyle name="Normal 2 3 2 2 7 10" xfId="43983"/>
    <cellStyle name="Normal 2 3 2 2 7 2" xfId="11256"/>
    <cellStyle name="Normal 2 3 2 2 7 2 2" xfId="21712"/>
    <cellStyle name="Normal 2 3 2 2 7 2 3" xfId="32900"/>
    <cellStyle name="Normal 2 3 2 2 7 3" xfId="12984"/>
    <cellStyle name="Normal 2 3 2 2 7 3 2" xfId="23605"/>
    <cellStyle name="Normal 2 3 2 2 7 3 3" xfId="34791"/>
    <cellStyle name="Normal 2 3 2 2 7 4" xfId="14709"/>
    <cellStyle name="Normal 2 3 2 2 7 4 2" xfId="25501"/>
    <cellStyle name="Normal 2 3 2 2 7 4 3" xfId="36687"/>
    <cellStyle name="Normal 2 3 2 2 7 5" xfId="16434"/>
    <cellStyle name="Normal 2 3 2 2 7 5 2" xfId="27397"/>
    <cellStyle name="Normal 2 3 2 2 7 5 3" xfId="38583"/>
    <cellStyle name="Normal 2 3 2 2 7 6" xfId="18159"/>
    <cellStyle name="Normal 2 3 2 2 7 6 2" xfId="29293"/>
    <cellStyle name="Normal 2 3 2 2 7 6 3" xfId="40479"/>
    <cellStyle name="Normal 2 3 2 2 7 7" xfId="19884"/>
    <cellStyle name="Normal 2 3 2 2 7 8" xfId="31072"/>
    <cellStyle name="Normal 2 3 2 2 7 9" xfId="42258"/>
    <cellStyle name="Normal 2 3 2 2 8" xfId="1738"/>
    <cellStyle name="Normal 2 3 2 2 8 10" xfId="44271"/>
    <cellStyle name="Normal 2 3 2 2 8 2" xfId="11544"/>
    <cellStyle name="Normal 2 3 2 2 8 2 2" xfId="22028"/>
    <cellStyle name="Normal 2 3 2 2 8 2 3" xfId="33216"/>
    <cellStyle name="Normal 2 3 2 2 8 3" xfId="13272"/>
    <cellStyle name="Normal 2 3 2 2 8 3 2" xfId="23921"/>
    <cellStyle name="Normal 2 3 2 2 8 3 3" xfId="35107"/>
    <cellStyle name="Normal 2 3 2 2 8 4" xfId="14997"/>
    <cellStyle name="Normal 2 3 2 2 8 4 2" xfId="25817"/>
    <cellStyle name="Normal 2 3 2 2 8 4 3" xfId="37003"/>
    <cellStyle name="Normal 2 3 2 2 8 5" xfId="16722"/>
    <cellStyle name="Normal 2 3 2 2 8 5 2" xfId="27713"/>
    <cellStyle name="Normal 2 3 2 2 8 5 3" xfId="38899"/>
    <cellStyle name="Normal 2 3 2 2 8 6" xfId="18447"/>
    <cellStyle name="Normal 2 3 2 2 8 6 2" xfId="29609"/>
    <cellStyle name="Normal 2 3 2 2 8 6 3" xfId="40795"/>
    <cellStyle name="Normal 2 3 2 2 8 7" xfId="20172"/>
    <cellStyle name="Normal 2 3 2 2 8 8" xfId="31360"/>
    <cellStyle name="Normal 2 3 2 2 8 9" xfId="42546"/>
    <cellStyle name="Normal 2 3 2 2 9" xfId="2030"/>
    <cellStyle name="Normal 2 3 2 2 9 2" xfId="20460"/>
    <cellStyle name="Normal 2 3 2 2 9 3" xfId="31648"/>
    <cellStyle name="Normal 2 3 2 20" xfId="41088"/>
    <cellStyle name="Normal 2 3 2 21" xfId="42813"/>
    <cellStyle name="Normal 2 3 2 3" xfId="165"/>
    <cellStyle name="Normal 2 3 2 3 10" xfId="11839"/>
    <cellStyle name="Normal 2 3 2 3 10 2" xfId="22350"/>
    <cellStyle name="Normal 2 3 2 3 10 3" xfId="33536"/>
    <cellStyle name="Normal 2 3 2 3 11" xfId="13564"/>
    <cellStyle name="Normal 2 3 2 3 11 2" xfId="24246"/>
    <cellStyle name="Normal 2 3 2 3 11 3" xfId="35432"/>
    <cellStyle name="Normal 2 3 2 3 12" xfId="15289"/>
    <cellStyle name="Normal 2 3 2 3 12 2" xfId="26142"/>
    <cellStyle name="Normal 2 3 2 3 12 3" xfId="37328"/>
    <cellStyle name="Normal 2 3 2 3 13" xfId="17014"/>
    <cellStyle name="Normal 2 3 2 3 13 2" xfId="28038"/>
    <cellStyle name="Normal 2 3 2 3 13 3" xfId="39224"/>
    <cellStyle name="Normal 2 3 2 3 14" xfId="18739"/>
    <cellStyle name="Normal 2 3 2 3 15" xfId="29927"/>
    <cellStyle name="Normal 2 3 2 3 16" xfId="41113"/>
    <cellStyle name="Normal 2 3 2 3 17" xfId="42838"/>
    <cellStyle name="Normal 2 3 2 3 2" xfId="255"/>
    <cellStyle name="Normal 2 3 2 3 2 10" xfId="13646"/>
    <cellStyle name="Normal 2 3 2 3 2 10 2" xfId="24336"/>
    <cellStyle name="Normal 2 3 2 3 2 10 3" xfId="35522"/>
    <cellStyle name="Normal 2 3 2 3 2 11" xfId="15371"/>
    <cellStyle name="Normal 2 3 2 3 2 11 2" xfId="26232"/>
    <cellStyle name="Normal 2 3 2 3 2 11 3" xfId="37418"/>
    <cellStyle name="Normal 2 3 2 3 2 12" xfId="17096"/>
    <cellStyle name="Normal 2 3 2 3 2 12 2" xfId="28128"/>
    <cellStyle name="Normal 2 3 2 3 2 12 3" xfId="39314"/>
    <cellStyle name="Normal 2 3 2 3 2 13" xfId="18821"/>
    <cellStyle name="Normal 2 3 2 3 2 14" xfId="30009"/>
    <cellStyle name="Normal 2 3 2 3 2 15" xfId="41195"/>
    <cellStyle name="Normal 2 3 2 3 2 16" xfId="42920"/>
    <cellStyle name="Normal 2 3 2 3 2 2" xfId="413"/>
    <cellStyle name="Normal 2 3 2 3 2 2 10" xfId="15515"/>
    <cellStyle name="Normal 2 3 2 3 2 2 10 2" xfId="26390"/>
    <cellStyle name="Normal 2 3 2 3 2 2 10 3" xfId="37576"/>
    <cellStyle name="Normal 2 3 2 3 2 2 11" xfId="17240"/>
    <cellStyle name="Normal 2 3 2 3 2 2 11 2" xfId="28286"/>
    <cellStyle name="Normal 2 3 2 3 2 2 11 3" xfId="39472"/>
    <cellStyle name="Normal 2 3 2 3 2 2 12" xfId="18965"/>
    <cellStyle name="Normal 2 3 2 3 2 2 13" xfId="30153"/>
    <cellStyle name="Normal 2 3 2 3 2 2 14" xfId="41339"/>
    <cellStyle name="Normal 2 3 2 3 2 2 15" xfId="43064"/>
    <cellStyle name="Normal 2 3 2 3 2 2 2" xfId="731"/>
    <cellStyle name="Normal 2 3 2 3 2 2 2 10" xfId="43352"/>
    <cellStyle name="Normal 2 3 2 3 2 2 2 2" xfId="10625"/>
    <cellStyle name="Normal 2 3 2 3 2 2 2 2 2" xfId="21021"/>
    <cellStyle name="Normal 2 3 2 3 2 2 2 2 3" xfId="32209"/>
    <cellStyle name="Normal 2 3 2 3 2 2 2 3" xfId="12353"/>
    <cellStyle name="Normal 2 3 2 3 2 2 2 3 2" xfId="22914"/>
    <cellStyle name="Normal 2 3 2 3 2 2 2 3 3" xfId="34100"/>
    <cellStyle name="Normal 2 3 2 3 2 2 2 4" xfId="14078"/>
    <cellStyle name="Normal 2 3 2 3 2 2 2 4 2" xfId="24810"/>
    <cellStyle name="Normal 2 3 2 3 2 2 2 4 3" xfId="35996"/>
    <cellStyle name="Normal 2 3 2 3 2 2 2 5" xfId="15803"/>
    <cellStyle name="Normal 2 3 2 3 2 2 2 5 2" xfId="26706"/>
    <cellStyle name="Normal 2 3 2 3 2 2 2 5 3" xfId="37892"/>
    <cellStyle name="Normal 2 3 2 3 2 2 2 6" xfId="17528"/>
    <cellStyle name="Normal 2 3 2 3 2 2 2 6 2" xfId="28602"/>
    <cellStyle name="Normal 2 3 2 3 2 2 2 6 3" xfId="39788"/>
    <cellStyle name="Normal 2 3 2 3 2 2 2 7" xfId="19253"/>
    <cellStyle name="Normal 2 3 2 3 2 2 2 8" xfId="30441"/>
    <cellStyle name="Normal 2 3 2 3 2 2 2 9" xfId="41627"/>
    <cellStyle name="Normal 2 3 2 3 2 2 3" xfId="1047"/>
    <cellStyle name="Normal 2 3 2 3 2 2 3 10" xfId="43640"/>
    <cellStyle name="Normal 2 3 2 3 2 2 3 2" xfId="10913"/>
    <cellStyle name="Normal 2 3 2 3 2 2 3 2 2" xfId="21337"/>
    <cellStyle name="Normal 2 3 2 3 2 2 3 2 3" xfId="32525"/>
    <cellStyle name="Normal 2 3 2 3 2 2 3 3" xfId="12641"/>
    <cellStyle name="Normal 2 3 2 3 2 2 3 3 2" xfId="23230"/>
    <cellStyle name="Normal 2 3 2 3 2 2 3 3 3" xfId="34416"/>
    <cellStyle name="Normal 2 3 2 3 2 2 3 4" xfId="14366"/>
    <cellStyle name="Normal 2 3 2 3 2 2 3 4 2" xfId="25126"/>
    <cellStyle name="Normal 2 3 2 3 2 2 3 4 3" xfId="36312"/>
    <cellStyle name="Normal 2 3 2 3 2 2 3 5" xfId="16091"/>
    <cellStyle name="Normal 2 3 2 3 2 2 3 5 2" xfId="27022"/>
    <cellStyle name="Normal 2 3 2 3 2 2 3 5 3" xfId="38208"/>
    <cellStyle name="Normal 2 3 2 3 2 2 3 6" xfId="17816"/>
    <cellStyle name="Normal 2 3 2 3 2 2 3 6 2" xfId="28918"/>
    <cellStyle name="Normal 2 3 2 3 2 2 3 6 3" xfId="40104"/>
    <cellStyle name="Normal 2 3 2 3 2 2 3 7" xfId="19541"/>
    <cellStyle name="Normal 2 3 2 3 2 2 3 8" xfId="30729"/>
    <cellStyle name="Normal 2 3 2 3 2 2 3 9" xfId="41915"/>
    <cellStyle name="Normal 2 3 2 3 2 2 4" xfId="1363"/>
    <cellStyle name="Normal 2 3 2 3 2 2 4 10" xfId="43928"/>
    <cellStyle name="Normal 2 3 2 3 2 2 4 2" xfId="11201"/>
    <cellStyle name="Normal 2 3 2 3 2 2 4 2 2" xfId="21653"/>
    <cellStyle name="Normal 2 3 2 3 2 2 4 2 3" xfId="32841"/>
    <cellStyle name="Normal 2 3 2 3 2 2 4 3" xfId="12929"/>
    <cellStyle name="Normal 2 3 2 3 2 2 4 3 2" xfId="23546"/>
    <cellStyle name="Normal 2 3 2 3 2 2 4 3 3" xfId="34732"/>
    <cellStyle name="Normal 2 3 2 3 2 2 4 4" xfId="14654"/>
    <cellStyle name="Normal 2 3 2 3 2 2 4 4 2" xfId="25442"/>
    <cellStyle name="Normal 2 3 2 3 2 2 4 4 3" xfId="36628"/>
    <cellStyle name="Normal 2 3 2 3 2 2 4 5" xfId="16379"/>
    <cellStyle name="Normal 2 3 2 3 2 2 4 5 2" xfId="27338"/>
    <cellStyle name="Normal 2 3 2 3 2 2 4 5 3" xfId="38524"/>
    <cellStyle name="Normal 2 3 2 3 2 2 4 6" xfId="18104"/>
    <cellStyle name="Normal 2 3 2 3 2 2 4 6 2" xfId="29234"/>
    <cellStyle name="Normal 2 3 2 3 2 2 4 6 3" xfId="40420"/>
    <cellStyle name="Normal 2 3 2 3 2 2 4 7" xfId="19829"/>
    <cellStyle name="Normal 2 3 2 3 2 2 4 8" xfId="31017"/>
    <cellStyle name="Normal 2 3 2 3 2 2 4 9" xfId="42203"/>
    <cellStyle name="Normal 2 3 2 3 2 2 5" xfId="1679"/>
    <cellStyle name="Normal 2 3 2 3 2 2 5 10" xfId="44216"/>
    <cellStyle name="Normal 2 3 2 3 2 2 5 2" xfId="11489"/>
    <cellStyle name="Normal 2 3 2 3 2 2 5 2 2" xfId="21969"/>
    <cellStyle name="Normal 2 3 2 3 2 2 5 2 3" xfId="33157"/>
    <cellStyle name="Normal 2 3 2 3 2 2 5 3" xfId="13217"/>
    <cellStyle name="Normal 2 3 2 3 2 2 5 3 2" xfId="23862"/>
    <cellStyle name="Normal 2 3 2 3 2 2 5 3 3" xfId="35048"/>
    <cellStyle name="Normal 2 3 2 3 2 2 5 4" xfId="14942"/>
    <cellStyle name="Normal 2 3 2 3 2 2 5 4 2" xfId="25758"/>
    <cellStyle name="Normal 2 3 2 3 2 2 5 4 3" xfId="36944"/>
    <cellStyle name="Normal 2 3 2 3 2 2 5 5" xfId="16667"/>
    <cellStyle name="Normal 2 3 2 3 2 2 5 5 2" xfId="27654"/>
    <cellStyle name="Normal 2 3 2 3 2 2 5 5 3" xfId="38840"/>
    <cellStyle name="Normal 2 3 2 3 2 2 5 6" xfId="18392"/>
    <cellStyle name="Normal 2 3 2 3 2 2 5 6 2" xfId="29550"/>
    <cellStyle name="Normal 2 3 2 3 2 2 5 6 3" xfId="40736"/>
    <cellStyle name="Normal 2 3 2 3 2 2 5 7" xfId="20117"/>
    <cellStyle name="Normal 2 3 2 3 2 2 5 8" xfId="31305"/>
    <cellStyle name="Normal 2 3 2 3 2 2 5 9" xfId="42491"/>
    <cellStyle name="Normal 2 3 2 3 2 2 6" xfId="1995"/>
    <cellStyle name="Normal 2 3 2 3 2 2 6 10" xfId="44504"/>
    <cellStyle name="Normal 2 3 2 3 2 2 6 2" xfId="11777"/>
    <cellStyle name="Normal 2 3 2 3 2 2 6 2 2" xfId="22285"/>
    <cellStyle name="Normal 2 3 2 3 2 2 6 2 3" xfId="33473"/>
    <cellStyle name="Normal 2 3 2 3 2 2 6 3" xfId="13505"/>
    <cellStyle name="Normal 2 3 2 3 2 2 6 3 2" xfId="24178"/>
    <cellStyle name="Normal 2 3 2 3 2 2 6 3 3" xfId="35364"/>
    <cellStyle name="Normal 2 3 2 3 2 2 6 4" xfId="15230"/>
    <cellStyle name="Normal 2 3 2 3 2 2 6 4 2" xfId="26074"/>
    <cellStyle name="Normal 2 3 2 3 2 2 6 4 3" xfId="37260"/>
    <cellStyle name="Normal 2 3 2 3 2 2 6 5" xfId="16955"/>
    <cellStyle name="Normal 2 3 2 3 2 2 6 5 2" xfId="27970"/>
    <cellStyle name="Normal 2 3 2 3 2 2 6 5 3" xfId="39156"/>
    <cellStyle name="Normal 2 3 2 3 2 2 6 6" xfId="18680"/>
    <cellStyle name="Normal 2 3 2 3 2 2 6 6 2" xfId="29866"/>
    <cellStyle name="Normal 2 3 2 3 2 2 6 6 3" xfId="41052"/>
    <cellStyle name="Normal 2 3 2 3 2 2 6 7" xfId="20405"/>
    <cellStyle name="Normal 2 3 2 3 2 2 6 8" xfId="31593"/>
    <cellStyle name="Normal 2 3 2 3 2 2 6 9" xfId="42779"/>
    <cellStyle name="Normal 2 3 2 3 2 2 7" xfId="10336"/>
    <cellStyle name="Normal 2 3 2 3 2 2 7 2" xfId="20705"/>
    <cellStyle name="Normal 2 3 2 3 2 2 7 3" xfId="31893"/>
    <cellStyle name="Normal 2 3 2 3 2 2 8" xfId="12065"/>
    <cellStyle name="Normal 2 3 2 3 2 2 8 2" xfId="22598"/>
    <cellStyle name="Normal 2 3 2 3 2 2 8 3" xfId="33784"/>
    <cellStyle name="Normal 2 3 2 3 2 2 9" xfId="13790"/>
    <cellStyle name="Normal 2 3 2 3 2 2 9 2" xfId="24494"/>
    <cellStyle name="Normal 2 3 2 3 2 2 9 3" xfId="35680"/>
    <cellStyle name="Normal 2 3 2 3 2 3" xfId="573"/>
    <cellStyle name="Normal 2 3 2 3 2 3 10" xfId="43208"/>
    <cellStyle name="Normal 2 3 2 3 2 3 2" xfId="10481"/>
    <cellStyle name="Normal 2 3 2 3 2 3 2 2" xfId="20863"/>
    <cellStyle name="Normal 2 3 2 3 2 3 2 3" xfId="32051"/>
    <cellStyle name="Normal 2 3 2 3 2 3 3" xfId="12209"/>
    <cellStyle name="Normal 2 3 2 3 2 3 3 2" xfId="22756"/>
    <cellStyle name="Normal 2 3 2 3 2 3 3 3" xfId="33942"/>
    <cellStyle name="Normal 2 3 2 3 2 3 4" xfId="13934"/>
    <cellStyle name="Normal 2 3 2 3 2 3 4 2" xfId="24652"/>
    <cellStyle name="Normal 2 3 2 3 2 3 4 3" xfId="35838"/>
    <cellStyle name="Normal 2 3 2 3 2 3 5" xfId="15659"/>
    <cellStyle name="Normal 2 3 2 3 2 3 5 2" xfId="26548"/>
    <cellStyle name="Normal 2 3 2 3 2 3 5 3" xfId="37734"/>
    <cellStyle name="Normal 2 3 2 3 2 3 6" xfId="17384"/>
    <cellStyle name="Normal 2 3 2 3 2 3 6 2" xfId="28444"/>
    <cellStyle name="Normal 2 3 2 3 2 3 6 3" xfId="39630"/>
    <cellStyle name="Normal 2 3 2 3 2 3 7" xfId="19109"/>
    <cellStyle name="Normal 2 3 2 3 2 3 8" xfId="30297"/>
    <cellStyle name="Normal 2 3 2 3 2 3 9" xfId="41483"/>
    <cellStyle name="Normal 2 3 2 3 2 4" xfId="889"/>
    <cellStyle name="Normal 2 3 2 3 2 4 10" xfId="43496"/>
    <cellStyle name="Normal 2 3 2 3 2 4 2" xfId="10769"/>
    <cellStyle name="Normal 2 3 2 3 2 4 2 2" xfId="21179"/>
    <cellStyle name="Normal 2 3 2 3 2 4 2 3" xfId="32367"/>
    <cellStyle name="Normal 2 3 2 3 2 4 3" xfId="12497"/>
    <cellStyle name="Normal 2 3 2 3 2 4 3 2" xfId="23072"/>
    <cellStyle name="Normal 2 3 2 3 2 4 3 3" xfId="34258"/>
    <cellStyle name="Normal 2 3 2 3 2 4 4" xfId="14222"/>
    <cellStyle name="Normal 2 3 2 3 2 4 4 2" xfId="24968"/>
    <cellStyle name="Normal 2 3 2 3 2 4 4 3" xfId="36154"/>
    <cellStyle name="Normal 2 3 2 3 2 4 5" xfId="15947"/>
    <cellStyle name="Normal 2 3 2 3 2 4 5 2" xfId="26864"/>
    <cellStyle name="Normal 2 3 2 3 2 4 5 3" xfId="38050"/>
    <cellStyle name="Normal 2 3 2 3 2 4 6" xfId="17672"/>
    <cellStyle name="Normal 2 3 2 3 2 4 6 2" xfId="28760"/>
    <cellStyle name="Normal 2 3 2 3 2 4 6 3" xfId="39946"/>
    <cellStyle name="Normal 2 3 2 3 2 4 7" xfId="19397"/>
    <cellStyle name="Normal 2 3 2 3 2 4 8" xfId="30585"/>
    <cellStyle name="Normal 2 3 2 3 2 4 9" xfId="41771"/>
    <cellStyle name="Normal 2 3 2 3 2 5" xfId="1205"/>
    <cellStyle name="Normal 2 3 2 3 2 5 10" xfId="43784"/>
    <cellStyle name="Normal 2 3 2 3 2 5 2" xfId="11057"/>
    <cellStyle name="Normal 2 3 2 3 2 5 2 2" xfId="21495"/>
    <cellStyle name="Normal 2 3 2 3 2 5 2 3" xfId="32683"/>
    <cellStyle name="Normal 2 3 2 3 2 5 3" xfId="12785"/>
    <cellStyle name="Normal 2 3 2 3 2 5 3 2" xfId="23388"/>
    <cellStyle name="Normal 2 3 2 3 2 5 3 3" xfId="34574"/>
    <cellStyle name="Normal 2 3 2 3 2 5 4" xfId="14510"/>
    <cellStyle name="Normal 2 3 2 3 2 5 4 2" xfId="25284"/>
    <cellStyle name="Normal 2 3 2 3 2 5 4 3" xfId="36470"/>
    <cellStyle name="Normal 2 3 2 3 2 5 5" xfId="16235"/>
    <cellStyle name="Normal 2 3 2 3 2 5 5 2" xfId="27180"/>
    <cellStyle name="Normal 2 3 2 3 2 5 5 3" xfId="38366"/>
    <cellStyle name="Normal 2 3 2 3 2 5 6" xfId="17960"/>
    <cellStyle name="Normal 2 3 2 3 2 5 6 2" xfId="29076"/>
    <cellStyle name="Normal 2 3 2 3 2 5 6 3" xfId="40262"/>
    <cellStyle name="Normal 2 3 2 3 2 5 7" xfId="19685"/>
    <cellStyle name="Normal 2 3 2 3 2 5 8" xfId="30873"/>
    <cellStyle name="Normal 2 3 2 3 2 5 9" xfId="42059"/>
    <cellStyle name="Normal 2 3 2 3 2 6" xfId="1521"/>
    <cellStyle name="Normal 2 3 2 3 2 6 10" xfId="44072"/>
    <cellStyle name="Normal 2 3 2 3 2 6 2" xfId="11345"/>
    <cellStyle name="Normal 2 3 2 3 2 6 2 2" xfId="21811"/>
    <cellStyle name="Normal 2 3 2 3 2 6 2 3" xfId="32999"/>
    <cellStyle name="Normal 2 3 2 3 2 6 3" xfId="13073"/>
    <cellStyle name="Normal 2 3 2 3 2 6 3 2" xfId="23704"/>
    <cellStyle name="Normal 2 3 2 3 2 6 3 3" xfId="34890"/>
    <cellStyle name="Normal 2 3 2 3 2 6 4" xfId="14798"/>
    <cellStyle name="Normal 2 3 2 3 2 6 4 2" xfId="25600"/>
    <cellStyle name="Normal 2 3 2 3 2 6 4 3" xfId="36786"/>
    <cellStyle name="Normal 2 3 2 3 2 6 5" xfId="16523"/>
    <cellStyle name="Normal 2 3 2 3 2 6 5 2" xfId="27496"/>
    <cellStyle name="Normal 2 3 2 3 2 6 5 3" xfId="38682"/>
    <cellStyle name="Normal 2 3 2 3 2 6 6" xfId="18248"/>
    <cellStyle name="Normal 2 3 2 3 2 6 6 2" xfId="29392"/>
    <cellStyle name="Normal 2 3 2 3 2 6 6 3" xfId="40578"/>
    <cellStyle name="Normal 2 3 2 3 2 6 7" xfId="19973"/>
    <cellStyle name="Normal 2 3 2 3 2 6 8" xfId="31161"/>
    <cellStyle name="Normal 2 3 2 3 2 6 9" xfId="42347"/>
    <cellStyle name="Normal 2 3 2 3 2 7" xfId="1837"/>
    <cellStyle name="Normal 2 3 2 3 2 7 10" xfId="44360"/>
    <cellStyle name="Normal 2 3 2 3 2 7 2" xfId="11633"/>
    <cellStyle name="Normal 2 3 2 3 2 7 2 2" xfId="22127"/>
    <cellStyle name="Normal 2 3 2 3 2 7 2 3" xfId="33315"/>
    <cellStyle name="Normal 2 3 2 3 2 7 3" xfId="13361"/>
    <cellStyle name="Normal 2 3 2 3 2 7 3 2" xfId="24020"/>
    <cellStyle name="Normal 2 3 2 3 2 7 3 3" xfId="35206"/>
    <cellStyle name="Normal 2 3 2 3 2 7 4" xfId="15086"/>
    <cellStyle name="Normal 2 3 2 3 2 7 4 2" xfId="25916"/>
    <cellStyle name="Normal 2 3 2 3 2 7 4 3" xfId="37102"/>
    <cellStyle name="Normal 2 3 2 3 2 7 5" xfId="16811"/>
    <cellStyle name="Normal 2 3 2 3 2 7 5 2" xfId="27812"/>
    <cellStyle name="Normal 2 3 2 3 2 7 5 3" xfId="38998"/>
    <cellStyle name="Normal 2 3 2 3 2 7 6" xfId="18536"/>
    <cellStyle name="Normal 2 3 2 3 2 7 6 2" xfId="29708"/>
    <cellStyle name="Normal 2 3 2 3 2 7 6 3" xfId="40894"/>
    <cellStyle name="Normal 2 3 2 3 2 7 7" xfId="20261"/>
    <cellStyle name="Normal 2 3 2 3 2 7 8" xfId="31449"/>
    <cellStyle name="Normal 2 3 2 3 2 7 9" xfId="42635"/>
    <cellStyle name="Normal 2 3 2 3 2 8" xfId="2173"/>
    <cellStyle name="Normal 2 3 2 3 2 8 2" xfId="20549"/>
    <cellStyle name="Normal 2 3 2 3 2 8 3" xfId="31737"/>
    <cellStyle name="Normal 2 3 2 3 2 9" xfId="11921"/>
    <cellStyle name="Normal 2 3 2 3 2 9 2" xfId="22440"/>
    <cellStyle name="Normal 2 3 2 3 2 9 3" xfId="33626"/>
    <cellStyle name="Normal 2 3 2 3 3" xfId="323"/>
    <cellStyle name="Normal 2 3 2 3 3 10" xfId="15433"/>
    <cellStyle name="Normal 2 3 2 3 3 10 2" xfId="26300"/>
    <cellStyle name="Normal 2 3 2 3 3 10 3" xfId="37486"/>
    <cellStyle name="Normal 2 3 2 3 3 11" xfId="17158"/>
    <cellStyle name="Normal 2 3 2 3 3 11 2" xfId="28196"/>
    <cellStyle name="Normal 2 3 2 3 3 11 3" xfId="39382"/>
    <cellStyle name="Normal 2 3 2 3 3 12" xfId="18883"/>
    <cellStyle name="Normal 2 3 2 3 3 13" xfId="30071"/>
    <cellStyle name="Normal 2 3 2 3 3 14" xfId="41257"/>
    <cellStyle name="Normal 2 3 2 3 3 15" xfId="42982"/>
    <cellStyle name="Normal 2 3 2 3 3 2" xfId="641"/>
    <cellStyle name="Normal 2 3 2 3 3 2 10" xfId="43270"/>
    <cellStyle name="Normal 2 3 2 3 3 2 2" xfId="10543"/>
    <cellStyle name="Normal 2 3 2 3 3 2 2 2" xfId="20931"/>
    <cellStyle name="Normal 2 3 2 3 3 2 2 3" xfId="32119"/>
    <cellStyle name="Normal 2 3 2 3 3 2 3" xfId="12271"/>
    <cellStyle name="Normal 2 3 2 3 3 2 3 2" xfId="22824"/>
    <cellStyle name="Normal 2 3 2 3 3 2 3 3" xfId="34010"/>
    <cellStyle name="Normal 2 3 2 3 3 2 4" xfId="13996"/>
    <cellStyle name="Normal 2 3 2 3 3 2 4 2" xfId="24720"/>
    <cellStyle name="Normal 2 3 2 3 3 2 4 3" xfId="35906"/>
    <cellStyle name="Normal 2 3 2 3 3 2 5" xfId="15721"/>
    <cellStyle name="Normal 2 3 2 3 3 2 5 2" xfId="26616"/>
    <cellStyle name="Normal 2 3 2 3 3 2 5 3" xfId="37802"/>
    <cellStyle name="Normal 2 3 2 3 3 2 6" xfId="17446"/>
    <cellStyle name="Normal 2 3 2 3 3 2 6 2" xfId="28512"/>
    <cellStyle name="Normal 2 3 2 3 3 2 6 3" xfId="39698"/>
    <cellStyle name="Normal 2 3 2 3 3 2 7" xfId="19171"/>
    <cellStyle name="Normal 2 3 2 3 3 2 8" xfId="30359"/>
    <cellStyle name="Normal 2 3 2 3 3 2 9" xfId="41545"/>
    <cellStyle name="Normal 2 3 2 3 3 3" xfId="957"/>
    <cellStyle name="Normal 2 3 2 3 3 3 10" xfId="43558"/>
    <cellStyle name="Normal 2 3 2 3 3 3 2" xfId="10831"/>
    <cellStyle name="Normal 2 3 2 3 3 3 2 2" xfId="21247"/>
    <cellStyle name="Normal 2 3 2 3 3 3 2 3" xfId="32435"/>
    <cellStyle name="Normal 2 3 2 3 3 3 3" xfId="12559"/>
    <cellStyle name="Normal 2 3 2 3 3 3 3 2" xfId="23140"/>
    <cellStyle name="Normal 2 3 2 3 3 3 3 3" xfId="34326"/>
    <cellStyle name="Normal 2 3 2 3 3 3 4" xfId="14284"/>
    <cellStyle name="Normal 2 3 2 3 3 3 4 2" xfId="25036"/>
    <cellStyle name="Normal 2 3 2 3 3 3 4 3" xfId="36222"/>
    <cellStyle name="Normal 2 3 2 3 3 3 5" xfId="16009"/>
    <cellStyle name="Normal 2 3 2 3 3 3 5 2" xfId="26932"/>
    <cellStyle name="Normal 2 3 2 3 3 3 5 3" xfId="38118"/>
    <cellStyle name="Normal 2 3 2 3 3 3 6" xfId="17734"/>
    <cellStyle name="Normal 2 3 2 3 3 3 6 2" xfId="28828"/>
    <cellStyle name="Normal 2 3 2 3 3 3 6 3" xfId="40014"/>
    <cellStyle name="Normal 2 3 2 3 3 3 7" xfId="19459"/>
    <cellStyle name="Normal 2 3 2 3 3 3 8" xfId="30647"/>
    <cellStyle name="Normal 2 3 2 3 3 3 9" xfId="41833"/>
    <cellStyle name="Normal 2 3 2 3 3 4" xfId="1273"/>
    <cellStyle name="Normal 2 3 2 3 3 4 10" xfId="43846"/>
    <cellStyle name="Normal 2 3 2 3 3 4 2" xfId="11119"/>
    <cellStyle name="Normal 2 3 2 3 3 4 2 2" xfId="21563"/>
    <cellStyle name="Normal 2 3 2 3 3 4 2 3" xfId="32751"/>
    <cellStyle name="Normal 2 3 2 3 3 4 3" xfId="12847"/>
    <cellStyle name="Normal 2 3 2 3 3 4 3 2" xfId="23456"/>
    <cellStyle name="Normal 2 3 2 3 3 4 3 3" xfId="34642"/>
    <cellStyle name="Normal 2 3 2 3 3 4 4" xfId="14572"/>
    <cellStyle name="Normal 2 3 2 3 3 4 4 2" xfId="25352"/>
    <cellStyle name="Normal 2 3 2 3 3 4 4 3" xfId="36538"/>
    <cellStyle name="Normal 2 3 2 3 3 4 5" xfId="16297"/>
    <cellStyle name="Normal 2 3 2 3 3 4 5 2" xfId="27248"/>
    <cellStyle name="Normal 2 3 2 3 3 4 5 3" xfId="38434"/>
    <cellStyle name="Normal 2 3 2 3 3 4 6" xfId="18022"/>
    <cellStyle name="Normal 2 3 2 3 3 4 6 2" xfId="29144"/>
    <cellStyle name="Normal 2 3 2 3 3 4 6 3" xfId="40330"/>
    <cellStyle name="Normal 2 3 2 3 3 4 7" xfId="19747"/>
    <cellStyle name="Normal 2 3 2 3 3 4 8" xfId="30935"/>
    <cellStyle name="Normal 2 3 2 3 3 4 9" xfId="42121"/>
    <cellStyle name="Normal 2 3 2 3 3 5" xfId="1589"/>
    <cellStyle name="Normal 2 3 2 3 3 5 10" xfId="44134"/>
    <cellStyle name="Normal 2 3 2 3 3 5 2" xfId="11407"/>
    <cellStyle name="Normal 2 3 2 3 3 5 2 2" xfId="21879"/>
    <cellStyle name="Normal 2 3 2 3 3 5 2 3" xfId="33067"/>
    <cellStyle name="Normal 2 3 2 3 3 5 3" xfId="13135"/>
    <cellStyle name="Normal 2 3 2 3 3 5 3 2" xfId="23772"/>
    <cellStyle name="Normal 2 3 2 3 3 5 3 3" xfId="34958"/>
    <cellStyle name="Normal 2 3 2 3 3 5 4" xfId="14860"/>
    <cellStyle name="Normal 2 3 2 3 3 5 4 2" xfId="25668"/>
    <cellStyle name="Normal 2 3 2 3 3 5 4 3" xfId="36854"/>
    <cellStyle name="Normal 2 3 2 3 3 5 5" xfId="16585"/>
    <cellStyle name="Normal 2 3 2 3 3 5 5 2" xfId="27564"/>
    <cellStyle name="Normal 2 3 2 3 3 5 5 3" xfId="38750"/>
    <cellStyle name="Normal 2 3 2 3 3 5 6" xfId="18310"/>
    <cellStyle name="Normal 2 3 2 3 3 5 6 2" xfId="29460"/>
    <cellStyle name="Normal 2 3 2 3 3 5 6 3" xfId="40646"/>
    <cellStyle name="Normal 2 3 2 3 3 5 7" xfId="20035"/>
    <cellStyle name="Normal 2 3 2 3 3 5 8" xfId="31223"/>
    <cellStyle name="Normal 2 3 2 3 3 5 9" xfId="42409"/>
    <cellStyle name="Normal 2 3 2 3 3 6" xfId="1905"/>
    <cellStyle name="Normal 2 3 2 3 3 6 10" xfId="44422"/>
    <cellStyle name="Normal 2 3 2 3 3 6 2" xfId="11695"/>
    <cellStyle name="Normal 2 3 2 3 3 6 2 2" xfId="22195"/>
    <cellStyle name="Normal 2 3 2 3 3 6 2 3" xfId="33383"/>
    <cellStyle name="Normal 2 3 2 3 3 6 3" xfId="13423"/>
    <cellStyle name="Normal 2 3 2 3 3 6 3 2" xfId="24088"/>
    <cellStyle name="Normal 2 3 2 3 3 6 3 3" xfId="35274"/>
    <cellStyle name="Normal 2 3 2 3 3 6 4" xfId="15148"/>
    <cellStyle name="Normal 2 3 2 3 3 6 4 2" xfId="25984"/>
    <cellStyle name="Normal 2 3 2 3 3 6 4 3" xfId="37170"/>
    <cellStyle name="Normal 2 3 2 3 3 6 5" xfId="16873"/>
    <cellStyle name="Normal 2 3 2 3 3 6 5 2" xfId="27880"/>
    <cellStyle name="Normal 2 3 2 3 3 6 5 3" xfId="39066"/>
    <cellStyle name="Normal 2 3 2 3 3 6 6" xfId="18598"/>
    <cellStyle name="Normal 2 3 2 3 3 6 6 2" xfId="29776"/>
    <cellStyle name="Normal 2 3 2 3 3 6 6 3" xfId="40962"/>
    <cellStyle name="Normal 2 3 2 3 3 6 7" xfId="20323"/>
    <cellStyle name="Normal 2 3 2 3 3 6 8" xfId="31511"/>
    <cellStyle name="Normal 2 3 2 3 3 6 9" xfId="42697"/>
    <cellStyle name="Normal 2 3 2 3 3 7" xfId="10254"/>
    <cellStyle name="Normal 2 3 2 3 3 7 2" xfId="20615"/>
    <cellStyle name="Normal 2 3 2 3 3 7 3" xfId="31803"/>
    <cellStyle name="Normal 2 3 2 3 3 8" xfId="11983"/>
    <cellStyle name="Normal 2 3 2 3 3 8 2" xfId="22508"/>
    <cellStyle name="Normal 2 3 2 3 3 8 3" xfId="33694"/>
    <cellStyle name="Normal 2 3 2 3 3 9" xfId="13708"/>
    <cellStyle name="Normal 2 3 2 3 3 9 2" xfId="24404"/>
    <cellStyle name="Normal 2 3 2 3 3 9 3" xfId="35590"/>
    <cellStyle name="Normal 2 3 2 3 4" xfId="483"/>
    <cellStyle name="Normal 2 3 2 3 4 10" xfId="43126"/>
    <cellStyle name="Normal 2 3 2 3 4 2" xfId="10399"/>
    <cellStyle name="Normal 2 3 2 3 4 2 2" xfId="20773"/>
    <cellStyle name="Normal 2 3 2 3 4 2 3" xfId="31961"/>
    <cellStyle name="Normal 2 3 2 3 4 3" xfId="12127"/>
    <cellStyle name="Normal 2 3 2 3 4 3 2" xfId="22666"/>
    <cellStyle name="Normal 2 3 2 3 4 3 3" xfId="33852"/>
    <cellStyle name="Normal 2 3 2 3 4 4" xfId="13852"/>
    <cellStyle name="Normal 2 3 2 3 4 4 2" xfId="24562"/>
    <cellStyle name="Normal 2 3 2 3 4 4 3" xfId="35748"/>
    <cellStyle name="Normal 2 3 2 3 4 5" xfId="15577"/>
    <cellStyle name="Normal 2 3 2 3 4 5 2" xfId="26458"/>
    <cellStyle name="Normal 2 3 2 3 4 5 3" xfId="37644"/>
    <cellStyle name="Normal 2 3 2 3 4 6" xfId="17302"/>
    <cellStyle name="Normal 2 3 2 3 4 6 2" xfId="28354"/>
    <cellStyle name="Normal 2 3 2 3 4 6 3" xfId="39540"/>
    <cellStyle name="Normal 2 3 2 3 4 7" xfId="19027"/>
    <cellStyle name="Normal 2 3 2 3 4 8" xfId="30215"/>
    <cellStyle name="Normal 2 3 2 3 4 9" xfId="41401"/>
    <cellStyle name="Normal 2 3 2 3 5" xfId="799"/>
    <cellStyle name="Normal 2 3 2 3 5 10" xfId="43414"/>
    <cellStyle name="Normal 2 3 2 3 5 2" xfId="10687"/>
    <cellStyle name="Normal 2 3 2 3 5 2 2" xfId="21089"/>
    <cellStyle name="Normal 2 3 2 3 5 2 3" xfId="32277"/>
    <cellStyle name="Normal 2 3 2 3 5 3" xfId="12415"/>
    <cellStyle name="Normal 2 3 2 3 5 3 2" xfId="22982"/>
    <cellStyle name="Normal 2 3 2 3 5 3 3" xfId="34168"/>
    <cellStyle name="Normal 2 3 2 3 5 4" xfId="14140"/>
    <cellStyle name="Normal 2 3 2 3 5 4 2" xfId="24878"/>
    <cellStyle name="Normal 2 3 2 3 5 4 3" xfId="36064"/>
    <cellStyle name="Normal 2 3 2 3 5 5" xfId="15865"/>
    <cellStyle name="Normal 2 3 2 3 5 5 2" xfId="26774"/>
    <cellStyle name="Normal 2 3 2 3 5 5 3" xfId="37960"/>
    <cellStyle name="Normal 2 3 2 3 5 6" xfId="17590"/>
    <cellStyle name="Normal 2 3 2 3 5 6 2" xfId="28670"/>
    <cellStyle name="Normal 2 3 2 3 5 6 3" xfId="39856"/>
    <cellStyle name="Normal 2 3 2 3 5 7" xfId="19315"/>
    <cellStyle name="Normal 2 3 2 3 5 8" xfId="30503"/>
    <cellStyle name="Normal 2 3 2 3 5 9" xfId="41689"/>
    <cellStyle name="Normal 2 3 2 3 6" xfId="1115"/>
    <cellStyle name="Normal 2 3 2 3 6 10" xfId="43702"/>
    <cellStyle name="Normal 2 3 2 3 6 2" xfId="10975"/>
    <cellStyle name="Normal 2 3 2 3 6 2 2" xfId="21405"/>
    <cellStyle name="Normal 2 3 2 3 6 2 3" xfId="32593"/>
    <cellStyle name="Normal 2 3 2 3 6 3" xfId="12703"/>
    <cellStyle name="Normal 2 3 2 3 6 3 2" xfId="23298"/>
    <cellStyle name="Normal 2 3 2 3 6 3 3" xfId="34484"/>
    <cellStyle name="Normal 2 3 2 3 6 4" xfId="14428"/>
    <cellStyle name="Normal 2 3 2 3 6 4 2" xfId="25194"/>
    <cellStyle name="Normal 2 3 2 3 6 4 3" xfId="36380"/>
    <cellStyle name="Normal 2 3 2 3 6 5" xfId="16153"/>
    <cellStyle name="Normal 2 3 2 3 6 5 2" xfId="27090"/>
    <cellStyle name="Normal 2 3 2 3 6 5 3" xfId="38276"/>
    <cellStyle name="Normal 2 3 2 3 6 6" xfId="17878"/>
    <cellStyle name="Normal 2 3 2 3 6 6 2" xfId="28986"/>
    <cellStyle name="Normal 2 3 2 3 6 6 3" xfId="40172"/>
    <cellStyle name="Normal 2 3 2 3 6 7" xfId="19603"/>
    <cellStyle name="Normal 2 3 2 3 6 8" xfId="30791"/>
    <cellStyle name="Normal 2 3 2 3 6 9" xfId="41977"/>
    <cellStyle name="Normal 2 3 2 3 7" xfId="1431"/>
    <cellStyle name="Normal 2 3 2 3 7 10" xfId="43990"/>
    <cellStyle name="Normal 2 3 2 3 7 2" xfId="11263"/>
    <cellStyle name="Normal 2 3 2 3 7 2 2" xfId="21721"/>
    <cellStyle name="Normal 2 3 2 3 7 2 3" xfId="32909"/>
    <cellStyle name="Normal 2 3 2 3 7 3" xfId="12991"/>
    <cellStyle name="Normal 2 3 2 3 7 3 2" xfId="23614"/>
    <cellStyle name="Normal 2 3 2 3 7 3 3" xfId="34800"/>
    <cellStyle name="Normal 2 3 2 3 7 4" xfId="14716"/>
    <cellStyle name="Normal 2 3 2 3 7 4 2" xfId="25510"/>
    <cellStyle name="Normal 2 3 2 3 7 4 3" xfId="36696"/>
    <cellStyle name="Normal 2 3 2 3 7 5" xfId="16441"/>
    <cellStyle name="Normal 2 3 2 3 7 5 2" xfId="27406"/>
    <cellStyle name="Normal 2 3 2 3 7 5 3" xfId="38592"/>
    <cellStyle name="Normal 2 3 2 3 7 6" xfId="18166"/>
    <cellStyle name="Normal 2 3 2 3 7 6 2" xfId="29302"/>
    <cellStyle name="Normal 2 3 2 3 7 6 3" xfId="40488"/>
    <cellStyle name="Normal 2 3 2 3 7 7" xfId="19891"/>
    <cellStyle name="Normal 2 3 2 3 7 8" xfId="31079"/>
    <cellStyle name="Normal 2 3 2 3 7 9" xfId="42265"/>
    <cellStyle name="Normal 2 3 2 3 8" xfId="1747"/>
    <cellStyle name="Normal 2 3 2 3 8 10" xfId="44278"/>
    <cellStyle name="Normal 2 3 2 3 8 2" xfId="11551"/>
    <cellStyle name="Normal 2 3 2 3 8 2 2" xfId="22037"/>
    <cellStyle name="Normal 2 3 2 3 8 2 3" xfId="33225"/>
    <cellStyle name="Normal 2 3 2 3 8 3" xfId="13279"/>
    <cellStyle name="Normal 2 3 2 3 8 3 2" xfId="23930"/>
    <cellStyle name="Normal 2 3 2 3 8 3 3" xfId="35116"/>
    <cellStyle name="Normal 2 3 2 3 8 4" xfId="15004"/>
    <cellStyle name="Normal 2 3 2 3 8 4 2" xfId="25826"/>
    <cellStyle name="Normal 2 3 2 3 8 4 3" xfId="37012"/>
    <cellStyle name="Normal 2 3 2 3 8 5" xfId="16729"/>
    <cellStyle name="Normal 2 3 2 3 8 5 2" xfId="27722"/>
    <cellStyle name="Normal 2 3 2 3 8 5 3" xfId="38908"/>
    <cellStyle name="Normal 2 3 2 3 8 6" xfId="18454"/>
    <cellStyle name="Normal 2 3 2 3 8 6 2" xfId="29618"/>
    <cellStyle name="Normal 2 3 2 3 8 6 3" xfId="40804"/>
    <cellStyle name="Normal 2 3 2 3 8 7" xfId="20179"/>
    <cellStyle name="Normal 2 3 2 3 8 8" xfId="31367"/>
    <cellStyle name="Normal 2 3 2 3 8 9" xfId="42553"/>
    <cellStyle name="Normal 2 3 2 3 9" xfId="2144"/>
    <cellStyle name="Normal 2 3 2 3 9 2" xfId="20467"/>
    <cellStyle name="Normal 2 3 2 3 9 3" xfId="31655"/>
    <cellStyle name="Normal 2 3 2 4" xfId="180"/>
    <cellStyle name="Normal 2 3 2 4 10" xfId="11854"/>
    <cellStyle name="Normal 2 3 2 4 10 2" xfId="22365"/>
    <cellStyle name="Normal 2 3 2 4 10 3" xfId="33551"/>
    <cellStyle name="Normal 2 3 2 4 11" xfId="13579"/>
    <cellStyle name="Normal 2 3 2 4 11 2" xfId="24261"/>
    <cellStyle name="Normal 2 3 2 4 11 3" xfId="35447"/>
    <cellStyle name="Normal 2 3 2 4 12" xfId="15304"/>
    <cellStyle name="Normal 2 3 2 4 12 2" xfId="26157"/>
    <cellStyle name="Normal 2 3 2 4 12 3" xfId="37343"/>
    <cellStyle name="Normal 2 3 2 4 13" xfId="17029"/>
    <cellStyle name="Normal 2 3 2 4 13 2" xfId="28053"/>
    <cellStyle name="Normal 2 3 2 4 13 3" xfId="39239"/>
    <cellStyle name="Normal 2 3 2 4 14" xfId="18754"/>
    <cellStyle name="Normal 2 3 2 4 15" xfId="29942"/>
    <cellStyle name="Normal 2 3 2 4 16" xfId="41128"/>
    <cellStyle name="Normal 2 3 2 4 17" xfId="42853"/>
    <cellStyle name="Normal 2 3 2 4 2" xfId="270"/>
    <cellStyle name="Normal 2 3 2 4 2 10" xfId="13661"/>
    <cellStyle name="Normal 2 3 2 4 2 10 2" xfId="24351"/>
    <cellStyle name="Normal 2 3 2 4 2 10 3" xfId="35537"/>
    <cellStyle name="Normal 2 3 2 4 2 11" xfId="15386"/>
    <cellStyle name="Normal 2 3 2 4 2 11 2" xfId="26247"/>
    <cellStyle name="Normal 2 3 2 4 2 11 3" xfId="37433"/>
    <cellStyle name="Normal 2 3 2 4 2 12" xfId="17111"/>
    <cellStyle name="Normal 2 3 2 4 2 12 2" xfId="28143"/>
    <cellStyle name="Normal 2 3 2 4 2 12 3" xfId="39329"/>
    <cellStyle name="Normal 2 3 2 4 2 13" xfId="18836"/>
    <cellStyle name="Normal 2 3 2 4 2 14" xfId="30024"/>
    <cellStyle name="Normal 2 3 2 4 2 15" xfId="41210"/>
    <cellStyle name="Normal 2 3 2 4 2 16" xfId="42935"/>
    <cellStyle name="Normal 2 3 2 4 2 2" xfId="428"/>
    <cellStyle name="Normal 2 3 2 4 2 2 10" xfId="15530"/>
    <cellStyle name="Normal 2 3 2 4 2 2 10 2" xfId="26405"/>
    <cellStyle name="Normal 2 3 2 4 2 2 10 3" xfId="37591"/>
    <cellStyle name="Normal 2 3 2 4 2 2 11" xfId="17255"/>
    <cellStyle name="Normal 2 3 2 4 2 2 11 2" xfId="28301"/>
    <cellStyle name="Normal 2 3 2 4 2 2 11 3" xfId="39487"/>
    <cellStyle name="Normal 2 3 2 4 2 2 12" xfId="18980"/>
    <cellStyle name="Normal 2 3 2 4 2 2 13" xfId="30168"/>
    <cellStyle name="Normal 2 3 2 4 2 2 14" xfId="41354"/>
    <cellStyle name="Normal 2 3 2 4 2 2 15" xfId="43079"/>
    <cellStyle name="Normal 2 3 2 4 2 2 2" xfId="746"/>
    <cellStyle name="Normal 2 3 2 4 2 2 2 10" xfId="43367"/>
    <cellStyle name="Normal 2 3 2 4 2 2 2 2" xfId="10640"/>
    <cellStyle name="Normal 2 3 2 4 2 2 2 2 2" xfId="21036"/>
    <cellStyle name="Normal 2 3 2 4 2 2 2 2 3" xfId="32224"/>
    <cellStyle name="Normal 2 3 2 4 2 2 2 3" xfId="12368"/>
    <cellStyle name="Normal 2 3 2 4 2 2 2 3 2" xfId="22929"/>
    <cellStyle name="Normal 2 3 2 4 2 2 2 3 3" xfId="34115"/>
    <cellStyle name="Normal 2 3 2 4 2 2 2 4" xfId="14093"/>
    <cellStyle name="Normal 2 3 2 4 2 2 2 4 2" xfId="24825"/>
    <cellStyle name="Normal 2 3 2 4 2 2 2 4 3" xfId="36011"/>
    <cellStyle name="Normal 2 3 2 4 2 2 2 5" xfId="15818"/>
    <cellStyle name="Normal 2 3 2 4 2 2 2 5 2" xfId="26721"/>
    <cellStyle name="Normal 2 3 2 4 2 2 2 5 3" xfId="37907"/>
    <cellStyle name="Normal 2 3 2 4 2 2 2 6" xfId="17543"/>
    <cellStyle name="Normal 2 3 2 4 2 2 2 6 2" xfId="28617"/>
    <cellStyle name="Normal 2 3 2 4 2 2 2 6 3" xfId="39803"/>
    <cellStyle name="Normal 2 3 2 4 2 2 2 7" xfId="19268"/>
    <cellStyle name="Normal 2 3 2 4 2 2 2 8" xfId="30456"/>
    <cellStyle name="Normal 2 3 2 4 2 2 2 9" xfId="41642"/>
    <cellStyle name="Normal 2 3 2 4 2 2 3" xfId="1062"/>
    <cellStyle name="Normal 2 3 2 4 2 2 3 10" xfId="43655"/>
    <cellStyle name="Normal 2 3 2 4 2 2 3 2" xfId="10928"/>
    <cellStyle name="Normal 2 3 2 4 2 2 3 2 2" xfId="21352"/>
    <cellStyle name="Normal 2 3 2 4 2 2 3 2 3" xfId="32540"/>
    <cellStyle name="Normal 2 3 2 4 2 2 3 3" xfId="12656"/>
    <cellStyle name="Normal 2 3 2 4 2 2 3 3 2" xfId="23245"/>
    <cellStyle name="Normal 2 3 2 4 2 2 3 3 3" xfId="34431"/>
    <cellStyle name="Normal 2 3 2 4 2 2 3 4" xfId="14381"/>
    <cellStyle name="Normal 2 3 2 4 2 2 3 4 2" xfId="25141"/>
    <cellStyle name="Normal 2 3 2 4 2 2 3 4 3" xfId="36327"/>
    <cellStyle name="Normal 2 3 2 4 2 2 3 5" xfId="16106"/>
    <cellStyle name="Normal 2 3 2 4 2 2 3 5 2" xfId="27037"/>
    <cellStyle name="Normal 2 3 2 4 2 2 3 5 3" xfId="38223"/>
    <cellStyle name="Normal 2 3 2 4 2 2 3 6" xfId="17831"/>
    <cellStyle name="Normal 2 3 2 4 2 2 3 6 2" xfId="28933"/>
    <cellStyle name="Normal 2 3 2 4 2 2 3 6 3" xfId="40119"/>
    <cellStyle name="Normal 2 3 2 4 2 2 3 7" xfId="19556"/>
    <cellStyle name="Normal 2 3 2 4 2 2 3 8" xfId="30744"/>
    <cellStyle name="Normal 2 3 2 4 2 2 3 9" xfId="41930"/>
    <cellStyle name="Normal 2 3 2 4 2 2 4" xfId="1378"/>
    <cellStyle name="Normal 2 3 2 4 2 2 4 10" xfId="43943"/>
    <cellStyle name="Normal 2 3 2 4 2 2 4 2" xfId="11216"/>
    <cellStyle name="Normal 2 3 2 4 2 2 4 2 2" xfId="21668"/>
    <cellStyle name="Normal 2 3 2 4 2 2 4 2 3" xfId="32856"/>
    <cellStyle name="Normal 2 3 2 4 2 2 4 3" xfId="12944"/>
    <cellStyle name="Normal 2 3 2 4 2 2 4 3 2" xfId="23561"/>
    <cellStyle name="Normal 2 3 2 4 2 2 4 3 3" xfId="34747"/>
    <cellStyle name="Normal 2 3 2 4 2 2 4 4" xfId="14669"/>
    <cellStyle name="Normal 2 3 2 4 2 2 4 4 2" xfId="25457"/>
    <cellStyle name="Normal 2 3 2 4 2 2 4 4 3" xfId="36643"/>
    <cellStyle name="Normal 2 3 2 4 2 2 4 5" xfId="16394"/>
    <cellStyle name="Normal 2 3 2 4 2 2 4 5 2" xfId="27353"/>
    <cellStyle name="Normal 2 3 2 4 2 2 4 5 3" xfId="38539"/>
    <cellStyle name="Normal 2 3 2 4 2 2 4 6" xfId="18119"/>
    <cellStyle name="Normal 2 3 2 4 2 2 4 6 2" xfId="29249"/>
    <cellStyle name="Normal 2 3 2 4 2 2 4 6 3" xfId="40435"/>
    <cellStyle name="Normal 2 3 2 4 2 2 4 7" xfId="19844"/>
    <cellStyle name="Normal 2 3 2 4 2 2 4 8" xfId="31032"/>
    <cellStyle name="Normal 2 3 2 4 2 2 4 9" xfId="42218"/>
    <cellStyle name="Normal 2 3 2 4 2 2 5" xfId="1694"/>
    <cellStyle name="Normal 2 3 2 4 2 2 5 10" xfId="44231"/>
    <cellStyle name="Normal 2 3 2 4 2 2 5 2" xfId="11504"/>
    <cellStyle name="Normal 2 3 2 4 2 2 5 2 2" xfId="21984"/>
    <cellStyle name="Normal 2 3 2 4 2 2 5 2 3" xfId="33172"/>
    <cellStyle name="Normal 2 3 2 4 2 2 5 3" xfId="13232"/>
    <cellStyle name="Normal 2 3 2 4 2 2 5 3 2" xfId="23877"/>
    <cellStyle name="Normal 2 3 2 4 2 2 5 3 3" xfId="35063"/>
    <cellStyle name="Normal 2 3 2 4 2 2 5 4" xfId="14957"/>
    <cellStyle name="Normal 2 3 2 4 2 2 5 4 2" xfId="25773"/>
    <cellStyle name="Normal 2 3 2 4 2 2 5 4 3" xfId="36959"/>
    <cellStyle name="Normal 2 3 2 4 2 2 5 5" xfId="16682"/>
    <cellStyle name="Normal 2 3 2 4 2 2 5 5 2" xfId="27669"/>
    <cellStyle name="Normal 2 3 2 4 2 2 5 5 3" xfId="38855"/>
    <cellStyle name="Normal 2 3 2 4 2 2 5 6" xfId="18407"/>
    <cellStyle name="Normal 2 3 2 4 2 2 5 6 2" xfId="29565"/>
    <cellStyle name="Normal 2 3 2 4 2 2 5 6 3" xfId="40751"/>
    <cellStyle name="Normal 2 3 2 4 2 2 5 7" xfId="20132"/>
    <cellStyle name="Normal 2 3 2 4 2 2 5 8" xfId="31320"/>
    <cellStyle name="Normal 2 3 2 4 2 2 5 9" xfId="42506"/>
    <cellStyle name="Normal 2 3 2 4 2 2 6" xfId="2010"/>
    <cellStyle name="Normal 2 3 2 4 2 2 6 10" xfId="44519"/>
    <cellStyle name="Normal 2 3 2 4 2 2 6 2" xfId="11792"/>
    <cellStyle name="Normal 2 3 2 4 2 2 6 2 2" xfId="22300"/>
    <cellStyle name="Normal 2 3 2 4 2 2 6 2 3" xfId="33488"/>
    <cellStyle name="Normal 2 3 2 4 2 2 6 3" xfId="13520"/>
    <cellStyle name="Normal 2 3 2 4 2 2 6 3 2" xfId="24193"/>
    <cellStyle name="Normal 2 3 2 4 2 2 6 3 3" xfId="35379"/>
    <cellStyle name="Normal 2 3 2 4 2 2 6 4" xfId="15245"/>
    <cellStyle name="Normal 2 3 2 4 2 2 6 4 2" xfId="26089"/>
    <cellStyle name="Normal 2 3 2 4 2 2 6 4 3" xfId="37275"/>
    <cellStyle name="Normal 2 3 2 4 2 2 6 5" xfId="16970"/>
    <cellStyle name="Normal 2 3 2 4 2 2 6 5 2" xfId="27985"/>
    <cellStyle name="Normal 2 3 2 4 2 2 6 5 3" xfId="39171"/>
    <cellStyle name="Normal 2 3 2 4 2 2 6 6" xfId="18695"/>
    <cellStyle name="Normal 2 3 2 4 2 2 6 6 2" xfId="29881"/>
    <cellStyle name="Normal 2 3 2 4 2 2 6 6 3" xfId="41067"/>
    <cellStyle name="Normal 2 3 2 4 2 2 6 7" xfId="20420"/>
    <cellStyle name="Normal 2 3 2 4 2 2 6 8" xfId="31608"/>
    <cellStyle name="Normal 2 3 2 4 2 2 6 9" xfId="42794"/>
    <cellStyle name="Normal 2 3 2 4 2 2 7" xfId="10351"/>
    <cellStyle name="Normal 2 3 2 4 2 2 7 2" xfId="20720"/>
    <cellStyle name="Normal 2 3 2 4 2 2 7 3" xfId="31908"/>
    <cellStyle name="Normal 2 3 2 4 2 2 8" xfId="12080"/>
    <cellStyle name="Normal 2 3 2 4 2 2 8 2" xfId="22613"/>
    <cellStyle name="Normal 2 3 2 4 2 2 8 3" xfId="33799"/>
    <cellStyle name="Normal 2 3 2 4 2 2 9" xfId="13805"/>
    <cellStyle name="Normal 2 3 2 4 2 2 9 2" xfId="24509"/>
    <cellStyle name="Normal 2 3 2 4 2 2 9 3" xfId="35695"/>
    <cellStyle name="Normal 2 3 2 4 2 3" xfId="588"/>
    <cellStyle name="Normal 2 3 2 4 2 3 10" xfId="43223"/>
    <cellStyle name="Normal 2 3 2 4 2 3 2" xfId="10496"/>
    <cellStyle name="Normal 2 3 2 4 2 3 2 2" xfId="20878"/>
    <cellStyle name="Normal 2 3 2 4 2 3 2 3" xfId="32066"/>
    <cellStyle name="Normal 2 3 2 4 2 3 3" xfId="12224"/>
    <cellStyle name="Normal 2 3 2 4 2 3 3 2" xfId="22771"/>
    <cellStyle name="Normal 2 3 2 4 2 3 3 3" xfId="33957"/>
    <cellStyle name="Normal 2 3 2 4 2 3 4" xfId="13949"/>
    <cellStyle name="Normal 2 3 2 4 2 3 4 2" xfId="24667"/>
    <cellStyle name="Normal 2 3 2 4 2 3 4 3" xfId="35853"/>
    <cellStyle name="Normal 2 3 2 4 2 3 5" xfId="15674"/>
    <cellStyle name="Normal 2 3 2 4 2 3 5 2" xfId="26563"/>
    <cellStyle name="Normal 2 3 2 4 2 3 5 3" xfId="37749"/>
    <cellStyle name="Normal 2 3 2 4 2 3 6" xfId="17399"/>
    <cellStyle name="Normal 2 3 2 4 2 3 6 2" xfId="28459"/>
    <cellStyle name="Normal 2 3 2 4 2 3 6 3" xfId="39645"/>
    <cellStyle name="Normal 2 3 2 4 2 3 7" xfId="19124"/>
    <cellStyle name="Normal 2 3 2 4 2 3 8" xfId="30312"/>
    <cellStyle name="Normal 2 3 2 4 2 3 9" xfId="41498"/>
    <cellStyle name="Normal 2 3 2 4 2 4" xfId="904"/>
    <cellStyle name="Normal 2 3 2 4 2 4 10" xfId="43511"/>
    <cellStyle name="Normal 2 3 2 4 2 4 2" xfId="10784"/>
    <cellStyle name="Normal 2 3 2 4 2 4 2 2" xfId="21194"/>
    <cellStyle name="Normal 2 3 2 4 2 4 2 3" xfId="32382"/>
    <cellStyle name="Normal 2 3 2 4 2 4 3" xfId="12512"/>
    <cellStyle name="Normal 2 3 2 4 2 4 3 2" xfId="23087"/>
    <cellStyle name="Normal 2 3 2 4 2 4 3 3" xfId="34273"/>
    <cellStyle name="Normal 2 3 2 4 2 4 4" xfId="14237"/>
    <cellStyle name="Normal 2 3 2 4 2 4 4 2" xfId="24983"/>
    <cellStyle name="Normal 2 3 2 4 2 4 4 3" xfId="36169"/>
    <cellStyle name="Normal 2 3 2 4 2 4 5" xfId="15962"/>
    <cellStyle name="Normal 2 3 2 4 2 4 5 2" xfId="26879"/>
    <cellStyle name="Normal 2 3 2 4 2 4 5 3" xfId="38065"/>
    <cellStyle name="Normal 2 3 2 4 2 4 6" xfId="17687"/>
    <cellStyle name="Normal 2 3 2 4 2 4 6 2" xfId="28775"/>
    <cellStyle name="Normal 2 3 2 4 2 4 6 3" xfId="39961"/>
    <cellStyle name="Normal 2 3 2 4 2 4 7" xfId="19412"/>
    <cellStyle name="Normal 2 3 2 4 2 4 8" xfId="30600"/>
    <cellStyle name="Normal 2 3 2 4 2 4 9" xfId="41786"/>
    <cellStyle name="Normal 2 3 2 4 2 5" xfId="1220"/>
    <cellStyle name="Normal 2 3 2 4 2 5 10" xfId="43799"/>
    <cellStyle name="Normal 2 3 2 4 2 5 2" xfId="11072"/>
    <cellStyle name="Normal 2 3 2 4 2 5 2 2" xfId="21510"/>
    <cellStyle name="Normal 2 3 2 4 2 5 2 3" xfId="32698"/>
    <cellStyle name="Normal 2 3 2 4 2 5 3" xfId="12800"/>
    <cellStyle name="Normal 2 3 2 4 2 5 3 2" xfId="23403"/>
    <cellStyle name="Normal 2 3 2 4 2 5 3 3" xfId="34589"/>
    <cellStyle name="Normal 2 3 2 4 2 5 4" xfId="14525"/>
    <cellStyle name="Normal 2 3 2 4 2 5 4 2" xfId="25299"/>
    <cellStyle name="Normal 2 3 2 4 2 5 4 3" xfId="36485"/>
    <cellStyle name="Normal 2 3 2 4 2 5 5" xfId="16250"/>
    <cellStyle name="Normal 2 3 2 4 2 5 5 2" xfId="27195"/>
    <cellStyle name="Normal 2 3 2 4 2 5 5 3" xfId="38381"/>
    <cellStyle name="Normal 2 3 2 4 2 5 6" xfId="17975"/>
    <cellStyle name="Normal 2 3 2 4 2 5 6 2" xfId="29091"/>
    <cellStyle name="Normal 2 3 2 4 2 5 6 3" xfId="40277"/>
    <cellStyle name="Normal 2 3 2 4 2 5 7" xfId="19700"/>
    <cellStyle name="Normal 2 3 2 4 2 5 8" xfId="30888"/>
    <cellStyle name="Normal 2 3 2 4 2 5 9" xfId="42074"/>
    <cellStyle name="Normal 2 3 2 4 2 6" xfId="1536"/>
    <cellStyle name="Normal 2 3 2 4 2 6 10" xfId="44087"/>
    <cellStyle name="Normal 2 3 2 4 2 6 2" xfId="11360"/>
    <cellStyle name="Normal 2 3 2 4 2 6 2 2" xfId="21826"/>
    <cellStyle name="Normal 2 3 2 4 2 6 2 3" xfId="33014"/>
    <cellStyle name="Normal 2 3 2 4 2 6 3" xfId="13088"/>
    <cellStyle name="Normal 2 3 2 4 2 6 3 2" xfId="23719"/>
    <cellStyle name="Normal 2 3 2 4 2 6 3 3" xfId="34905"/>
    <cellStyle name="Normal 2 3 2 4 2 6 4" xfId="14813"/>
    <cellStyle name="Normal 2 3 2 4 2 6 4 2" xfId="25615"/>
    <cellStyle name="Normal 2 3 2 4 2 6 4 3" xfId="36801"/>
    <cellStyle name="Normal 2 3 2 4 2 6 5" xfId="16538"/>
    <cellStyle name="Normal 2 3 2 4 2 6 5 2" xfId="27511"/>
    <cellStyle name="Normal 2 3 2 4 2 6 5 3" xfId="38697"/>
    <cellStyle name="Normal 2 3 2 4 2 6 6" xfId="18263"/>
    <cellStyle name="Normal 2 3 2 4 2 6 6 2" xfId="29407"/>
    <cellStyle name="Normal 2 3 2 4 2 6 6 3" xfId="40593"/>
    <cellStyle name="Normal 2 3 2 4 2 6 7" xfId="19988"/>
    <cellStyle name="Normal 2 3 2 4 2 6 8" xfId="31176"/>
    <cellStyle name="Normal 2 3 2 4 2 6 9" xfId="42362"/>
    <cellStyle name="Normal 2 3 2 4 2 7" xfId="1852"/>
    <cellStyle name="Normal 2 3 2 4 2 7 10" xfId="44375"/>
    <cellStyle name="Normal 2 3 2 4 2 7 2" xfId="11648"/>
    <cellStyle name="Normal 2 3 2 4 2 7 2 2" xfId="22142"/>
    <cellStyle name="Normal 2 3 2 4 2 7 2 3" xfId="33330"/>
    <cellStyle name="Normal 2 3 2 4 2 7 3" xfId="13376"/>
    <cellStyle name="Normal 2 3 2 4 2 7 3 2" xfId="24035"/>
    <cellStyle name="Normal 2 3 2 4 2 7 3 3" xfId="35221"/>
    <cellStyle name="Normal 2 3 2 4 2 7 4" xfId="15101"/>
    <cellStyle name="Normal 2 3 2 4 2 7 4 2" xfId="25931"/>
    <cellStyle name="Normal 2 3 2 4 2 7 4 3" xfId="37117"/>
    <cellStyle name="Normal 2 3 2 4 2 7 5" xfId="16826"/>
    <cellStyle name="Normal 2 3 2 4 2 7 5 2" xfId="27827"/>
    <cellStyle name="Normal 2 3 2 4 2 7 5 3" xfId="39013"/>
    <cellStyle name="Normal 2 3 2 4 2 7 6" xfId="18551"/>
    <cellStyle name="Normal 2 3 2 4 2 7 6 2" xfId="29723"/>
    <cellStyle name="Normal 2 3 2 4 2 7 6 3" xfId="40909"/>
    <cellStyle name="Normal 2 3 2 4 2 7 7" xfId="20276"/>
    <cellStyle name="Normal 2 3 2 4 2 7 8" xfId="31464"/>
    <cellStyle name="Normal 2 3 2 4 2 7 9" xfId="42650"/>
    <cellStyle name="Normal 2 3 2 4 2 8" xfId="2069"/>
    <cellStyle name="Normal 2 3 2 4 2 8 2" xfId="20564"/>
    <cellStyle name="Normal 2 3 2 4 2 8 3" xfId="31752"/>
    <cellStyle name="Normal 2 3 2 4 2 9" xfId="11936"/>
    <cellStyle name="Normal 2 3 2 4 2 9 2" xfId="22455"/>
    <cellStyle name="Normal 2 3 2 4 2 9 3" xfId="33641"/>
    <cellStyle name="Normal 2 3 2 4 3" xfId="338"/>
    <cellStyle name="Normal 2 3 2 4 3 10" xfId="15448"/>
    <cellStyle name="Normal 2 3 2 4 3 10 2" xfId="26315"/>
    <cellStyle name="Normal 2 3 2 4 3 10 3" xfId="37501"/>
    <cellStyle name="Normal 2 3 2 4 3 11" xfId="17173"/>
    <cellStyle name="Normal 2 3 2 4 3 11 2" xfId="28211"/>
    <cellStyle name="Normal 2 3 2 4 3 11 3" xfId="39397"/>
    <cellStyle name="Normal 2 3 2 4 3 12" xfId="18898"/>
    <cellStyle name="Normal 2 3 2 4 3 13" xfId="30086"/>
    <cellStyle name="Normal 2 3 2 4 3 14" xfId="41272"/>
    <cellStyle name="Normal 2 3 2 4 3 15" xfId="42997"/>
    <cellStyle name="Normal 2 3 2 4 3 2" xfId="656"/>
    <cellStyle name="Normal 2 3 2 4 3 2 10" xfId="43285"/>
    <cellStyle name="Normal 2 3 2 4 3 2 2" xfId="10558"/>
    <cellStyle name="Normal 2 3 2 4 3 2 2 2" xfId="20946"/>
    <cellStyle name="Normal 2 3 2 4 3 2 2 3" xfId="32134"/>
    <cellStyle name="Normal 2 3 2 4 3 2 3" xfId="12286"/>
    <cellStyle name="Normal 2 3 2 4 3 2 3 2" xfId="22839"/>
    <cellStyle name="Normal 2 3 2 4 3 2 3 3" xfId="34025"/>
    <cellStyle name="Normal 2 3 2 4 3 2 4" xfId="14011"/>
    <cellStyle name="Normal 2 3 2 4 3 2 4 2" xfId="24735"/>
    <cellStyle name="Normal 2 3 2 4 3 2 4 3" xfId="35921"/>
    <cellStyle name="Normal 2 3 2 4 3 2 5" xfId="15736"/>
    <cellStyle name="Normal 2 3 2 4 3 2 5 2" xfId="26631"/>
    <cellStyle name="Normal 2 3 2 4 3 2 5 3" xfId="37817"/>
    <cellStyle name="Normal 2 3 2 4 3 2 6" xfId="17461"/>
    <cellStyle name="Normal 2 3 2 4 3 2 6 2" xfId="28527"/>
    <cellStyle name="Normal 2 3 2 4 3 2 6 3" xfId="39713"/>
    <cellStyle name="Normal 2 3 2 4 3 2 7" xfId="19186"/>
    <cellStyle name="Normal 2 3 2 4 3 2 8" xfId="30374"/>
    <cellStyle name="Normal 2 3 2 4 3 2 9" xfId="41560"/>
    <cellStyle name="Normal 2 3 2 4 3 3" xfId="972"/>
    <cellStyle name="Normal 2 3 2 4 3 3 10" xfId="43573"/>
    <cellStyle name="Normal 2 3 2 4 3 3 2" xfId="10846"/>
    <cellStyle name="Normal 2 3 2 4 3 3 2 2" xfId="21262"/>
    <cellStyle name="Normal 2 3 2 4 3 3 2 3" xfId="32450"/>
    <cellStyle name="Normal 2 3 2 4 3 3 3" xfId="12574"/>
    <cellStyle name="Normal 2 3 2 4 3 3 3 2" xfId="23155"/>
    <cellStyle name="Normal 2 3 2 4 3 3 3 3" xfId="34341"/>
    <cellStyle name="Normal 2 3 2 4 3 3 4" xfId="14299"/>
    <cellStyle name="Normal 2 3 2 4 3 3 4 2" xfId="25051"/>
    <cellStyle name="Normal 2 3 2 4 3 3 4 3" xfId="36237"/>
    <cellStyle name="Normal 2 3 2 4 3 3 5" xfId="16024"/>
    <cellStyle name="Normal 2 3 2 4 3 3 5 2" xfId="26947"/>
    <cellStyle name="Normal 2 3 2 4 3 3 5 3" xfId="38133"/>
    <cellStyle name="Normal 2 3 2 4 3 3 6" xfId="17749"/>
    <cellStyle name="Normal 2 3 2 4 3 3 6 2" xfId="28843"/>
    <cellStyle name="Normal 2 3 2 4 3 3 6 3" xfId="40029"/>
    <cellStyle name="Normal 2 3 2 4 3 3 7" xfId="19474"/>
    <cellStyle name="Normal 2 3 2 4 3 3 8" xfId="30662"/>
    <cellStyle name="Normal 2 3 2 4 3 3 9" xfId="41848"/>
    <cellStyle name="Normal 2 3 2 4 3 4" xfId="1288"/>
    <cellStyle name="Normal 2 3 2 4 3 4 10" xfId="43861"/>
    <cellStyle name="Normal 2 3 2 4 3 4 2" xfId="11134"/>
    <cellStyle name="Normal 2 3 2 4 3 4 2 2" xfId="21578"/>
    <cellStyle name="Normal 2 3 2 4 3 4 2 3" xfId="32766"/>
    <cellStyle name="Normal 2 3 2 4 3 4 3" xfId="12862"/>
    <cellStyle name="Normal 2 3 2 4 3 4 3 2" xfId="23471"/>
    <cellStyle name="Normal 2 3 2 4 3 4 3 3" xfId="34657"/>
    <cellStyle name="Normal 2 3 2 4 3 4 4" xfId="14587"/>
    <cellStyle name="Normal 2 3 2 4 3 4 4 2" xfId="25367"/>
    <cellStyle name="Normal 2 3 2 4 3 4 4 3" xfId="36553"/>
    <cellStyle name="Normal 2 3 2 4 3 4 5" xfId="16312"/>
    <cellStyle name="Normal 2 3 2 4 3 4 5 2" xfId="27263"/>
    <cellStyle name="Normal 2 3 2 4 3 4 5 3" xfId="38449"/>
    <cellStyle name="Normal 2 3 2 4 3 4 6" xfId="18037"/>
    <cellStyle name="Normal 2 3 2 4 3 4 6 2" xfId="29159"/>
    <cellStyle name="Normal 2 3 2 4 3 4 6 3" xfId="40345"/>
    <cellStyle name="Normal 2 3 2 4 3 4 7" xfId="19762"/>
    <cellStyle name="Normal 2 3 2 4 3 4 8" xfId="30950"/>
    <cellStyle name="Normal 2 3 2 4 3 4 9" xfId="42136"/>
    <cellStyle name="Normal 2 3 2 4 3 5" xfId="1604"/>
    <cellStyle name="Normal 2 3 2 4 3 5 10" xfId="44149"/>
    <cellStyle name="Normal 2 3 2 4 3 5 2" xfId="11422"/>
    <cellStyle name="Normal 2 3 2 4 3 5 2 2" xfId="21894"/>
    <cellStyle name="Normal 2 3 2 4 3 5 2 3" xfId="33082"/>
    <cellStyle name="Normal 2 3 2 4 3 5 3" xfId="13150"/>
    <cellStyle name="Normal 2 3 2 4 3 5 3 2" xfId="23787"/>
    <cellStyle name="Normal 2 3 2 4 3 5 3 3" xfId="34973"/>
    <cellStyle name="Normal 2 3 2 4 3 5 4" xfId="14875"/>
    <cellStyle name="Normal 2 3 2 4 3 5 4 2" xfId="25683"/>
    <cellStyle name="Normal 2 3 2 4 3 5 4 3" xfId="36869"/>
    <cellStyle name="Normal 2 3 2 4 3 5 5" xfId="16600"/>
    <cellStyle name="Normal 2 3 2 4 3 5 5 2" xfId="27579"/>
    <cellStyle name="Normal 2 3 2 4 3 5 5 3" xfId="38765"/>
    <cellStyle name="Normal 2 3 2 4 3 5 6" xfId="18325"/>
    <cellStyle name="Normal 2 3 2 4 3 5 6 2" xfId="29475"/>
    <cellStyle name="Normal 2 3 2 4 3 5 6 3" xfId="40661"/>
    <cellStyle name="Normal 2 3 2 4 3 5 7" xfId="20050"/>
    <cellStyle name="Normal 2 3 2 4 3 5 8" xfId="31238"/>
    <cellStyle name="Normal 2 3 2 4 3 5 9" xfId="42424"/>
    <cellStyle name="Normal 2 3 2 4 3 6" xfId="1920"/>
    <cellStyle name="Normal 2 3 2 4 3 6 10" xfId="44437"/>
    <cellStyle name="Normal 2 3 2 4 3 6 2" xfId="11710"/>
    <cellStyle name="Normal 2 3 2 4 3 6 2 2" xfId="22210"/>
    <cellStyle name="Normal 2 3 2 4 3 6 2 3" xfId="33398"/>
    <cellStyle name="Normal 2 3 2 4 3 6 3" xfId="13438"/>
    <cellStyle name="Normal 2 3 2 4 3 6 3 2" xfId="24103"/>
    <cellStyle name="Normal 2 3 2 4 3 6 3 3" xfId="35289"/>
    <cellStyle name="Normal 2 3 2 4 3 6 4" xfId="15163"/>
    <cellStyle name="Normal 2 3 2 4 3 6 4 2" xfId="25999"/>
    <cellStyle name="Normal 2 3 2 4 3 6 4 3" xfId="37185"/>
    <cellStyle name="Normal 2 3 2 4 3 6 5" xfId="16888"/>
    <cellStyle name="Normal 2 3 2 4 3 6 5 2" xfId="27895"/>
    <cellStyle name="Normal 2 3 2 4 3 6 5 3" xfId="39081"/>
    <cellStyle name="Normal 2 3 2 4 3 6 6" xfId="18613"/>
    <cellStyle name="Normal 2 3 2 4 3 6 6 2" xfId="29791"/>
    <cellStyle name="Normal 2 3 2 4 3 6 6 3" xfId="40977"/>
    <cellStyle name="Normal 2 3 2 4 3 6 7" xfId="20338"/>
    <cellStyle name="Normal 2 3 2 4 3 6 8" xfId="31526"/>
    <cellStyle name="Normal 2 3 2 4 3 6 9" xfId="42712"/>
    <cellStyle name="Normal 2 3 2 4 3 7" xfId="10269"/>
    <cellStyle name="Normal 2 3 2 4 3 7 2" xfId="20630"/>
    <cellStyle name="Normal 2 3 2 4 3 7 3" xfId="31818"/>
    <cellStyle name="Normal 2 3 2 4 3 8" xfId="11998"/>
    <cellStyle name="Normal 2 3 2 4 3 8 2" xfId="22523"/>
    <cellStyle name="Normal 2 3 2 4 3 8 3" xfId="33709"/>
    <cellStyle name="Normal 2 3 2 4 3 9" xfId="13723"/>
    <cellStyle name="Normal 2 3 2 4 3 9 2" xfId="24419"/>
    <cellStyle name="Normal 2 3 2 4 3 9 3" xfId="35605"/>
    <cellStyle name="Normal 2 3 2 4 4" xfId="498"/>
    <cellStyle name="Normal 2 3 2 4 4 10" xfId="43141"/>
    <cellStyle name="Normal 2 3 2 4 4 2" xfId="10414"/>
    <cellStyle name="Normal 2 3 2 4 4 2 2" xfId="20788"/>
    <cellStyle name="Normal 2 3 2 4 4 2 3" xfId="31976"/>
    <cellStyle name="Normal 2 3 2 4 4 3" xfId="12142"/>
    <cellStyle name="Normal 2 3 2 4 4 3 2" xfId="22681"/>
    <cellStyle name="Normal 2 3 2 4 4 3 3" xfId="33867"/>
    <cellStyle name="Normal 2 3 2 4 4 4" xfId="13867"/>
    <cellStyle name="Normal 2 3 2 4 4 4 2" xfId="24577"/>
    <cellStyle name="Normal 2 3 2 4 4 4 3" xfId="35763"/>
    <cellStyle name="Normal 2 3 2 4 4 5" xfId="15592"/>
    <cellStyle name="Normal 2 3 2 4 4 5 2" xfId="26473"/>
    <cellStyle name="Normal 2 3 2 4 4 5 3" xfId="37659"/>
    <cellStyle name="Normal 2 3 2 4 4 6" xfId="17317"/>
    <cellStyle name="Normal 2 3 2 4 4 6 2" xfId="28369"/>
    <cellStyle name="Normal 2 3 2 4 4 6 3" xfId="39555"/>
    <cellStyle name="Normal 2 3 2 4 4 7" xfId="19042"/>
    <cellStyle name="Normal 2 3 2 4 4 8" xfId="30230"/>
    <cellStyle name="Normal 2 3 2 4 4 9" xfId="41416"/>
    <cellStyle name="Normal 2 3 2 4 5" xfId="814"/>
    <cellStyle name="Normal 2 3 2 4 5 10" xfId="43429"/>
    <cellStyle name="Normal 2 3 2 4 5 2" xfId="10702"/>
    <cellStyle name="Normal 2 3 2 4 5 2 2" xfId="21104"/>
    <cellStyle name="Normal 2 3 2 4 5 2 3" xfId="32292"/>
    <cellStyle name="Normal 2 3 2 4 5 3" xfId="12430"/>
    <cellStyle name="Normal 2 3 2 4 5 3 2" xfId="22997"/>
    <cellStyle name="Normal 2 3 2 4 5 3 3" xfId="34183"/>
    <cellStyle name="Normal 2 3 2 4 5 4" xfId="14155"/>
    <cellStyle name="Normal 2 3 2 4 5 4 2" xfId="24893"/>
    <cellStyle name="Normal 2 3 2 4 5 4 3" xfId="36079"/>
    <cellStyle name="Normal 2 3 2 4 5 5" xfId="15880"/>
    <cellStyle name="Normal 2 3 2 4 5 5 2" xfId="26789"/>
    <cellStyle name="Normal 2 3 2 4 5 5 3" xfId="37975"/>
    <cellStyle name="Normal 2 3 2 4 5 6" xfId="17605"/>
    <cellStyle name="Normal 2 3 2 4 5 6 2" xfId="28685"/>
    <cellStyle name="Normal 2 3 2 4 5 6 3" xfId="39871"/>
    <cellStyle name="Normal 2 3 2 4 5 7" xfId="19330"/>
    <cellStyle name="Normal 2 3 2 4 5 8" xfId="30518"/>
    <cellStyle name="Normal 2 3 2 4 5 9" xfId="41704"/>
    <cellStyle name="Normal 2 3 2 4 6" xfId="1130"/>
    <cellStyle name="Normal 2 3 2 4 6 10" xfId="43717"/>
    <cellStyle name="Normal 2 3 2 4 6 2" xfId="10990"/>
    <cellStyle name="Normal 2 3 2 4 6 2 2" xfId="21420"/>
    <cellStyle name="Normal 2 3 2 4 6 2 3" xfId="32608"/>
    <cellStyle name="Normal 2 3 2 4 6 3" xfId="12718"/>
    <cellStyle name="Normal 2 3 2 4 6 3 2" xfId="23313"/>
    <cellStyle name="Normal 2 3 2 4 6 3 3" xfId="34499"/>
    <cellStyle name="Normal 2 3 2 4 6 4" xfId="14443"/>
    <cellStyle name="Normal 2 3 2 4 6 4 2" xfId="25209"/>
    <cellStyle name="Normal 2 3 2 4 6 4 3" xfId="36395"/>
    <cellStyle name="Normal 2 3 2 4 6 5" xfId="16168"/>
    <cellStyle name="Normal 2 3 2 4 6 5 2" xfId="27105"/>
    <cellStyle name="Normal 2 3 2 4 6 5 3" xfId="38291"/>
    <cellStyle name="Normal 2 3 2 4 6 6" xfId="17893"/>
    <cellStyle name="Normal 2 3 2 4 6 6 2" xfId="29001"/>
    <cellStyle name="Normal 2 3 2 4 6 6 3" xfId="40187"/>
    <cellStyle name="Normal 2 3 2 4 6 7" xfId="19618"/>
    <cellStyle name="Normal 2 3 2 4 6 8" xfId="30806"/>
    <cellStyle name="Normal 2 3 2 4 6 9" xfId="41992"/>
    <cellStyle name="Normal 2 3 2 4 7" xfId="1446"/>
    <cellStyle name="Normal 2 3 2 4 7 10" xfId="44005"/>
    <cellStyle name="Normal 2 3 2 4 7 2" xfId="11278"/>
    <cellStyle name="Normal 2 3 2 4 7 2 2" xfId="21736"/>
    <cellStyle name="Normal 2 3 2 4 7 2 3" xfId="32924"/>
    <cellStyle name="Normal 2 3 2 4 7 3" xfId="13006"/>
    <cellStyle name="Normal 2 3 2 4 7 3 2" xfId="23629"/>
    <cellStyle name="Normal 2 3 2 4 7 3 3" xfId="34815"/>
    <cellStyle name="Normal 2 3 2 4 7 4" xfId="14731"/>
    <cellStyle name="Normal 2 3 2 4 7 4 2" xfId="25525"/>
    <cellStyle name="Normal 2 3 2 4 7 4 3" xfId="36711"/>
    <cellStyle name="Normal 2 3 2 4 7 5" xfId="16456"/>
    <cellStyle name="Normal 2 3 2 4 7 5 2" xfId="27421"/>
    <cellStyle name="Normal 2 3 2 4 7 5 3" xfId="38607"/>
    <cellStyle name="Normal 2 3 2 4 7 6" xfId="18181"/>
    <cellStyle name="Normal 2 3 2 4 7 6 2" xfId="29317"/>
    <cellStyle name="Normal 2 3 2 4 7 6 3" xfId="40503"/>
    <cellStyle name="Normal 2 3 2 4 7 7" xfId="19906"/>
    <cellStyle name="Normal 2 3 2 4 7 8" xfId="31094"/>
    <cellStyle name="Normal 2 3 2 4 7 9" xfId="42280"/>
    <cellStyle name="Normal 2 3 2 4 8" xfId="1762"/>
    <cellStyle name="Normal 2 3 2 4 8 10" xfId="44293"/>
    <cellStyle name="Normal 2 3 2 4 8 2" xfId="11566"/>
    <cellStyle name="Normal 2 3 2 4 8 2 2" xfId="22052"/>
    <cellStyle name="Normal 2 3 2 4 8 2 3" xfId="33240"/>
    <cellStyle name="Normal 2 3 2 4 8 3" xfId="13294"/>
    <cellStyle name="Normal 2 3 2 4 8 3 2" xfId="23945"/>
    <cellStyle name="Normal 2 3 2 4 8 3 3" xfId="35131"/>
    <cellStyle name="Normal 2 3 2 4 8 4" xfId="15019"/>
    <cellStyle name="Normal 2 3 2 4 8 4 2" xfId="25841"/>
    <cellStyle name="Normal 2 3 2 4 8 4 3" xfId="37027"/>
    <cellStyle name="Normal 2 3 2 4 8 5" xfId="16744"/>
    <cellStyle name="Normal 2 3 2 4 8 5 2" xfId="27737"/>
    <cellStyle name="Normal 2 3 2 4 8 5 3" xfId="38923"/>
    <cellStyle name="Normal 2 3 2 4 8 6" xfId="18469"/>
    <cellStyle name="Normal 2 3 2 4 8 6 2" xfId="29633"/>
    <cellStyle name="Normal 2 3 2 4 8 6 3" xfId="40819"/>
    <cellStyle name="Normal 2 3 2 4 8 7" xfId="20194"/>
    <cellStyle name="Normal 2 3 2 4 8 8" xfId="31382"/>
    <cellStyle name="Normal 2 3 2 4 8 9" xfId="42568"/>
    <cellStyle name="Normal 2 3 2 4 9" xfId="2123"/>
    <cellStyle name="Normal 2 3 2 4 9 2" xfId="20482"/>
    <cellStyle name="Normal 2 3 2 4 9 3" xfId="31670"/>
    <cellStyle name="Normal 2 3 2 5" xfId="202"/>
    <cellStyle name="Normal 2 3 2 5 10" xfId="13599"/>
    <cellStyle name="Normal 2 3 2 5 10 2" xfId="24283"/>
    <cellStyle name="Normal 2 3 2 5 10 3" xfId="35469"/>
    <cellStyle name="Normal 2 3 2 5 11" xfId="15324"/>
    <cellStyle name="Normal 2 3 2 5 11 2" xfId="26179"/>
    <cellStyle name="Normal 2 3 2 5 11 3" xfId="37365"/>
    <cellStyle name="Normal 2 3 2 5 12" xfId="17049"/>
    <cellStyle name="Normal 2 3 2 5 12 2" xfId="28075"/>
    <cellStyle name="Normal 2 3 2 5 12 3" xfId="39261"/>
    <cellStyle name="Normal 2 3 2 5 13" xfId="18774"/>
    <cellStyle name="Normal 2 3 2 5 14" xfId="29962"/>
    <cellStyle name="Normal 2 3 2 5 15" xfId="41148"/>
    <cellStyle name="Normal 2 3 2 5 16" xfId="42873"/>
    <cellStyle name="Normal 2 3 2 5 2" xfId="360"/>
    <cellStyle name="Normal 2 3 2 5 2 10" xfId="15468"/>
    <cellStyle name="Normal 2 3 2 5 2 10 2" xfId="26337"/>
    <cellStyle name="Normal 2 3 2 5 2 10 3" xfId="37523"/>
    <cellStyle name="Normal 2 3 2 5 2 11" xfId="17193"/>
    <cellStyle name="Normal 2 3 2 5 2 11 2" xfId="28233"/>
    <cellStyle name="Normal 2 3 2 5 2 11 3" xfId="39419"/>
    <cellStyle name="Normal 2 3 2 5 2 12" xfId="18918"/>
    <cellStyle name="Normal 2 3 2 5 2 13" xfId="30106"/>
    <cellStyle name="Normal 2 3 2 5 2 14" xfId="41292"/>
    <cellStyle name="Normal 2 3 2 5 2 15" xfId="43017"/>
    <cellStyle name="Normal 2 3 2 5 2 2" xfId="678"/>
    <cellStyle name="Normal 2 3 2 5 2 2 10" xfId="43305"/>
    <cellStyle name="Normal 2 3 2 5 2 2 2" xfId="10578"/>
    <cellStyle name="Normal 2 3 2 5 2 2 2 2" xfId="20968"/>
    <cellStyle name="Normal 2 3 2 5 2 2 2 3" xfId="32156"/>
    <cellStyle name="Normal 2 3 2 5 2 2 3" xfId="12306"/>
    <cellStyle name="Normal 2 3 2 5 2 2 3 2" xfId="22861"/>
    <cellStyle name="Normal 2 3 2 5 2 2 3 3" xfId="34047"/>
    <cellStyle name="Normal 2 3 2 5 2 2 4" xfId="14031"/>
    <cellStyle name="Normal 2 3 2 5 2 2 4 2" xfId="24757"/>
    <cellStyle name="Normal 2 3 2 5 2 2 4 3" xfId="35943"/>
    <cellStyle name="Normal 2 3 2 5 2 2 5" xfId="15756"/>
    <cellStyle name="Normal 2 3 2 5 2 2 5 2" xfId="26653"/>
    <cellStyle name="Normal 2 3 2 5 2 2 5 3" xfId="37839"/>
    <cellStyle name="Normal 2 3 2 5 2 2 6" xfId="17481"/>
    <cellStyle name="Normal 2 3 2 5 2 2 6 2" xfId="28549"/>
    <cellStyle name="Normal 2 3 2 5 2 2 6 3" xfId="39735"/>
    <cellStyle name="Normal 2 3 2 5 2 2 7" xfId="19206"/>
    <cellStyle name="Normal 2 3 2 5 2 2 8" xfId="30394"/>
    <cellStyle name="Normal 2 3 2 5 2 2 9" xfId="41580"/>
    <cellStyle name="Normal 2 3 2 5 2 3" xfId="994"/>
    <cellStyle name="Normal 2 3 2 5 2 3 10" xfId="43593"/>
    <cellStyle name="Normal 2 3 2 5 2 3 2" xfId="10866"/>
    <cellStyle name="Normal 2 3 2 5 2 3 2 2" xfId="21284"/>
    <cellStyle name="Normal 2 3 2 5 2 3 2 3" xfId="32472"/>
    <cellStyle name="Normal 2 3 2 5 2 3 3" xfId="12594"/>
    <cellStyle name="Normal 2 3 2 5 2 3 3 2" xfId="23177"/>
    <cellStyle name="Normal 2 3 2 5 2 3 3 3" xfId="34363"/>
    <cellStyle name="Normal 2 3 2 5 2 3 4" xfId="14319"/>
    <cellStyle name="Normal 2 3 2 5 2 3 4 2" xfId="25073"/>
    <cellStyle name="Normal 2 3 2 5 2 3 4 3" xfId="36259"/>
    <cellStyle name="Normal 2 3 2 5 2 3 5" xfId="16044"/>
    <cellStyle name="Normal 2 3 2 5 2 3 5 2" xfId="26969"/>
    <cellStyle name="Normal 2 3 2 5 2 3 5 3" xfId="38155"/>
    <cellStyle name="Normal 2 3 2 5 2 3 6" xfId="17769"/>
    <cellStyle name="Normal 2 3 2 5 2 3 6 2" xfId="28865"/>
    <cellStyle name="Normal 2 3 2 5 2 3 6 3" xfId="40051"/>
    <cellStyle name="Normal 2 3 2 5 2 3 7" xfId="19494"/>
    <cellStyle name="Normal 2 3 2 5 2 3 8" xfId="30682"/>
    <cellStyle name="Normal 2 3 2 5 2 3 9" xfId="41868"/>
    <cellStyle name="Normal 2 3 2 5 2 4" xfId="1310"/>
    <cellStyle name="Normal 2 3 2 5 2 4 10" xfId="43881"/>
    <cellStyle name="Normal 2 3 2 5 2 4 2" xfId="11154"/>
    <cellStyle name="Normal 2 3 2 5 2 4 2 2" xfId="21600"/>
    <cellStyle name="Normal 2 3 2 5 2 4 2 3" xfId="32788"/>
    <cellStyle name="Normal 2 3 2 5 2 4 3" xfId="12882"/>
    <cellStyle name="Normal 2 3 2 5 2 4 3 2" xfId="23493"/>
    <cellStyle name="Normal 2 3 2 5 2 4 3 3" xfId="34679"/>
    <cellStyle name="Normal 2 3 2 5 2 4 4" xfId="14607"/>
    <cellStyle name="Normal 2 3 2 5 2 4 4 2" xfId="25389"/>
    <cellStyle name="Normal 2 3 2 5 2 4 4 3" xfId="36575"/>
    <cellStyle name="Normal 2 3 2 5 2 4 5" xfId="16332"/>
    <cellStyle name="Normal 2 3 2 5 2 4 5 2" xfId="27285"/>
    <cellStyle name="Normal 2 3 2 5 2 4 5 3" xfId="38471"/>
    <cellStyle name="Normal 2 3 2 5 2 4 6" xfId="18057"/>
    <cellStyle name="Normal 2 3 2 5 2 4 6 2" xfId="29181"/>
    <cellStyle name="Normal 2 3 2 5 2 4 6 3" xfId="40367"/>
    <cellStyle name="Normal 2 3 2 5 2 4 7" xfId="19782"/>
    <cellStyle name="Normal 2 3 2 5 2 4 8" xfId="30970"/>
    <cellStyle name="Normal 2 3 2 5 2 4 9" xfId="42156"/>
    <cellStyle name="Normal 2 3 2 5 2 5" xfId="1626"/>
    <cellStyle name="Normal 2 3 2 5 2 5 10" xfId="44169"/>
    <cellStyle name="Normal 2 3 2 5 2 5 2" xfId="11442"/>
    <cellStyle name="Normal 2 3 2 5 2 5 2 2" xfId="21916"/>
    <cellStyle name="Normal 2 3 2 5 2 5 2 3" xfId="33104"/>
    <cellStyle name="Normal 2 3 2 5 2 5 3" xfId="13170"/>
    <cellStyle name="Normal 2 3 2 5 2 5 3 2" xfId="23809"/>
    <cellStyle name="Normal 2 3 2 5 2 5 3 3" xfId="34995"/>
    <cellStyle name="Normal 2 3 2 5 2 5 4" xfId="14895"/>
    <cellStyle name="Normal 2 3 2 5 2 5 4 2" xfId="25705"/>
    <cellStyle name="Normal 2 3 2 5 2 5 4 3" xfId="36891"/>
    <cellStyle name="Normal 2 3 2 5 2 5 5" xfId="16620"/>
    <cellStyle name="Normal 2 3 2 5 2 5 5 2" xfId="27601"/>
    <cellStyle name="Normal 2 3 2 5 2 5 5 3" xfId="38787"/>
    <cellStyle name="Normal 2 3 2 5 2 5 6" xfId="18345"/>
    <cellStyle name="Normal 2 3 2 5 2 5 6 2" xfId="29497"/>
    <cellStyle name="Normal 2 3 2 5 2 5 6 3" xfId="40683"/>
    <cellStyle name="Normal 2 3 2 5 2 5 7" xfId="20070"/>
    <cellStyle name="Normal 2 3 2 5 2 5 8" xfId="31258"/>
    <cellStyle name="Normal 2 3 2 5 2 5 9" xfId="42444"/>
    <cellStyle name="Normal 2 3 2 5 2 6" xfId="1942"/>
    <cellStyle name="Normal 2 3 2 5 2 6 10" xfId="44457"/>
    <cellStyle name="Normal 2 3 2 5 2 6 2" xfId="11730"/>
    <cellStyle name="Normal 2 3 2 5 2 6 2 2" xfId="22232"/>
    <cellStyle name="Normal 2 3 2 5 2 6 2 3" xfId="33420"/>
    <cellStyle name="Normal 2 3 2 5 2 6 3" xfId="13458"/>
    <cellStyle name="Normal 2 3 2 5 2 6 3 2" xfId="24125"/>
    <cellStyle name="Normal 2 3 2 5 2 6 3 3" xfId="35311"/>
    <cellStyle name="Normal 2 3 2 5 2 6 4" xfId="15183"/>
    <cellStyle name="Normal 2 3 2 5 2 6 4 2" xfId="26021"/>
    <cellStyle name="Normal 2 3 2 5 2 6 4 3" xfId="37207"/>
    <cellStyle name="Normal 2 3 2 5 2 6 5" xfId="16908"/>
    <cellStyle name="Normal 2 3 2 5 2 6 5 2" xfId="27917"/>
    <cellStyle name="Normal 2 3 2 5 2 6 5 3" xfId="39103"/>
    <cellStyle name="Normal 2 3 2 5 2 6 6" xfId="18633"/>
    <cellStyle name="Normal 2 3 2 5 2 6 6 2" xfId="29813"/>
    <cellStyle name="Normal 2 3 2 5 2 6 6 3" xfId="40999"/>
    <cellStyle name="Normal 2 3 2 5 2 6 7" xfId="20358"/>
    <cellStyle name="Normal 2 3 2 5 2 6 8" xfId="31546"/>
    <cellStyle name="Normal 2 3 2 5 2 6 9" xfId="42732"/>
    <cellStyle name="Normal 2 3 2 5 2 7" xfId="10289"/>
    <cellStyle name="Normal 2 3 2 5 2 7 2" xfId="20652"/>
    <cellStyle name="Normal 2 3 2 5 2 7 3" xfId="31840"/>
    <cellStyle name="Normal 2 3 2 5 2 8" xfId="12018"/>
    <cellStyle name="Normal 2 3 2 5 2 8 2" xfId="22545"/>
    <cellStyle name="Normal 2 3 2 5 2 8 3" xfId="33731"/>
    <cellStyle name="Normal 2 3 2 5 2 9" xfId="13743"/>
    <cellStyle name="Normal 2 3 2 5 2 9 2" xfId="24441"/>
    <cellStyle name="Normal 2 3 2 5 2 9 3" xfId="35627"/>
    <cellStyle name="Normal 2 3 2 5 3" xfId="520"/>
    <cellStyle name="Normal 2 3 2 5 3 10" xfId="43161"/>
    <cellStyle name="Normal 2 3 2 5 3 2" xfId="10434"/>
    <cellStyle name="Normal 2 3 2 5 3 2 2" xfId="20810"/>
    <cellStyle name="Normal 2 3 2 5 3 2 3" xfId="31998"/>
    <cellStyle name="Normal 2 3 2 5 3 3" xfId="12162"/>
    <cellStyle name="Normal 2 3 2 5 3 3 2" xfId="22703"/>
    <cellStyle name="Normal 2 3 2 5 3 3 3" xfId="33889"/>
    <cellStyle name="Normal 2 3 2 5 3 4" xfId="13887"/>
    <cellStyle name="Normal 2 3 2 5 3 4 2" xfId="24599"/>
    <cellStyle name="Normal 2 3 2 5 3 4 3" xfId="35785"/>
    <cellStyle name="Normal 2 3 2 5 3 5" xfId="15612"/>
    <cellStyle name="Normal 2 3 2 5 3 5 2" xfId="26495"/>
    <cellStyle name="Normal 2 3 2 5 3 5 3" xfId="37681"/>
    <cellStyle name="Normal 2 3 2 5 3 6" xfId="17337"/>
    <cellStyle name="Normal 2 3 2 5 3 6 2" xfId="28391"/>
    <cellStyle name="Normal 2 3 2 5 3 6 3" xfId="39577"/>
    <cellStyle name="Normal 2 3 2 5 3 7" xfId="19062"/>
    <cellStyle name="Normal 2 3 2 5 3 8" xfId="30250"/>
    <cellStyle name="Normal 2 3 2 5 3 9" xfId="41436"/>
    <cellStyle name="Normal 2 3 2 5 4" xfId="836"/>
    <cellStyle name="Normal 2 3 2 5 4 10" xfId="43449"/>
    <cellStyle name="Normal 2 3 2 5 4 2" xfId="10722"/>
    <cellStyle name="Normal 2 3 2 5 4 2 2" xfId="21126"/>
    <cellStyle name="Normal 2 3 2 5 4 2 3" xfId="32314"/>
    <cellStyle name="Normal 2 3 2 5 4 3" xfId="12450"/>
    <cellStyle name="Normal 2 3 2 5 4 3 2" xfId="23019"/>
    <cellStyle name="Normal 2 3 2 5 4 3 3" xfId="34205"/>
    <cellStyle name="Normal 2 3 2 5 4 4" xfId="14175"/>
    <cellStyle name="Normal 2 3 2 5 4 4 2" xfId="24915"/>
    <cellStyle name="Normal 2 3 2 5 4 4 3" xfId="36101"/>
    <cellStyle name="Normal 2 3 2 5 4 5" xfId="15900"/>
    <cellStyle name="Normal 2 3 2 5 4 5 2" xfId="26811"/>
    <cellStyle name="Normal 2 3 2 5 4 5 3" xfId="37997"/>
    <cellStyle name="Normal 2 3 2 5 4 6" xfId="17625"/>
    <cellStyle name="Normal 2 3 2 5 4 6 2" xfId="28707"/>
    <cellStyle name="Normal 2 3 2 5 4 6 3" xfId="39893"/>
    <cellStyle name="Normal 2 3 2 5 4 7" xfId="19350"/>
    <cellStyle name="Normal 2 3 2 5 4 8" xfId="30538"/>
    <cellStyle name="Normal 2 3 2 5 4 9" xfId="41724"/>
    <cellStyle name="Normal 2 3 2 5 5" xfId="1152"/>
    <cellStyle name="Normal 2 3 2 5 5 10" xfId="43737"/>
    <cellStyle name="Normal 2 3 2 5 5 2" xfId="11010"/>
    <cellStyle name="Normal 2 3 2 5 5 2 2" xfId="21442"/>
    <cellStyle name="Normal 2 3 2 5 5 2 3" xfId="32630"/>
    <cellStyle name="Normal 2 3 2 5 5 3" xfId="12738"/>
    <cellStyle name="Normal 2 3 2 5 5 3 2" xfId="23335"/>
    <cellStyle name="Normal 2 3 2 5 5 3 3" xfId="34521"/>
    <cellStyle name="Normal 2 3 2 5 5 4" xfId="14463"/>
    <cellStyle name="Normal 2 3 2 5 5 4 2" xfId="25231"/>
    <cellStyle name="Normal 2 3 2 5 5 4 3" xfId="36417"/>
    <cellStyle name="Normal 2 3 2 5 5 5" xfId="16188"/>
    <cellStyle name="Normal 2 3 2 5 5 5 2" xfId="27127"/>
    <cellStyle name="Normal 2 3 2 5 5 5 3" xfId="38313"/>
    <cellStyle name="Normal 2 3 2 5 5 6" xfId="17913"/>
    <cellStyle name="Normal 2 3 2 5 5 6 2" xfId="29023"/>
    <cellStyle name="Normal 2 3 2 5 5 6 3" xfId="40209"/>
    <cellStyle name="Normal 2 3 2 5 5 7" xfId="19638"/>
    <cellStyle name="Normal 2 3 2 5 5 8" xfId="30826"/>
    <cellStyle name="Normal 2 3 2 5 5 9" xfId="42012"/>
    <cellStyle name="Normal 2 3 2 5 6" xfId="1468"/>
    <cellStyle name="Normal 2 3 2 5 6 10" xfId="44025"/>
    <cellStyle name="Normal 2 3 2 5 6 2" xfId="11298"/>
    <cellStyle name="Normal 2 3 2 5 6 2 2" xfId="21758"/>
    <cellStyle name="Normal 2 3 2 5 6 2 3" xfId="32946"/>
    <cellStyle name="Normal 2 3 2 5 6 3" xfId="13026"/>
    <cellStyle name="Normal 2 3 2 5 6 3 2" xfId="23651"/>
    <cellStyle name="Normal 2 3 2 5 6 3 3" xfId="34837"/>
    <cellStyle name="Normal 2 3 2 5 6 4" xfId="14751"/>
    <cellStyle name="Normal 2 3 2 5 6 4 2" xfId="25547"/>
    <cellStyle name="Normal 2 3 2 5 6 4 3" xfId="36733"/>
    <cellStyle name="Normal 2 3 2 5 6 5" xfId="16476"/>
    <cellStyle name="Normal 2 3 2 5 6 5 2" xfId="27443"/>
    <cellStyle name="Normal 2 3 2 5 6 5 3" xfId="38629"/>
    <cellStyle name="Normal 2 3 2 5 6 6" xfId="18201"/>
    <cellStyle name="Normal 2 3 2 5 6 6 2" xfId="29339"/>
    <cellStyle name="Normal 2 3 2 5 6 6 3" xfId="40525"/>
    <cellStyle name="Normal 2 3 2 5 6 7" xfId="19926"/>
    <cellStyle name="Normal 2 3 2 5 6 8" xfId="31114"/>
    <cellStyle name="Normal 2 3 2 5 6 9" xfId="42300"/>
    <cellStyle name="Normal 2 3 2 5 7" xfId="1784"/>
    <cellStyle name="Normal 2 3 2 5 7 10" xfId="44313"/>
    <cellStyle name="Normal 2 3 2 5 7 2" xfId="11586"/>
    <cellStyle name="Normal 2 3 2 5 7 2 2" xfId="22074"/>
    <cellStyle name="Normal 2 3 2 5 7 2 3" xfId="33262"/>
    <cellStyle name="Normal 2 3 2 5 7 3" xfId="13314"/>
    <cellStyle name="Normal 2 3 2 5 7 3 2" xfId="23967"/>
    <cellStyle name="Normal 2 3 2 5 7 3 3" xfId="35153"/>
    <cellStyle name="Normal 2 3 2 5 7 4" xfId="15039"/>
    <cellStyle name="Normal 2 3 2 5 7 4 2" xfId="25863"/>
    <cellStyle name="Normal 2 3 2 5 7 4 3" xfId="37049"/>
    <cellStyle name="Normal 2 3 2 5 7 5" xfId="16764"/>
    <cellStyle name="Normal 2 3 2 5 7 5 2" xfId="27759"/>
    <cellStyle name="Normal 2 3 2 5 7 5 3" xfId="38945"/>
    <cellStyle name="Normal 2 3 2 5 7 6" xfId="18489"/>
    <cellStyle name="Normal 2 3 2 5 7 6 2" xfId="29655"/>
    <cellStyle name="Normal 2 3 2 5 7 6 3" xfId="40841"/>
    <cellStyle name="Normal 2 3 2 5 7 7" xfId="20214"/>
    <cellStyle name="Normal 2 3 2 5 7 8" xfId="31402"/>
    <cellStyle name="Normal 2 3 2 5 7 9" xfId="42588"/>
    <cellStyle name="Normal 2 3 2 5 8" xfId="2119"/>
    <cellStyle name="Normal 2 3 2 5 8 2" xfId="20502"/>
    <cellStyle name="Normal 2 3 2 5 8 3" xfId="31690"/>
    <cellStyle name="Normal 2 3 2 5 9" xfId="11874"/>
    <cellStyle name="Normal 2 3 2 5 9 2" xfId="22387"/>
    <cellStyle name="Normal 2 3 2 5 9 3" xfId="33573"/>
    <cellStyle name="Normal 2 3 2 6" xfId="224"/>
    <cellStyle name="Normal 2 3 2 6 10" xfId="13619"/>
    <cellStyle name="Normal 2 3 2 6 10 2" xfId="24305"/>
    <cellStyle name="Normal 2 3 2 6 10 3" xfId="35491"/>
    <cellStyle name="Normal 2 3 2 6 11" xfId="15344"/>
    <cellStyle name="Normal 2 3 2 6 11 2" xfId="26201"/>
    <cellStyle name="Normal 2 3 2 6 11 3" xfId="37387"/>
    <cellStyle name="Normal 2 3 2 6 12" xfId="17069"/>
    <cellStyle name="Normal 2 3 2 6 12 2" xfId="28097"/>
    <cellStyle name="Normal 2 3 2 6 12 3" xfId="39283"/>
    <cellStyle name="Normal 2 3 2 6 13" xfId="18794"/>
    <cellStyle name="Normal 2 3 2 6 14" xfId="29982"/>
    <cellStyle name="Normal 2 3 2 6 15" xfId="41168"/>
    <cellStyle name="Normal 2 3 2 6 16" xfId="42893"/>
    <cellStyle name="Normal 2 3 2 6 2" xfId="382"/>
    <cellStyle name="Normal 2 3 2 6 2 10" xfId="15488"/>
    <cellStyle name="Normal 2 3 2 6 2 10 2" xfId="26359"/>
    <cellStyle name="Normal 2 3 2 6 2 10 3" xfId="37545"/>
    <cellStyle name="Normal 2 3 2 6 2 11" xfId="17213"/>
    <cellStyle name="Normal 2 3 2 6 2 11 2" xfId="28255"/>
    <cellStyle name="Normal 2 3 2 6 2 11 3" xfId="39441"/>
    <cellStyle name="Normal 2 3 2 6 2 12" xfId="18938"/>
    <cellStyle name="Normal 2 3 2 6 2 13" xfId="30126"/>
    <cellStyle name="Normal 2 3 2 6 2 14" xfId="41312"/>
    <cellStyle name="Normal 2 3 2 6 2 15" xfId="43037"/>
    <cellStyle name="Normal 2 3 2 6 2 2" xfId="700"/>
    <cellStyle name="Normal 2 3 2 6 2 2 10" xfId="43325"/>
    <cellStyle name="Normal 2 3 2 6 2 2 2" xfId="10598"/>
    <cellStyle name="Normal 2 3 2 6 2 2 2 2" xfId="20990"/>
    <cellStyle name="Normal 2 3 2 6 2 2 2 3" xfId="32178"/>
    <cellStyle name="Normal 2 3 2 6 2 2 3" xfId="12326"/>
    <cellStyle name="Normal 2 3 2 6 2 2 3 2" xfId="22883"/>
    <cellStyle name="Normal 2 3 2 6 2 2 3 3" xfId="34069"/>
    <cellStyle name="Normal 2 3 2 6 2 2 4" xfId="14051"/>
    <cellStyle name="Normal 2 3 2 6 2 2 4 2" xfId="24779"/>
    <cellStyle name="Normal 2 3 2 6 2 2 4 3" xfId="35965"/>
    <cellStyle name="Normal 2 3 2 6 2 2 5" xfId="15776"/>
    <cellStyle name="Normal 2 3 2 6 2 2 5 2" xfId="26675"/>
    <cellStyle name="Normal 2 3 2 6 2 2 5 3" xfId="37861"/>
    <cellStyle name="Normal 2 3 2 6 2 2 6" xfId="17501"/>
    <cellStyle name="Normal 2 3 2 6 2 2 6 2" xfId="28571"/>
    <cellStyle name="Normal 2 3 2 6 2 2 6 3" xfId="39757"/>
    <cellStyle name="Normal 2 3 2 6 2 2 7" xfId="19226"/>
    <cellStyle name="Normal 2 3 2 6 2 2 8" xfId="30414"/>
    <cellStyle name="Normal 2 3 2 6 2 2 9" xfId="41600"/>
    <cellStyle name="Normal 2 3 2 6 2 3" xfId="1016"/>
    <cellStyle name="Normal 2 3 2 6 2 3 10" xfId="43613"/>
    <cellStyle name="Normal 2 3 2 6 2 3 2" xfId="10886"/>
    <cellStyle name="Normal 2 3 2 6 2 3 2 2" xfId="21306"/>
    <cellStyle name="Normal 2 3 2 6 2 3 2 3" xfId="32494"/>
    <cellStyle name="Normal 2 3 2 6 2 3 3" xfId="12614"/>
    <cellStyle name="Normal 2 3 2 6 2 3 3 2" xfId="23199"/>
    <cellStyle name="Normal 2 3 2 6 2 3 3 3" xfId="34385"/>
    <cellStyle name="Normal 2 3 2 6 2 3 4" xfId="14339"/>
    <cellStyle name="Normal 2 3 2 6 2 3 4 2" xfId="25095"/>
    <cellStyle name="Normal 2 3 2 6 2 3 4 3" xfId="36281"/>
    <cellStyle name="Normal 2 3 2 6 2 3 5" xfId="16064"/>
    <cellStyle name="Normal 2 3 2 6 2 3 5 2" xfId="26991"/>
    <cellStyle name="Normal 2 3 2 6 2 3 5 3" xfId="38177"/>
    <cellStyle name="Normal 2 3 2 6 2 3 6" xfId="17789"/>
    <cellStyle name="Normal 2 3 2 6 2 3 6 2" xfId="28887"/>
    <cellStyle name="Normal 2 3 2 6 2 3 6 3" xfId="40073"/>
    <cellStyle name="Normal 2 3 2 6 2 3 7" xfId="19514"/>
    <cellStyle name="Normal 2 3 2 6 2 3 8" xfId="30702"/>
    <cellStyle name="Normal 2 3 2 6 2 3 9" xfId="41888"/>
    <cellStyle name="Normal 2 3 2 6 2 4" xfId="1332"/>
    <cellStyle name="Normal 2 3 2 6 2 4 10" xfId="43901"/>
    <cellStyle name="Normal 2 3 2 6 2 4 2" xfId="11174"/>
    <cellStyle name="Normal 2 3 2 6 2 4 2 2" xfId="21622"/>
    <cellStyle name="Normal 2 3 2 6 2 4 2 3" xfId="32810"/>
    <cellStyle name="Normal 2 3 2 6 2 4 3" xfId="12902"/>
    <cellStyle name="Normal 2 3 2 6 2 4 3 2" xfId="23515"/>
    <cellStyle name="Normal 2 3 2 6 2 4 3 3" xfId="34701"/>
    <cellStyle name="Normal 2 3 2 6 2 4 4" xfId="14627"/>
    <cellStyle name="Normal 2 3 2 6 2 4 4 2" xfId="25411"/>
    <cellStyle name="Normal 2 3 2 6 2 4 4 3" xfId="36597"/>
    <cellStyle name="Normal 2 3 2 6 2 4 5" xfId="16352"/>
    <cellStyle name="Normal 2 3 2 6 2 4 5 2" xfId="27307"/>
    <cellStyle name="Normal 2 3 2 6 2 4 5 3" xfId="38493"/>
    <cellStyle name="Normal 2 3 2 6 2 4 6" xfId="18077"/>
    <cellStyle name="Normal 2 3 2 6 2 4 6 2" xfId="29203"/>
    <cellStyle name="Normal 2 3 2 6 2 4 6 3" xfId="40389"/>
    <cellStyle name="Normal 2 3 2 6 2 4 7" xfId="19802"/>
    <cellStyle name="Normal 2 3 2 6 2 4 8" xfId="30990"/>
    <cellStyle name="Normal 2 3 2 6 2 4 9" xfId="42176"/>
    <cellStyle name="Normal 2 3 2 6 2 5" xfId="1648"/>
    <cellStyle name="Normal 2 3 2 6 2 5 10" xfId="44189"/>
    <cellStyle name="Normal 2 3 2 6 2 5 2" xfId="11462"/>
    <cellStyle name="Normal 2 3 2 6 2 5 2 2" xfId="21938"/>
    <cellStyle name="Normal 2 3 2 6 2 5 2 3" xfId="33126"/>
    <cellStyle name="Normal 2 3 2 6 2 5 3" xfId="13190"/>
    <cellStyle name="Normal 2 3 2 6 2 5 3 2" xfId="23831"/>
    <cellStyle name="Normal 2 3 2 6 2 5 3 3" xfId="35017"/>
    <cellStyle name="Normal 2 3 2 6 2 5 4" xfId="14915"/>
    <cellStyle name="Normal 2 3 2 6 2 5 4 2" xfId="25727"/>
    <cellStyle name="Normal 2 3 2 6 2 5 4 3" xfId="36913"/>
    <cellStyle name="Normal 2 3 2 6 2 5 5" xfId="16640"/>
    <cellStyle name="Normal 2 3 2 6 2 5 5 2" xfId="27623"/>
    <cellStyle name="Normal 2 3 2 6 2 5 5 3" xfId="38809"/>
    <cellStyle name="Normal 2 3 2 6 2 5 6" xfId="18365"/>
    <cellStyle name="Normal 2 3 2 6 2 5 6 2" xfId="29519"/>
    <cellStyle name="Normal 2 3 2 6 2 5 6 3" xfId="40705"/>
    <cellStyle name="Normal 2 3 2 6 2 5 7" xfId="20090"/>
    <cellStyle name="Normal 2 3 2 6 2 5 8" xfId="31278"/>
    <cellStyle name="Normal 2 3 2 6 2 5 9" xfId="42464"/>
    <cellStyle name="Normal 2 3 2 6 2 6" xfId="1964"/>
    <cellStyle name="Normal 2 3 2 6 2 6 10" xfId="44477"/>
    <cellStyle name="Normal 2 3 2 6 2 6 2" xfId="11750"/>
    <cellStyle name="Normal 2 3 2 6 2 6 2 2" xfId="22254"/>
    <cellStyle name="Normal 2 3 2 6 2 6 2 3" xfId="33442"/>
    <cellStyle name="Normal 2 3 2 6 2 6 3" xfId="13478"/>
    <cellStyle name="Normal 2 3 2 6 2 6 3 2" xfId="24147"/>
    <cellStyle name="Normal 2 3 2 6 2 6 3 3" xfId="35333"/>
    <cellStyle name="Normal 2 3 2 6 2 6 4" xfId="15203"/>
    <cellStyle name="Normal 2 3 2 6 2 6 4 2" xfId="26043"/>
    <cellStyle name="Normal 2 3 2 6 2 6 4 3" xfId="37229"/>
    <cellStyle name="Normal 2 3 2 6 2 6 5" xfId="16928"/>
    <cellStyle name="Normal 2 3 2 6 2 6 5 2" xfId="27939"/>
    <cellStyle name="Normal 2 3 2 6 2 6 5 3" xfId="39125"/>
    <cellStyle name="Normal 2 3 2 6 2 6 6" xfId="18653"/>
    <cellStyle name="Normal 2 3 2 6 2 6 6 2" xfId="29835"/>
    <cellStyle name="Normal 2 3 2 6 2 6 6 3" xfId="41021"/>
    <cellStyle name="Normal 2 3 2 6 2 6 7" xfId="20378"/>
    <cellStyle name="Normal 2 3 2 6 2 6 8" xfId="31566"/>
    <cellStyle name="Normal 2 3 2 6 2 6 9" xfId="42752"/>
    <cellStyle name="Normal 2 3 2 6 2 7" xfId="10309"/>
    <cellStyle name="Normal 2 3 2 6 2 7 2" xfId="20674"/>
    <cellStyle name="Normal 2 3 2 6 2 7 3" xfId="31862"/>
    <cellStyle name="Normal 2 3 2 6 2 8" xfId="12038"/>
    <cellStyle name="Normal 2 3 2 6 2 8 2" xfId="22567"/>
    <cellStyle name="Normal 2 3 2 6 2 8 3" xfId="33753"/>
    <cellStyle name="Normal 2 3 2 6 2 9" xfId="13763"/>
    <cellStyle name="Normal 2 3 2 6 2 9 2" xfId="24463"/>
    <cellStyle name="Normal 2 3 2 6 2 9 3" xfId="35649"/>
    <cellStyle name="Normal 2 3 2 6 3" xfId="542"/>
    <cellStyle name="Normal 2 3 2 6 3 10" xfId="43181"/>
    <cellStyle name="Normal 2 3 2 6 3 2" xfId="10454"/>
    <cellStyle name="Normal 2 3 2 6 3 2 2" xfId="20832"/>
    <cellStyle name="Normal 2 3 2 6 3 2 3" xfId="32020"/>
    <cellStyle name="Normal 2 3 2 6 3 3" xfId="12182"/>
    <cellStyle name="Normal 2 3 2 6 3 3 2" xfId="22725"/>
    <cellStyle name="Normal 2 3 2 6 3 3 3" xfId="33911"/>
    <cellStyle name="Normal 2 3 2 6 3 4" xfId="13907"/>
    <cellStyle name="Normal 2 3 2 6 3 4 2" xfId="24621"/>
    <cellStyle name="Normal 2 3 2 6 3 4 3" xfId="35807"/>
    <cellStyle name="Normal 2 3 2 6 3 5" xfId="15632"/>
    <cellStyle name="Normal 2 3 2 6 3 5 2" xfId="26517"/>
    <cellStyle name="Normal 2 3 2 6 3 5 3" xfId="37703"/>
    <cellStyle name="Normal 2 3 2 6 3 6" xfId="17357"/>
    <cellStyle name="Normal 2 3 2 6 3 6 2" xfId="28413"/>
    <cellStyle name="Normal 2 3 2 6 3 6 3" xfId="39599"/>
    <cellStyle name="Normal 2 3 2 6 3 7" xfId="19082"/>
    <cellStyle name="Normal 2 3 2 6 3 8" xfId="30270"/>
    <cellStyle name="Normal 2 3 2 6 3 9" xfId="41456"/>
    <cellStyle name="Normal 2 3 2 6 4" xfId="858"/>
    <cellStyle name="Normal 2 3 2 6 4 10" xfId="43469"/>
    <cellStyle name="Normal 2 3 2 6 4 2" xfId="10742"/>
    <cellStyle name="Normal 2 3 2 6 4 2 2" xfId="21148"/>
    <cellStyle name="Normal 2 3 2 6 4 2 3" xfId="32336"/>
    <cellStyle name="Normal 2 3 2 6 4 3" xfId="12470"/>
    <cellStyle name="Normal 2 3 2 6 4 3 2" xfId="23041"/>
    <cellStyle name="Normal 2 3 2 6 4 3 3" xfId="34227"/>
    <cellStyle name="Normal 2 3 2 6 4 4" xfId="14195"/>
    <cellStyle name="Normal 2 3 2 6 4 4 2" xfId="24937"/>
    <cellStyle name="Normal 2 3 2 6 4 4 3" xfId="36123"/>
    <cellStyle name="Normal 2 3 2 6 4 5" xfId="15920"/>
    <cellStyle name="Normal 2 3 2 6 4 5 2" xfId="26833"/>
    <cellStyle name="Normal 2 3 2 6 4 5 3" xfId="38019"/>
    <cellStyle name="Normal 2 3 2 6 4 6" xfId="17645"/>
    <cellStyle name="Normal 2 3 2 6 4 6 2" xfId="28729"/>
    <cellStyle name="Normal 2 3 2 6 4 6 3" xfId="39915"/>
    <cellStyle name="Normal 2 3 2 6 4 7" xfId="19370"/>
    <cellStyle name="Normal 2 3 2 6 4 8" xfId="30558"/>
    <cellStyle name="Normal 2 3 2 6 4 9" xfId="41744"/>
    <cellStyle name="Normal 2 3 2 6 5" xfId="1174"/>
    <cellStyle name="Normal 2 3 2 6 5 10" xfId="43757"/>
    <cellStyle name="Normal 2 3 2 6 5 2" xfId="11030"/>
    <cellStyle name="Normal 2 3 2 6 5 2 2" xfId="21464"/>
    <cellStyle name="Normal 2 3 2 6 5 2 3" xfId="32652"/>
    <cellStyle name="Normal 2 3 2 6 5 3" xfId="12758"/>
    <cellStyle name="Normal 2 3 2 6 5 3 2" xfId="23357"/>
    <cellStyle name="Normal 2 3 2 6 5 3 3" xfId="34543"/>
    <cellStyle name="Normal 2 3 2 6 5 4" xfId="14483"/>
    <cellStyle name="Normal 2 3 2 6 5 4 2" xfId="25253"/>
    <cellStyle name="Normal 2 3 2 6 5 4 3" xfId="36439"/>
    <cellStyle name="Normal 2 3 2 6 5 5" xfId="16208"/>
    <cellStyle name="Normal 2 3 2 6 5 5 2" xfId="27149"/>
    <cellStyle name="Normal 2 3 2 6 5 5 3" xfId="38335"/>
    <cellStyle name="Normal 2 3 2 6 5 6" xfId="17933"/>
    <cellStyle name="Normal 2 3 2 6 5 6 2" xfId="29045"/>
    <cellStyle name="Normal 2 3 2 6 5 6 3" xfId="40231"/>
    <cellStyle name="Normal 2 3 2 6 5 7" xfId="19658"/>
    <cellStyle name="Normal 2 3 2 6 5 8" xfId="30846"/>
    <cellStyle name="Normal 2 3 2 6 5 9" xfId="42032"/>
    <cellStyle name="Normal 2 3 2 6 6" xfId="1490"/>
    <cellStyle name="Normal 2 3 2 6 6 10" xfId="44045"/>
    <cellStyle name="Normal 2 3 2 6 6 2" xfId="11318"/>
    <cellStyle name="Normal 2 3 2 6 6 2 2" xfId="21780"/>
    <cellStyle name="Normal 2 3 2 6 6 2 3" xfId="32968"/>
    <cellStyle name="Normal 2 3 2 6 6 3" xfId="13046"/>
    <cellStyle name="Normal 2 3 2 6 6 3 2" xfId="23673"/>
    <cellStyle name="Normal 2 3 2 6 6 3 3" xfId="34859"/>
    <cellStyle name="Normal 2 3 2 6 6 4" xfId="14771"/>
    <cellStyle name="Normal 2 3 2 6 6 4 2" xfId="25569"/>
    <cellStyle name="Normal 2 3 2 6 6 4 3" xfId="36755"/>
    <cellStyle name="Normal 2 3 2 6 6 5" xfId="16496"/>
    <cellStyle name="Normal 2 3 2 6 6 5 2" xfId="27465"/>
    <cellStyle name="Normal 2 3 2 6 6 5 3" xfId="38651"/>
    <cellStyle name="Normal 2 3 2 6 6 6" xfId="18221"/>
    <cellStyle name="Normal 2 3 2 6 6 6 2" xfId="29361"/>
    <cellStyle name="Normal 2 3 2 6 6 6 3" xfId="40547"/>
    <cellStyle name="Normal 2 3 2 6 6 7" xfId="19946"/>
    <cellStyle name="Normal 2 3 2 6 6 8" xfId="31134"/>
    <cellStyle name="Normal 2 3 2 6 6 9" xfId="42320"/>
    <cellStyle name="Normal 2 3 2 6 7" xfId="1806"/>
    <cellStyle name="Normal 2 3 2 6 7 10" xfId="44333"/>
    <cellStyle name="Normal 2 3 2 6 7 2" xfId="11606"/>
    <cellStyle name="Normal 2 3 2 6 7 2 2" xfId="22096"/>
    <cellStyle name="Normal 2 3 2 6 7 2 3" xfId="33284"/>
    <cellStyle name="Normal 2 3 2 6 7 3" xfId="13334"/>
    <cellStyle name="Normal 2 3 2 6 7 3 2" xfId="23989"/>
    <cellStyle name="Normal 2 3 2 6 7 3 3" xfId="35175"/>
    <cellStyle name="Normal 2 3 2 6 7 4" xfId="15059"/>
    <cellStyle name="Normal 2 3 2 6 7 4 2" xfId="25885"/>
    <cellStyle name="Normal 2 3 2 6 7 4 3" xfId="37071"/>
    <cellStyle name="Normal 2 3 2 6 7 5" xfId="16784"/>
    <cellStyle name="Normal 2 3 2 6 7 5 2" xfId="27781"/>
    <cellStyle name="Normal 2 3 2 6 7 5 3" xfId="38967"/>
    <cellStyle name="Normal 2 3 2 6 7 6" xfId="18509"/>
    <cellStyle name="Normal 2 3 2 6 7 6 2" xfId="29677"/>
    <cellStyle name="Normal 2 3 2 6 7 6 3" xfId="40863"/>
    <cellStyle name="Normal 2 3 2 6 7 7" xfId="20234"/>
    <cellStyle name="Normal 2 3 2 6 7 8" xfId="31422"/>
    <cellStyle name="Normal 2 3 2 6 7 9" xfId="42608"/>
    <cellStyle name="Normal 2 3 2 6 8" xfId="2083"/>
    <cellStyle name="Normal 2 3 2 6 8 2" xfId="20522"/>
    <cellStyle name="Normal 2 3 2 6 8 3" xfId="31710"/>
    <cellStyle name="Normal 2 3 2 6 9" xfId="11894"/>
    <cellStyle name="Normal 2 3 2 6 9 2" xfId="22409"/>
    <cellStyle name="Normal 2 3 2 6 9 3" xfId="33595"/>
    <cellStyle name="Normal 2 3 2 7" xfId="292"/>
    <cellStyle name="Normal 2 3 2 7 10" xfId="15406"/>
    <cellStyle name="Normal 2 3 2 7 10 2" xfId="26269"/>
    <cellStyle name="Normal 2 3 2 7 10 3" xfId="37455"/>
    <cellStyle name="Normal 2 3 2 7 11" xfId="17131"/>
    <cellStyle name="Normal 2 3 2 7 11 2" xfId="28165"/>
    <cellStyle name="Normal 2 3 2 7 11 3" xfId="39351"/>
    <cellStyle name="Normal 2 3 2 7 12" xfId="18856"/>
    <cellStyle name="Normal 2 3 2 7 13" xfId="30044"/>
    <cellStyle name="Normal 2 3 2 7 14" xfId="41230"/>
    <cellStyle name="Normal 2 3 2 7 15" xfId="42955"/>
    <cellStyle name="Normal 2 3 2 7 2" xfId="610"/>
    <cellStyle name="Normal 2 3 2 7 2 10" xfId="43243"/>
    <cellStyle name="Normal 2 3 2 7 2 2" xfId="10516"/>
    <cellStyle name="Normal 2 3 2 7 2 2 2" xfId="20900"/>
    <cellStyle name="Normal 2 3 2 7 2 2 3" xfId="32088"/>
    <cellStyle name="Normal 2 3 2 7 2 3" xfId="12244"/>
    <cellStyle name="Normal 2 3 2 7 2 3 2" xfId="22793"/>
    <cellStyle name="Normal 2 3 2 7 2 3 3" xfId="33979"/>
    <cellStyle name="Normal 2 3 2 7 2 4" xfId="13969"/>
    <cellStyle name="Normal 2 3 2 7 2 4 2" xfId="24689"/>
    <cellStyle name="Normal 2 3 2 7 2 4 3" xfId="35875"/>
    <cellStyle name="Normal 2 3 2 7 2 5" xfId="15694"/>
    <cellStyle name="Normal 2 3 2 7 2 5 2" xfId="26585"/>
    <cellStyle name="Normal 2 3 2 7 2 5 3" xfId="37771"/>
    <cellStyle name="Normal 2 3 2 7 2 6" xfId="17419"/>
    <cellStyle name="Normal 2 3 2 7 2 6 2" xfId="28481"/>
    <cellStyle name="Normal 2 3 2 7 2 6 3" xfId="39667"/>
    <cellStyle name="Normal 2 3 2 7 2 7" xfId="19144"/>
    <cellStyle name="Normal 2 3 2 7 2 8" xfId="30332"/>
    <cellStyle name="Normal 2 3 2 7 2 9" xfId="41518"/>
    <cellStyle name="Normal 2 3 2 7 3" xfId="926"/>
    <cellStyle name="Normal 2 3 2 7 3 10" xfId="43531"/>
    <cellStyle name="Normal 2 3 2 7 3 2" xfId="10804"/>
    <cellStyle name="Normal 2 3 2 7 3 2 2" xfId="21216"/>
    <cellStyle name="Normal 2 3 2 7 3 2 3" xfId="32404"/>
    <cellStyle name="Normal 2 3 2 7 3 3" xfId="12532"/>
    <cellStyle name="Normal 2 3 2 7 3 3 2" xfId="23109"/>
    <cellStyle name="Normal 2 3 2 7 3 3 3" xfId="34295"/>
    <cellStyle name="Normal 2 3 2 7 3 4" xfId="14257"/>
    <cellStyle name="Normal 2 3 2 7 3 4 2" xfId="25005"/>
    <cellStyle name="Normal 2 3 2 7 3 4 3" xfId="36191"/>
    <cellStyle name="Normal 2 3 2 7 3 5" xfId="15982"/>
    <cellStyle name="Normal 2 3 2 7 3 5 2" xfId="26901"/>
    <cellStyle name="Normal 2 3 2 7 3 5 3" xfId="38087"/>
    <cellStyle name="Normal 2 3 2 7 3 6" xfId="17707"/>
    <cellStyle name="Normal 2 3 2 7 3 6 2" xfId="28797"/>
    <cellStyle name="Normal 2 3 2 7 3 6 3" xfId="39983"/>
    <cellStyle name="Normal 2 3 2 7 3 7" xfId="19432"/>
    <cellStyle name="Normal 2 3 2 7 3 8" xfId="30620"/>
    <cellStyle name="Normal 2 3 2 7 3 9" xfId="41806"/>
    <cellStyle name="Normal 2 3 2 7 4" xfId="1242"/>
    <cellStyle name="Normal 2 3 2 7 4 10" xfId="43819"/>
    <cellStyle name="Normal 2 3 2 7 4 2" xfId="11092"/>
    <cellStyle name="Normal 2 3 2 7 4 2 2" xfId="21532"/>
    <cellStyle name="Normal 2 3 2 7 4 2 3" xfId="32720"/>
    <cellStyle name="Normal 2 3 2 7 4 3" xfId="12820"/>
    <cellStyle name="Normal 2 3 2 7 4 3 2" xfId="23425"/>
    <cellStyle name="Normal 2 3 2 7 4 3 3" xfId="34611"/>
    <cellStyle name="Normal 2 3 2 7 4 4" xfId="14545"/>
    <cellStyle name="Normal 2 3 2 7 4 4 2" xfId="25321"/>
    <cellStyle name="Normal 2 3 2 7 4 4 3" xfId="36507"/>
    <cellStyle name="Normal 2 3 2 7 4 5" xfId="16270"/>
    <cellStyle name="Normal 2 3 2 7 4 5 2" xfId="27217"/>
    <cellStyle name="Normal 2 3 2 7 4 5 3" xfId="38403"/>
    <cellStyle name="Normal 2 3 2 7 4 6" xfId="17995"/>
    <cellStyle name="Normal 2 3 2 7 4 6 2" xfId="29113"/>
    <cellStyle name="Normal 2 3 2 7 4 6 3" xfId="40299"/>
    <cellStyle name="Normal 2 3 2 7 4 7" xfId="19720"/>
    <cellStyle name="Normal 2 3 2 7 4 8" xfId="30908"/>
    <cellStyle name="Normal 2 3 2 7 4 9" xfId="42094"/>
    <cellStyle name="Normal 2 3 2 7 5" xfId="1558"/>
    <cellStyle name="Normal 2 3 2 7 5 10" xfId="44107"/>
    <cellStyle name="Normal 2 3 2 7 5 2" xfId="11380"/>
    <cellStyle name="Normal 2 3 2 7 5 2 2" xfId="21848"/>
    <cellStyle name="Normal 2 3 2 7 5 2 3" xfId="33036"/>
    <cellStyle name="Normal 2 3 2 7 5 3" xfId="13108"/>
    <cellStyle name="Normal 2 3 2 7 5 3 2" xfId="23741"/>
    <cellStyle name="Normal 2 3 2 7 5 3 3" xfId="34927"/>
    <cellStyle name="Normal 2 3 2 7 5 4" xfId="14833"/>
    <cellStyle name="Normal 2 3 2 7 5 4 2" xfId="25637"/>
    <cellStyle name="Normal 2 3 2 7 5 4 3" xfId="36823"/>
    <cellStyle name="Normal 2 3 2 7 5 5" xfId="16558"/>
    <cellStyle name="Normal 2 3 2 7 5 5 2" xfId="27533"/>
    <cellStyle name="Normal 2 3 2 7 5 5 3" xfId="38719"/>
    <cellStyle name="Normal 2 3 2 7 5 6" xfId="18283"/>
    <cellStyle name="Normal 2 3 2 7 5 6 2" xfId="29429"/>
    <cellStyle name="Normal 2 3 2 7 5 6 3" xfId="40615"/>
    <cellStyle name="Normal 2 3 2 7 5 7" xfId="20008"/>
    <cellStyle name="Normal 2 3 2 7 5 8" xfId="31196"/>
    <cellStyle name="Normal 2 3 2 7 5 9" xfId="42382"/>
    <cellStyle name="Normal 2 3 2 7 6" xfId="1874"/>
    <cellStyle name="Normal 2 3 2 7 6 10" xfId="44395"/>
    <cellStyle name="Normal 2 3 2 7 6 2" xfId="11668"/>
    <cellStyle name="Normal 2 3 2 7 6 2 2" xfId="22164"/>
    <cellStyle name="Normal 2 3 2 7 6 2 3" xfId="33352"/>
    <cellStyle name="Normal 2 3 2 7 6 3" xfId="13396"/>
    <cellStyle name="Normal 2 3 2 7 6 3 2" xfId="24057"/>
    <cellStyle name="Normal 2 3 2 7 6 3 3" xfId="35243"/>
    <cellStyle name="Normal 2 3 2 7 6 4" xfId="15121"/>
    <cellStyle name="Normal 2 3 2 7 6 4 2" xfId="25953"/>
    <cellStyle name="Normal 2 3 2 7 6 4 3" xfId="37139"/>
    <cellStyle name="Normal 2 3 2 7 6 5" xfId="16846"/>
    <cellStyle name="Normal 2 3 2 7 6 5 2" xfId="27849"/>
    <cellStyle name="Normal 2 3 2 7 6 5 3" xfId="39035"/>
    <cellStyle name="Normal 2 3 2 7 6 6" xfId="18571"/>
    <cellStyle name="Normal 2 3 2 7 6 6 2" xfId="29745"/>
    <cellStyle name="Normal 2 3 2 7 6 6 3" xfId="40931"/>
    <cellStyle name="Normal 2 3 2 7 6 7" xfId="20296"/>
    <cellStyle name="Normal 2 3 2 7 6 8" xfId="31484"/>
    <cellStyle name="Normal 2 3 2 7 6 9" xfId="42670"/>
    <cellStyle name="Normal 2 3 2 7 7" xfId="10227"/>
    <cellStyle name="Normal 2 3 2 7 7 2" xfId="20584"/>
    <cellStyle name="Normal 2 3 2 7 7 3" xfId="31772"/>
    <cellStyle name="Normal 2 3 2 7 8" xfId="11956"/>
    <cellStyle name="Normal 2 3 2 7 8 2" xfId="22477"/>
    <cellStyle name="Normal 2 3 2 7 8 3" xfId="33663"/>
    <cellStyle name="Normal 2 3 2 7 9" xfId="13681"/>
    <cellStyle name="Normal 2 3 2 7 9 2" xfId="24373"/>
    <cellStyle name="Normal 2 3 2 7 9 3" xfId="35559"/>
    <cellStyle name="Normal 2 3 2 8" xfId="452"/>
    <cellStyle name="Normal 2 3 2 8 10" xfId="43099"/>
    <cellStyle name="Normal 2 3 2 8 2" xfId="10372"/>
    <cellStyle name="Normal 2 3 2 8 2 2" xfId="20742"/>
    <cellStyle name="Normal 2 3 2 8 2 3" xfId="31930"/>
    <cellStyle name="Normal 2 3 2 8 3" xfId="12100"/>
    <cellStyle name="Normal 2 3 2 8 3 2" xfId="22635"/>
    <cellStyle name="Normal 2 3 2 8 3 3" xfId="33821"/>
    <cellStyle name="Normal 2 3 2 8 4" xfId="13825"/>
    <cellStyle name="Normal 2 3 2 8 4 2" xfId="24531"/>
    <cellStyle name="Normal 2 3 2 8 4 3" xfId="35717"/>
    <cellStyle name="Normal 2 3 2 8 5" xfId="15550"/>
    <cellStyle name="Normal 2 3 2 8 5 2" xfId="26427"/>
    <cellStyle name="Normal 2 3 2 8 5 3" xfId="37613"/>
    <cellStyle name="Normal 2 3 2 8 6" xfId="17275"/>
    <cellStyle name="Normal 2 3 2 8 6 2" xfId="28323"/>
    <cellStyle name="Normal 2 3 2 8 6 3" xfId="39509"/>
    <cellStyle name="Normal 2 3 2 8 7" xfId="19000"/>
    <cellStyle name="Normal 2 3 2 8 8" xfId="30188"/>
    <cellStyle name="Normal 2 3 2 8 9" xfId="41374"/>
    <cellStyle name="Normal 2 3 2 9" xfId="768"/>
    <cellStyle name="Normal 2 3 2 9 10" xfId="43387"/>
    <cellStyle name="Normal 2 3 2 9 2" xfId="10660"/>
    <cellStyle name="Normal 2 3 2 9 2 2" xfId="21058"/>
    <cellStyle name="Normal 2 3 2 9 2 3" xfId="32246"/>
    <cellStyle name="Normal 2 3 2 9 3" xfId="12388"/>
    <cellStyle name="Normal 2 3 2 9 3 2" xfId="22951"/>
    <cellStyle name="Normal 2 3 2 9 3 3" xfId="34137"/>
    <cellStyle name="Normal 2 3 2 9 4" xfId="14113"/>
    <cellStyle name="Normal 2 3 2 9 4 2" xfId="24847"/>
    <cellStyle name="Normal 2 3 2 9 4 3" xfId="36033"/>
    <cellStyle name="Normal 2 3 2 9 5" xfId="15838"/>
    <cellStyle name="Normal 2 3 2 9 5 2" xfId="26743"/>
    <cellStyle name="Normal 2 3 2 9 5 3" xfId="37929"/>
    <cellStyle name="Normal 2 3 2 9 6" xfId="17563"/>
    <cellStyle name="Normal 2 3 2 9 6 2" xfId="28639"/>
    <cellStyle name="Normal 2 3 2 9 6 3" xfId="39825"/>
    <cellStyle name="Normal 2 3 2 9 7" xfId="19288"/>
    <cellStyle name="Normal 2 3 2 9 8" xfId="30476"/>
    <cellStyle name="Normal 2 3 2 9 9" xfId="41662"/>
    <cellStyle name="Normal 2 3 3" xfId="97"/>
    <cellStyle name="Normal 2 4" xfId="98"/>
    <cellStyle name="Normal 2 5" xfId="99"/>
    <cellStyle name="Normal 2 5 10" xfId="6625"/>
    <cellStyle name="Normal 2 5 11" xfId="6735"/>
    <cellStyle name="Normal 2 5 12" xfId="6410"/>
    <cellStyle name="Normal 2 5 13" xfId="6444"/>
    <cellStyle name="Normal 2 5 14" xfId="6546"/>
    <cellStyle name="Normal 2 5 15" xfId="6638"/>
    <cellStyle name="Normal 2 5 16" xfId="6366"/>
    <cellStyle name="Normal 2 5 2" xfId="4713"/>
    <cellStyle name="Normal 2 5 2 2" xfId="5554"/>
    <cellStyle name="Normal 2 5 2 3" xfId="6390"/>
    <cellStyle name="Normal 2 5 3" xfId="5981"/>
    <cellStyle name="Normal 2 5 4" xfId="6109"/>
    <cellStyle name="Normal 2 5 5" xfId="6515"/>
    <cellStyle name="Normal 2 5 6" xfId="6179"/>
    <cellStyle name="Normal 2 5 7" xfId="6769"/>
    <cellStyle name="Normal 2 5 8" xfId="6714"/>
    <cellStyle name="Normal 2 5 9" xfId="6267"/>
    <cellStyle name="Normal 2 6" xfId="100"/>
    <cellStyle name="Normal 2 7" xfId="101"/>
    <cellStyle name="Normal 2 8" xfId="102"/>
    <cellStyle name="Normal 2 9" xfId="103"/>
    <cellStyle name="Normal 2_ORÇ. 125 B 10 PRIMEIRAS ALTERAÇÕES" xfId="104"/>
    <cellStyle name="Normal 20 2" xfId="5900"/>
    <cellStyle name="Normal 20 3" xfId="6302"/>
    <cellStyle name="Normal 26" xfId="7971"/>
    <cellStyle name="Normal 3" xfId="105"/>
    <cellStyle name="Normal 3 10" xfId="5983"/>
    <cellStyle name="Normal 3 11" xfId="6098"/>
    <cellStyle name="Normal 3 12" xfId="6781"/>
    <cellStyle name="Normal 3 13" xfId="6066"/>
    <cellStyle name="Normal 3 14" xfId="6725"/>
    <cellStyle name="Normal 3 15" xfId="6144"/>
    <cellStyle name="Normal 3 16" xfId="6467"/>
    <cellStyle name="Normal 3 17" xfId="6787"/>
    <cellStyle name="Normal 3 18" xfId="6812"/>
    <cellStyle name="Normal 3 19" xfId="6586"/>
    <cellStyle name="Normal 3 2" xfId="106"/>
    <cellStyle name="Normal 3 2 10" xfId="1401"/>
    <cellStyle name="Normal 3 2 10 10" xfId="43964"/>
    <cellStyle name="Normal 3 2 10 2" xfId="11237"/>
    <cellStyle name="Normal 3 2 10 2 2" xfId="21691"/>
    <cellStyle name="Normal 3 2 10 2 3" xfId="32879"/>
    <cellStyle name="Normal 3 2 10 3" xfId="12965"/>
    <cellStyle name="Normal 3 2 10 3 2" xfId="23584"/>
    <cellStyle name="Normal 3 2 10 3 3" xfId="34770"/>
    <cellStyle name="Normal 3 2 10 4" xfId="14690"/>
    <cellStyle name="Normal 3 2 10 4 2" xfId="25480"/>
    <cellStyle name="Normal 3 2 10 4 3" xfId="36666"/>
    <cellStyle name="Normal 3 2 10 5" xfId="16415"/>
    <cellStyle name="Normal 3 2 10 5 2" xfId="27376"/>
    <cellStyle name="Normal 3 2 10 5 3" xfId="38562"/>
    <cellStyle name="Normal 3 2 10 6" xfId="18140"/>
    <cellStyle name="Normal 3 2 10 6 2" xfId="29272"/>
    <cellStyle name="Normal 3 2 10 6 3" xfId="40458"/>
    <cellStyle name="Normal 3 2 10 7" xfId="19865"/>
    <cellStyle name="Normal 3 2 10 8" xfId="31053"/>
    <cellStyle name="Normal 3 2 10 9" xfId="42239"/>
    <cellStyle name="Normal 3 2 11" xfId="1717"/>
    <cellStyle name="Normal 3 2 11 10" xfId="44252"/>
    <cellStyle name="Normal 3 2 11 2" xfId="11525"/>
    <cellStyle name="Normal 3 2 11 2 2" xfId="22007"/>
    <cellStyle name="Normal 3 2 11 2 3" xfId="33195"/>
    <cellStyle name="Normal 3 2 11 3" xfId="13253"/>
    <cellStyle name="Normal 3 2 11 3 2" xfId="23900"/>
    <cellStyle name="Normal 3 2 11 3 3" xfId="35086"/>
    <cellStyle name="Normal 3 2 11 4" xfId="14978"/>
    <cellStyle name="Normal 3 2 11 4 2" xfId="25796"/>
    <cellStyle name="Normal 3 2 11 4 3" xfId="36982"/>
    <cellStyle name="Normal 3 2 11 5" xfId="16703"/>
    <cellStyle name="Normal 3 2 11 5 2" xfId="27692"/>
    <cellStyle name="Normal 3 2 11 5 3" xfId="38878"/>
    <cellStyle name="Normal 3 2 11 6" xfId="18428"/>
    <cellStyle name="Normal 3 2 11 6 2" xfId="29588"/>
    <cellStyle name="Normal 3 2 11 6 3" xfId="40774"/>
    <cellStyle name="Normal 3 2 11 7" xfId="20153"/>
    <cellStyle name="Normal 3 2 11 8" xfId="31341"/>
    <cellStyle name="Normal 3 2 11 9" xfId="42527"/>
    <cellStyle name="Normal 3 2 12" xfId="2038"/>
    <cellStyle name="Normal 3 2 12 2" xfId="20441"/>
    <cellStyle name="Normal 3 2 12 3" xfId="31629"/>
    <cellStyle name="Normal 3 2 13" xfId="11813"/>
    <cellStyle name="Normal 3 2 13 2" xfId="22322"/>
    <cellStyle name="Normal 3 2 13 3" xfId="33510"/>
    <cellStyle name="Normal 3 2 14" xfId="13540"/>
    <cellStyle name="Normal 3 2 14 2" xfId="24216"/>
    <cellStyle name="Normal 3 2 14 3" xfId="35402"/>
    <cellStyle name="Normal 3 2 15" xfId="15265"/>
    <cellStyle name="Normal 3 2 15 2" xfId="26112"/>
    <cellStyle name="Normal 3 2 15 3" xfId="37298"/>
    <cellStyle name="Normal 3 2 16" xfId="16990"/>
    <cellStyle name="Normal 3 2 16 2" xfId="28008"/>
    <cellStyle name="Normal 3 2 16 3" xfId="39194"/>
    <cellStyle name="Normal 3 2 17" xfId="18715"/>
    <cellStyle name="Normal 3 2 18" xfId="29903"/>
    <cellStyle name="Normal 3 2 19" xfId="41089"/>
    <cellStyle name="Normal 3 2 2" xfId="157"/>
    <cellStyle name="Normal 3 2 2 10" xfId="11833"/>
    <cellStyle name="Normal 3 2 2 10 2" xfId="22342"/>
    <cellStyle name="Normal 3 2 2 10 3" xfId="33528"/>
    <cellStyle name="Normal 3 2 2 11" xfId="13558"/>
    <cellStyle name="Normal 3 2 2 11 2" xfId="24238"/>
    <cellStyle name="Normal 3 2 2 11 3" xfId="35424"/>
    <cellStyle name="Normal 3 2 2 12" xfId="15283"/>
    <cellStyle name="Normal 3 2 2 12 2" xfId="26134"/>
    <cellStyle name="Normal 3 2 2 12 3" xfId="37320"/>
    <cellStyle name="Normal 3 2 2 13" xfId="17008"/>
    <cellStyle name="Normal 3 2 2 13 2" xfId="28030"/>
    <cellStyle name="Normal 3 2 2 13 3" xfId="39216"/>
    <cellStyle name="Normal 3 2 2 14" xfId="18733"/>
    <cellStyle name="Normal 3 2 2 15" xfId="29921"/>
    <cellStyle name="Normal 3 2 2 16" xfId="41107"/>
    <cellStyle name="Normal 3 2 2 17" xfId="42832"/>
    <cellStyle name="Normal 3 2 2 2" xfId="247"/>
    <cellStyle name="Normal 3 2 2 2 10" xfId="13640"/>
    <cellStyle name="Normal 3 2 2 2 10 2" xfId="24328"/>
    <cellStyle name="Normal 3 2 2 2 10 3" xfId="35514"/>
    <cellStyle name="Normal 3 2 2 2 11" xfId="15365"/>
    <cellStyle name="Normal 3 2 2 2 11 2" xfId="26224"/>
    <cellStyle name="Normal 3 2 2 2 11 3" xfId="37410"/>
    <cellStyle name="Normal 3 2 2 2 12" xfId="17090"/>
    <cellStyle name="Normal 3 2 2 2 12 2" xfId="28120"/>
    <cellStyle name="Normal 3 2 2 2 12 3" xfId="39306"/>
    <cellStyle name="Normal 3 2 2 2 13" xfId="18815"/>
    <cellStyle name="Normal 3 2 2 2 14" xfId="30003"/>
    <cellStyle name="Normal 3 2 2 2 15" xfId="41189"/>
    <cellStyle name="Normal 3 2 2 2 16" xfId="42914"/>
    <cellStyle name="Normal 3 2 2 2 2" xfId="405"/>
    <cellStyle name="Normal 3 2 2 2 2 10" xfId="15509"/>
    <cellStyle name="Normal 3 2 2 2 2 10 2" xfId="26382"/>
    <cellStyle name="Normal 3 2 2 2 2 10 3" xfId="37568"/>
    <cellStyle name="Normal 3 2 2 2 2 11" xfId="17234"/>
    <cellStyle name="Normal 3 2 2 2 2 11 2" xfId="28278"/>
    <cellStyle name="Normal 3 2 2 2 2 11 3" xfId="39464"/>
    <cellStyle name="Normal 3 2 2 2 2 12" xfId="18959"/>
    <cellStyle name="Normal 3 2 2 2 2 13" xfId="30147"/>
    <cellStyle name="Normal 3 2 2 2 2 14" xfId="41333"/>
    <cellStyle name="Normal 3 2 2 2 2 15" xfId="43058"/>
    <cellStyle name="Normal 3 2 2 2 2 2" xfId="723"/>
    <cellStyle name="Normal 3 2 2 2 2 2 10" xfId="43346"/>
    <cellStyle name="Normal 3 2 2 2 2 2 2" xfId="10619"/>
    <cellStyle name="Normal 3 2 2 2 2 2 2 2" xfId="21013"/>
    <cellStyle name="Normal 3 2 2 2 2 2 2 3" xfId="32201"/>
    <cellStyle name="Normal 3 2 2 2 2 2 3" xfId="12347"/>
    <cellStyle name="Normal 3 2 2 2 2 2 3 2" xfId="22906"/>
    <cellStyle name="Normal 3 2 2 2 2 2 3 3" xfId="34092"/>
    <cellStyle name="Normal 3 2 2 2 2 2 4" xfId="14072"/>
    <cellStyle name="Normal 3 2 2 2 2 2 4 2" xfId="24802"/>
    <cellStyle name="Normal 3 2 2 2 2 2 4 3" xfId="35988"/>
    <cellStyle name="Normal 3 2 2 2 2 2 5" xfId="15797"/>
    <cellStyle name="Normal 3 2 2 2 2 2 5 2" xfId="26698"/>
    <cellStyle name="Normal 3 2 2 2 2 2 5 3" xfId="37884"/>
    <cellStyle name="Normal 3 2 2 2 2 2 6" xfId="17522"/>
    <cellStyle name="Normal 3 2 2 2 2 2 6 2" xfId="28594"/>
    <cellStyle name="Normal 3 2 2 2 2 2 6 3" xfId="39780"/>
    <cellStyle name="Normal 3 2 2 2 2 2 7" xfId="19247"/>
    <cellStyle name="Normal 3 2 2 2 2 2 8" xfId="30435"/>
    <cellStyle name="Normal 3 2 2 2 2 2 9" xfId="41621"/>
    <cellStyle name="Normal 3 2 2 2 2 3" xfId="1039"/>
    <cellStyle name="Normal 3 2 2 2 2 3 10" xfId="43634"/>
    <cellStyle name="Normal 3 2 2 2 2 3 2" xfId="10907"/>
    <cellStyle name="Normal 3 2 2 2 2 3 2 2" xfId="21329"/>
    <cellStyle name="Normal 3 2 2 2 2 3 2 3" xfId="32517"/>
    <cellStyle name="Normal 3 2 2 2 2 3 3" xfId="12635"/>
    <cellStyle name="Normal 3 2 2 2 2 3 3 2" xfId="23222"/>
    <cellStyle name="Normal 3 2 2 2 2 3 3 3" xfId="34408"/>
    <cellStyle name="Normal 3 2 2 2 2 3 4" xfId="14360"/>
    <cellStyle name="Normal 3 2 2 2 2 3 4 2" xfId="25118"/>
    <cellStyle name="Normal 3 2 2 2 2 3 4 3" xfId="36304"/>
    <cellStyle name="Normal 3 2 2 2 2 3 5" xfId="16085"/>
    <cellStyle name="Normal 3 2 2 2 2 3 5 2" xfId="27014"/>
    <cellStyle name="Normal 3 2 2 2 2 3 5 3" xfId="38200"/>
    <cellStyle name="Normal 3 2 2 2 2 3 6" xfId="17810"/>
    <cellStyle name="Normal 3 2 2 2 2 3 6 2" xfId="28910"/>
    <cellStyle name="Normal 3 2 2 2 2 3 6 3" xfId="40096"/>
    <cellStyle name="Normal 3 2 2 2 2 3 7" xfId="19535"/>
    <cellStyle name="Normal 3 2 2 2 2 3 8" xfId="30723"/>
    <cellStyle name="Normal 3 2 2 2 2 3 9" xfId="41909"/>
    <cellStyle name="Normal 3 2 2 2 2 4" xfId="1355"/>
    <cellStyle name="Normal 3 2 2 2 2 4 10" xfId="43922"/>
    <cellStyle name="Normal 3 2 2 2 2 4 2" xfId="11195"/>
    <cellStyle name="Normal 3 2 2 2 2 4 2 2" xfId="21645"/>
    <cellStyle name="Normal 3 2 2 2 2 4 2 3" xfId="32833"/>
    <cellStyle name="Normal 3 2 2 2 2 4 3" xfId="12923"/>
    <cellStyle name="Normal 3 2 2 2 2 4 3 2" xfId="23538"/>
    <cellStyle name="Normal 3 2 2 2 2 4 3 3" xfId="34724"/>
    <cellStyle name="Normal 3 2 2 2 2 4 4" xfId="14648"/>
    <cellStyle name="Normal 3 2 2 2 2 4 4 2" xfId="25434"/>
    <cellStyle name="Normal 3 2 2 2 2 4 4 3" xfId="36620"/>
    <cellStyle name="Normal 3 2 2 2 2 4 5" xfId="16373"/>
    <cellStyle name="Normal 3 2 2 2 2 4 5 2" xfId="27330"/>
    <cellStyle name="Normal 3 2 2 2 2 4 5 3" xfId="38516"/>
    <cellStyle name="Normal 3 2 2 2 2 4 6" xfId="18098"/>
    <cellStyle name="Normal 3 2 2 2 2 4 6 2" xfId="29226"/>
    <cellStyle name="Normal 3 2 2 2 2 4 6 3" xfId="40412"/>
    <cellStyle name="Normal 3 2 2 2 2 4 7" xfId="19823"/>
    <cellStyle name="Normal 3 2 2 2 2 4 8" xfId="31011"/>
    <cellStyle name="Normal 3 2 2 2 2 4 9" xfId="42197"/>
    <cellStyle name="Normal 3 2 2 2 2 5" xfId="1671"/>
    <cellStyle name="Normal 3 2 2 2 2 5 10" xfId="44210"/>
    <cellStyle name="Normal 3 2 2 2 2 5 2" xfId="11483"/>
    <cellStyle name="Normal 3 2 2 2 2 5 2 2" xfId="21961"/>
    <cellStyle name="Normal 3 2 2 2 2 5 2 3" xfId="33149"/>
    <cellStyle name="Normal 3 2 2 2 2 5 3" xfId="13211"/>
    <cellStyle name="Normal 3 2 2 2 2 5 3 2" xfId="23854"/>
    <cellStyle name="Normal 3 2 2 2 2 5 3 3" xfId="35040"/>
    <cellStyle name="Normal 3 2 2 2 2 5 4" xfId="14936"/>
    <cellStyle name="Normal 3 2 2 2 2 5 4 2" xfId="25750"/>
    <cellStyle name="Normal 3 2 2 2 2 5 4 3" xfId="36936"/>
    <cellStyle name="Normal 3 2 2 2 2 5 5" xfId="16661"/>
    <cellStyle name="Normal 3 2 2 2 2 5 5 2" xfId="27646"/>
    <cellStyle name="Normal 3 2 2 2 2 5 5 3" xfId="38832"/>
    <cellStyle name="Normal 3 2 2 2 2 5 6" xfId="18386"/>
    <cellStyle name="Normal 3 2 2 2 2 5 6 2" xfId="29542"/>
    <cellStyle name="Normal 3 2 2 2 2 5 6 3" xfId="40728"/>
    <cellStyle name="Normal 3 2 2 2 2 5 7" xfId="20111"/>
    <cellStyle name="Normal 3 2 2 2 2 5 8" xfId="31299"/>
    <cellStyle name="Normal 3 2 2 2 2 5 9" xfId="42485"/>
    <cellStyle name="Normal 3 2 2 2 2 6" xfId="1987"/>
    <cellStyle name="Normal 3 2 2 2 2 6 10" xfId="44498"/>
    <cellStyle name="Normal 3 2 2 2 2 6 2" xfId="11771"/>
    <cellStyle name="Normal 3 2 2 2 2 6 2 2" xfId="22277"/>
    <cellStyle name="Normal 3 2 2 2 2 6 2 3" xfId="33465"/>
    <cellStyle name="Normal 3 2 2 2 2 6 3" xfId="13499"/>
    <cellStyle name="Normal 3 2 2 2 2 6 3 2" xfId="24170"/>
    <cellStyle name="Normal 3 2 2 2 2 6 3 3" xfId="35356"/>
    <cellStyle name="Normal 3 2 2 2 2 6 4" xfId="15224"/>
    <cellStyle name="Normal 3 2 2 2 2 6 4 2" xfId="26066"/>
    <cellStyle name="Normal 3 2 2 2 2 6 4 3" xfId="37252"/>
    <cellStyle name="Normal 3 2 2 2 2 6 5" xfId="16949"/>
    <cellStyle name="Normal 3 2 2 2 2 6 5 2" xfId="27962"/>
    <cellStyle name="Normal 3 2 2 2 2 6 5 3" xfId="39148"/>
    <cellStyle name="Normal 3 2 2 2 2 6 6" xfId="18674"/>
    <cellStyle name="Normal 3 2 2 2 2 6 6 2" xfId="29858"/>
    <cellStyle name="Normal 3 2 2 2 2 6 6 3" xfId="41044"/>
    <cellStyle name="Normal 3 2 2 2 2 6 7" xfId="20399"/>
    <cellStyle name="Normal 3 2 2 2 2 6 8" xfId="31587"/>
    <cellStyle name="Normal 3 2 2 2 2 6 9" xfId="42773"/>
    <cellStyle name="Normal 3 2 2 2 2 7" xfId="10330"/>
    <cellStyle name="Normal 3 2 2 2 2 7 2" xfId="20697"/>
    <cellStyle name="Normal 3 2 2 2 2 7 3" xfId="31885"/>
    <cellStyle name="Normal 3 2 2 2 2 8" xfId="12059"/>
    <cellStyle name="Normal 3 2 2 2 2 8 2" xfId="22590"/>
    <cellStyle name="Normal 3 2 2 2 2 8 3" xfId="33776"/>
    <cellStyle name="Normal 3 2 2 2 2 9" xfId="13784"/>
    <cellStyle name="Normal 3 2 2 2 2 9 2" xfId="24486"/>
    <cellStyle name="Normal 3 2 2 2 2 9 3" xfId="35672"/>
    <cellStyle name="Normal 3 2 2 2 3" xfId="565"/>
    <cellStyle name="Normal 3 2 2 2 3 10" xfId="43202"/>
    <cellStyle name="Normal 3 2 2 2 3 2" xfId="10475"/>
    <cellStyle name="Normal 3 2 2 2 3 2 2" xfId="20855"/>
    <cellStyle name="Normal 3 2 2 2 3 2 3" xfId="32043"/>
    <cellStyle name="Normal 3 2 2 2 3 3" xfId="12203"/>
    <cellStyle name="Normal 3 2 2 2 3 3 2" xfId="22748"/>
    <cellStyle name="Normal 3 2 2 2 3 3 3" xfId="33934"/>
    <cellStyle name="Normal 3 2 2 2 3 4" xfId="13928"/>
    <cellStyle name="Normal 3 2 2 2 3 4 2" xfId="24644"/>
    <cellStyle name="Normal 3 2 2 2 3 4 3" xfId="35830"/>
    <cellStyle name="Normal 3 2 2 2 3 5" xfId="15653"/>
    <cellStyle name="Normal 3 2 2 2 3 5 2" xfId="26540"/>
    <cellStyle name="Normal 3 2 2 2 3 5 3" xfId="37726"/>
    <cellStyle name="Normal 3 2 2 2 3 6" xfId="17378"/>
    <cellStyle name="Normal 3 2 2 2 3 6 2" xfId="28436"/>
    <cellStyle name="Normal 3 2 2 2 3 6 3" xfId="39622"/>
    <cellStyle name="Normal 3 2 2 2 3 7" xfId="19103"/>
    <cellStyle name="Normal 3 2 2 2 3 8" xfId="30291"/>
    <cellStyle name="Normal 3 2 2 2 3 9" xfId="41477"/>
    <cellStyle name="Normal 3 2 2 2 4" xfId="881"/>
    <cellStyle name="Normal 3 2 2 2 4 10" xfId="43490"/>
    <cellStyle name="Normal 3 2 2 2 4 2" xfId="10763"/>
    <cellStyle name="Normal 3 2 2 2 4 2 2" xfId="21171"/>
    <cellStyle name="Normal 3 2 2 2 4 2 3" xfId="32359"/>
    <cellStyle name="Normal 3 2 2 2 4 3" xfId="12491"/>
    <cellStyle name="Normal 3 2 2 2 4 3 2" xfId="23064"/>
    <cellStyle name="Normal 3 2 2 2 4 3 3" xfId="34250"/>
    <cellStyle name="Normal 3 2 2 2 4 4" xfId="14216"/>
    <cellStyle name="Normal 3 2 2 2 4 4 2" xfId="24960"/>
    <cellStyle name="Normal 3 2 2 2 4 4 3" xfId="36146"/>
    <cellStyle name="Normal 3 2 2 2 4 5" xfId="15941"/>
    <cellStyle name="Normal 3 2 2 2 4 5 2" xfId="26856"/>
    <cellStyle name="Normal 3 2 2 2 4 5 3" xfId="38042"/>
    <cellStyle name="Normal 3 2 2 2 4 6" xfId="17666"/>
    <cellStyle name="Normal 3 2 2 2 4 6 2" xfId="28752"/>
    <cellStyle name="Normal 3 2 2 2 4 6 3" xfId="39938"/>
    <cellStyle name="Normal 3 2 2 2 4 7" xfId="19391"/>
    <cellStyle name="Normal 3 2 2 2 4 8" xfId="30579"/>
    <cellStyle name="Normal 3 2 2 2 4 9" xfId="41765"/>
    <cellStyle name="Normal 3 2 2 2 5" xfId="1197"/>
    <cellStyle name="Normal 3 2 2 2 5 10" xfId="43778"/>
    <cellStyle name="Normal 3 2 2 2 5 2" xfId="11051"/>
    <cellStyle name="Normal 3 2 2 2 5 2 2" xfId="21487"/>
    <cellStyle name="Normal 3 2 2 2 5 2 3" xfId="32675"/>
    <cellStyle name="Normal 3 2 2 2 5 3" xfId="12779"/>
    <cellStyle name="Normal 3 2 2 2 5 3 2" xfId="23380"/>
    <cellStyle name="Normal 3 2 2 2 5 3 3" xfId="34566"/>
    <cellStyle name="Normal 3 2 2 2 5 4" xfId="14504"/>
    <cellStyle name="Normal 3 2 2 2 5 4 2" xfId="25276"/>
    <cellStyle name="Normal 3 2 2 2 5 4 3" xfId="36462"/>
    <cellStyle name="Normal 3 2 2 2 5 5" xfId="16229"/>
    <cellStyle name="Normal 3 2 2 2 5 5 2" xfId="27172"/>
    <cellStyle name="Normal 3 2 2 2 5 5 3" xfId="38358"/>
    <cellStyle name="Normal 3 2 2 2 5 6" xfId="17954"/>
    <cellStyle name="Normal 3 2 2 2 5 6 2" xfId="29068"/>
    <cellStyle name="Normal 3 2 2 2 5 6 3" xfId="40254"/>
    <cellStyle name="Normal 3 2 2 2 5 7" xfId="19679"/>
    <cellStyle name="Normal 3 2 2 2 5 8" xfId="30867"/>
    <cellStyle name="Normal 3 2 2 2 5 9" xfId="42053"/>
    <cellStyle name="Normal 3 2 2 2 6" xfId="1513"/>
    <cellStyle name="Normal 3 2 2 2 6 10" xfId="44066"/>
    <cellStyle name="Normal 3 2 2 2 6 2" xfId="11339"/>
    <cellStyle name="Normal 3 2 2 2 6 2 2" xfId="21803"/>
    <cellStyle name="Normal 3 2 2 2 6 2 3" xfId="32991"/>
    <cellStyle name="Normal 3 2 2 2 6 3" xfId="13067"/>
    <cellStyle name="Normal 3 2 2 2 6 3 2" xfId="23696"/>
    <cellStyle name="Normal 3 2 2 2 6 3 3" xfId="34882"/>
    <cellStyle name="Normal 3 2 2 2 6 4" xfId="14792"/>
    <cellStyle name="Normal 3 2 2 2 6 4 2" xfId="25592"/>
    <cellStyle name="Normal 3 2 2 2 6 4 3" xfId="36778"/>
    <cellStyle name="Normal 3 2 2 2 6 5" xfId="16517"/>
    <cellStyle name="Normal 3 2 2 2 6 5 2" xfId="27488"/>
    <cellStyle name="Normal 3 2 2 2 6 5 3" xfId="38674"/>
    <cellStyle name="Normal 3 2 2 2 6 6" xfId="18242"/>
    <cellStyle name="Normal 3 2 2 2 6 6 2" xfId="29384"/>
    <cellStyle name="Normal 3 2 2 2 6 6 3" xfId="40570"/>
    <cellStyle name="Normal 3 2 2 2 6 7" xfId="19967"/>
    <cellStyle name="Normal 3 2 2 2 6 8" xfId="31155"/>
    <cellStyle name="Normal 3 2 2 2 6 9" xfId="42341"/>
    <cellStyle name="Normal 3 2 2 2 7" xfId="1829"/>
    <cellStyle name="Normal 3 2 2 2 7 10" xfId="44354"/>
    <cellStyle name="Normal 3 2 2 2 7 2" xfId="11627"/>
    <cellStyle name="Normal 3 2 2 2 7 2 2" xfId="22119"/>
    <cellStyle name="Normal 3 2 2 2 7 2 3" xfId="33307"/>
    <cellStyle name="Normal 3 2 2 2 7 3" xfId="13355"/>
    <cellStyle name="Normal 3 2 2 2 7 3 2" xfId="24012"/>
    <cellStyle name="Normal 3 2 2 2 7 3 3" xfId="35198"/>
    <cellStyle name="Normal 3 2 2 2 7 4" xfId="15080"/>
    <cellStyle name="Normal 3 2 2 2 7 4 2" xfId="25908"/>
    <cellStyle name="Normal 3 2 2 2 7 4 3" xfId="37094"/>
    <cellStyle name="Normal 3 2 2 2 7 5" xfId="16805"/>
    <cellStyle name="Normal 3 2 2 2 7 5 2" xfId="27804"/>
    <cellStyle name="Normal 3 2 2 2 7 5 3" xfId="38990"/>
    <cellStyle name="Normal 3 2 2 2 7 6" xfId="18530"/>
    <cellStyle name="Normal 3 2 2 2 7 6 2" xfId="29700"/>
    <cellStyle name="Normal 3 2 2 2 7 6 3" xfId="40886"/>
    <cellStyle name="Normal 3 2 2 2 7 7" xfId="20255"/>
    <cellStyle name="Normal 3 2 2 2 7 8" xfId="31443"/>
    <cellStyle name="Normal 3 2 2 2 7 9" xfId="42629"/>
    <cellStyle name="Normal 3 2 2 2 8" xfId="2130"/>
    <cellStyle name="Normal 3 2 2 2 8 2" xfId="20543"/>
    <cellStyle name="Normal 3 2 2 2 8 3" xfId="31731"/>
    <cellStyle name="Normal 3 2 2 2 9" xfId="11915"/>
    <cellStyle name="Normal 3 2 2 2 9 2" xfId="22432"/>
    <cellStyle name="Normal 3 2 2 2 9 3" xfId="33618"/>
    <cellStyle name="Normal 3 2 2 3" xfId="315"/>
    <cellStyle name="Normal 3 2 2 3 10" xfId="15427"/>
    <cellStyle name="Normal 3 2 2 3 10 2" xfId="26292"/>
    <cellStyle name="Normal 3 2 2 3 10 3" xfId="37478"/>
    <cellStyle name="Normal 3 2 2 3 11" xfId="17152"/>
    <cellStyle name="Normal 3 2 2 3 11 2" xfId="28188"/>
    <cellStyle name="Normal 3 2 2 3 11 3" xfId="39374"/>
    <cellStyle name="Normal 3 2 2 3 12" xfId="18877"/>
    <cellStyle name="Normal 3 2 2 3 13" xfId="30065"/>
    <cellStyle name="Normal 3 2 2 3 14" xfId="41251"/>
    <cellStyle name="Normal 3 2 2 3 15" xfId="42976"/>
    <cellStyle name="Normal 3 2 2 3 2" xfId="633"/>
    <cellStyle name="Normal 3 2 2 3 2 10" xfId="43264"/>
    <cellStyle name="Normal 3 2 2 3 2 2" xfId="10537"/>
    <cellStyle name="Normal 3 2 2 3 2 2 2" xfId="20923"/>
    <cellStyle name="Normal 3 2 2 3 2 2 3" xfId="32111"/>
    <cellStyle name="Normal 3 2 2 3 2 3" xfId="12265"/>
    <cellStyle name="Normal 3 2 2 3 2 3 2" xfId="22816"/>
    <cellStyle name="Normal 3 2 2 3 2 3 3" xfId="34002"/>
    <cellStyle name="Normal 3 2 2 3 2 4" xfId="13990"/>
    <cellStyle name="Normal 3 2 2 3 2 4 2" xfId="24712"/>
    <cellStyle name="Normal 3 2 2 3 2 4 3" xfId="35898"/>
    <cellStyle name="Normal 3 2 2 3 2 5" xfId="15715"/>
    <cellStyle name="Normal 3 2 2 3 2 5 2" xfId="26608"/>
    <cellStyle name="Normal 3 2 2 3 2 5 3" xfId="37794"/>
    <cellStyle name="Normal 3 2 2 3 2 6" xfId="17440"/>
    <cellStyle name="Normal 3 2 2 3 2 6 2" xfId="28504"/>
    <cellStyle name="Normal 3 2 2 3 2 6 3" xfId="39690"/>
    <cellStyle name="Normal 3 2 2 3 2 7" xfId="19165"/>
    <cellStyle name="Normal 3 2 2 3 2 8" xfId="30353"/>
    <cellStyle name="Normal 3 2 2 3 2 9" xfId="41539"/>
    <cellStyle name="Normal 3 2 2 3 3" xfId="949"/>
    <cellStyle name="Normal 3 2 2 3 3 10" xfId="43552"/>
    <cellStyle name="Normal 3 2 2 3 3 2" xfId="10825"/>
    <cellStyle name="Normal 3 2 2 3 3 2 2" xfId="21239"/>
    <cellStyle name="Normal 3 2 2 3 3 2 3" xfId="32427"/>
    <cellStyle name="Normal 3 2 2 3 3 3" xfId="12553"/>
    <cellStyle name="Normal 3 2 2 3 3 3 2" xfId="23132"/>
    <cellStyle name="Normal 3 2 2 3 3 3 3" xfId="34318"/>
    <cellStyle name="Normal 3 2 2 3 3 4" xfId="14278"/>
    <cellStyle name="Normal 3 2 2 3 3 4 2" xfId="25028"/>
    <cellStyle name="Normal 3 2 2 3 3 4 3" xfId="36214"/>
    <cellStyle name="Normal 3 2 2 3 3 5" xfId="16003"/>
    <cellStyle name="Normal 3 2 2 3 3 5 2" xfId="26924"/>
    <cellStyle name="Normal 3 2 2 3 3 5 3" xfId="38110"/>
    <cellStyle name="Normal 3 2 2 3 3 6" xfId="17728"/>
    <cellStyle name="Normal 3 2 2 3 3 6 2" xfId="28820"/>
    <cellStyle name="Normal 3 2 2 3 3 6 3" xfId="40006"/>
    <cellStyle name="Normal 3 2 2 3 3 7" xfId="19453"/>
    <cellStyle name="Normal 3 2 2 3 3 8" xfId="30641"/>
    <cellStyle name="Normal 3 2 2 3 3 9" xfId="41827"/>
    <cellStyle name="Normal 3 2 2 3 4" xfId="1265"/>
    <cellStyle name="Normal 3 2 2 3 4 10" xfId="43840"/>
    <cellStyle name="Normal 3 2 2 3 4 2" xfId="11113"/>
    <cellStyle name="Normal 3 2 2 3 4 2 2" xfId="21555"/>
    <cellStyle name="Normal 3 2 2 3 4 2 3" xfId="32743"/>
    <cellStyle name="Normal 3 2 2 3 4 3" xfId="12841"/>
    <cellStyle name="Normal 3 2 2 3 4 3 2" xfId="23448"/>
    <cellStyle name="Normal 3 2 2 3 4 3 3" xfId="34634"/>
    <cellStyle name="Normal 3 2 2 3 4 4" xfId="14566"/>
    <cellStyle name="Normal 3 2 2 3 4 4 2" xfId="25344"/>
    <cellStyle name="Normal 3 2 2 3 4 4 3" xfId="36530"/>
    <cellStyle name="Normal 3 2 2 3 4 5" xfId="16291"/>
    <cellStyle name="Normal 3 2 2 3 4 5 2" xfId="27240"/>
    <cellStyle name="Normal 3 2 2 3 4 5 3" xfId="38426"/>
    <cellStyle name="Normal 3 2 2 3 4 6" xfId="18016"/>
    <cellStyle name="Normal 3 2 2 3 4 6 2" xfId="29136"/>
    <cellStyle name="Normal 3 2 2 3 4 6 3" xfId="40322"/>
    <cellStyle name="Normal 3 2 2 3 4 7" xfId="19741"/>
    <cellStyle name="Normal 3 2 2 3 4 8" xfId="30929"/>
    <cellStyle name="Normal 3 2 2 3 4 9" xfId="42115"/>
    <cellStyle name="Normal 3 2 2 3 5" xfId="1581"/>
    <cellStyle name="Normal 3 2 2 3 5 10" xfId="44128"/>
    <cellStyle name="Normal 3 2 2 3 5 2" xfId="11401"/>
    <cellStyle name="Normal 3 2 2 3 5 2 2" xfId="21871"/>
    <cellStyle name="Normal 3 2 2 3 5 2 3" xfId="33059"/>
    <cellStyle name="Normal 3 2 2 3 5 3" xfId="13129"/>
    <cellStyle name="Normal 3 2 2 3 5 3 2" xfId="23764"/>
    <cellStyle name="Normal 3 2 2 3 5 3 3" xfId="34950"/>
    <cellStyle name="Normal 3 2 2 3 5 4" xfId="14854"/>
    <cellStyle name="Normal 3 2 2 3 5 4 2" xfId="25660"/>
    <cellStyle name="Normal 3 2 2 3 5 4 3" xfId="36846"/>
    <cellStyle name="Normal 3 2 2 3 5 5" xfId="16579"/>
    <cellStyle name="Normal 3 2 2 3 5 5 2" xfId="27556"/>
    <cellStyle name="Normal 3 2 2 3 5 5 3" xfId="38742"/>
    <cellStyle name="Normal 3 2 2 3 5 6" xfId="18304"/>
    <cellStyle name="Normal 3 2 2 3 5 6 2" xfId="29452"/>
    <cellStyle name="Normal 3 2 2 3 5 6 3" xfId="40638"/>
    <cellStyle name="Normal 3 2 2 3 5 7" xfId="20029"/>
    <cellStyle name="Normal 3 2 2 3 5 8" xfId="31217"/>
    <cellStyle name="Normal 3 2 2 3 5 9" xfId="42403"/>
    <cellStyle name="Normal 3 2 2 3 6" xfId="1897"/>
    <cellStyle name="Normal 3 2 2 3 6 10" xfId="44416"/>
    <cellStyle name="Normal 3 2 2 3 6 2" xfId="11689"/>
    <cellStyle name="Normal 3 2 2 3 6 2 2" xfId="22187"/>
    <cellStyle name="Normal 3 2 2 3 6 2 3" xfId="33375"/>
    <cellStyle name="Normal 3 2 2 3 6 3" xfId="13417"/>
    <cellStyle name="Normal 3 2 2 3 6 3 2" xfId="24080"/>
    <cellStyle name="Normal 3 2 2 3 6 3 3" xfId="35266"/>
    <cellStyle name="Normal 3 2 2 3 6 4" xfId="15142"/>
    <cellStyle name="Normal 3 2 2 3 6 4 2" xfId="25976"/>
    <cellStyle name="Normal 3 2 2 3 6 4 3" xfId="37162"/>
    <cellStyle name="Normal 3 2 2 3 6 5" xfId="16867"/>
    <cellStyle name="Normal 3 2 2 3 6 5 2" xfId="27872"/>
    <cellStyle name="Normal 3 2 2 3 6 5 3" xfId="39058"/>
    <cellStyle name="Normal 3 2 2 3 6 6" xfId="18592"/>
    <cellStyle name="Normal 3 2 2 3 6 6 2" xfId="29768"/>
    <cellStyle name="Normal 3 2 2 3 6 6 3" xfId="40954"/>
    <cellStyle name="Normal 3 2 2 3 6 7" xfId="20317"/>
    <cellStyle name="Normal 3 2 2 3 6 8" xfId="31505"/>
    <cellStyle name="Normal 3 2 2 3 6 9" xfId="42691"/>
    <cellStyle name="Normal 3 2 2 3 7" xfId="10248"/>
    <cellStyle name="Normal 3 2 2 3 7 2" xfId="20607"/>
    <cellStyle name="Normal 3 2 2 3 7 3" xfId="31795"/>
    <cellStyle name="Normal 3 2 2 3 8" xfId="11977"/>
    <cellStyle name="Normal 3 2 2 3 8 2" xfId="22500"/>
    <cellStyle name="Normal 3 2 2 3 8 3" xfId="33686"/>
    <cellStyle name="Normal 3 2 2 3 9" xfId="13702"/>
    <cellStyle name="Normal 3 2 2 3 9 2" xfId="24396"/>
    <cellStyle name="Normal 3 2 2 3 9 3" xfId="35582"/>
    <cellStyle name="Normal 3 2 2 4" xfId="475"/>
    <cellStyle name="Normal 3 2 2 4 10" xfId="43120"/>
    <cellStyle name="Normal 3 2 2 4 2" xfId="10393"/>
    <cellStyle name="Normal 3 2 2 4 2 2" xfId="20765"/>
    <cellStyle name="Normal 3 2 2 4 2 3" xfId="31953"/>
    <cellStyle name="Normal 3 2 2 4 3" xfId="12121"/>
    <cellStyle name="Normal 3 2 2 4 3 2" xfId="22658"/>
    <cellStyle name="Normal 3 2 2 4 3 3" xfId="33844"/>
    <cellStyle name="Normal 3 2 2 4 4" xfId="13846"/>
    <cellStyle name="Normal 3 2 2 4 4 2" xfId="24554"/>
    <cellStyle name="Normal 3 2 2 4 4 3" xfId="35740"/>
    <cellStyle name="Normal 3 2 2 4 5" xfId="15571"/>
    <cellStyle name="Normal 3 2 2 4 5 2" xfId="26450"/>
    <cellStyle name="Normal 3 2 2 4 5 3" xfId="37636"/>
    <cellStyle name="Normal 3 2 2 4 6" xfId="17296"/>
    <cellStyle name="Normal 3 2 2 4 6 2" xfId="28346"/>
    <cellStyle name="Normal 3 2 2 4 6 3" xfId="39532"/>
    <cellStyle name="Normal 3 2 2 4 7" xfId="19021"/>
    <cellStyle name="Normal 3 2 2 4 8" xfId="30209"/>
    <cellStyle name="Normal 3 2 2 4 9" xfId="41395"/>
    <cellStyle name="Normal 3 2 2 5" xfId="791"/>
    <cellStyle name="Normal 3 2 2 5 10" xfId="43408"/>
    <cellStyle name="Normal 3 2 2 5 2" xfId="10681"/>
    <cellStyle name="Normal 3 2 2 5 2 2" xfId="21081"/>
    <cellStyle name="Normal 3 2 2 5 2 3" xfId="32269"/>
    <cellStyle name="Normal 3 2 2 5 3" xfId="12409"/>
    <cellStyle name="Normal 3 2 2 5 3 2" xfId="22974"/>
    <cellStyle name="Normal 3 2 2 5 3 3" xfId="34160"/>
    <cellStyle name="Normal 3 2 2 5 4" xfId="14134"/>
    <cellStyle name="Normal 3 2 2 5 4 2" xfId="24870"/>
    <cellStyle name="Normal 3 2 2 5 4 3" xfId="36056"/>
    <cellStyle name="Normal 3 2 2 5 5" xfId="15859"/>
    <cellStyle name="Normal 3 2 2 5 5 2" xfId="26766"/>
    <cellStyle name="Normal 3 2 2 5 5 3" xfId="37952"/>
    <cellStyle name="Normal 3 2 2 5 6" xfId="17584"/>
    <cellStyle name="Normal 3 2 2 5 6 2" xfId="28662"/>
    <cellStyle name="Normal 3 2 2 5 6 3" xfId="39848"/>
    <cellStyle name="Normal 3 2 2 5 7" xfId="19309"/>
    <cellStyle name="Normal 3 2 2 5 8" xfId="30497"/>
    <cellStyle name="Normal 3 2 2 5 9" xfId="41683"/>
    <cellStyle name="Normal 3 2 2 6" xfId="1107"/>
    <cellStyle name="Normal 3 2 2 6 10" xfId="43696"/>
    <cellStyle name="Normal 3 2 2 6 2" xfId="10969"/>
    <cellStyle name="Normal 3 2 2 6 2 2" xfId="21397"/>
    <cellStyle name="Normal 3 2 2 6 2 3" xfId="32585"/>
    <cellStyle name="Normal 3 2 2 6 3" xfId="12697"/>
    <cellStyle name="Normal 3 2 2 6 3 2" xfId="23290"/>
    <cellStyle name="Normal 3 2 2 6 3 3" xfId="34476"/>
    <cellStyle name="Normal 3 2 2 6 4" xfId="14422"/>
    <cellStyle name="Normal 3 2 2 6 4 2" xfId="25186"/>
    <cellStyle name="Normal 3 2 2 6 4 3" xfId="36372"/>
    <cellStyle name="Normal 3 2 2 6 5" xfId="16147"/>
    <cellStyle name="Normal 3 2 2 6 5 2" xfId="27082"/>
    <cellStyle name="Normal 3 2 2 6 5 3" xfId="38268"/>
    <cellStyle name="Normal 3 2 2 6 6" xfId="17872"/>
    <cellStyle name="Normal 3 2 2 6 6 2" xfId="28978"/>
    <cellStyle name="Normal 3 2 2 6 6 3" xfId="40164"/>
    <cellStyle name="Normal 3 2 2 6 7" xfId="19597"/>
    <cellStyle name="Normal 3 2 2 6 8" xfId="30785"/>
    <cellStyle name="Normal 3 2 2 6 9" xfId="41971"/>
    <cellStyle name="Normal 3 2 2 7" xfId="1423"/>
    <cellStyle name="Normal 3 2 2 7 10" xfId="43984"/>
    <cellStyle name="Normal 3 2 2 7 2" xfId="11257"/>
    <cellStyle name="Normal 3 2 2 7 2 2" xfId="21713"/>
    <cellStyle name="Normal 3 2 2 7 2 3" xfId="32901"/>
    <cellStyle name="Normal 3 2 2 7 3" xfId="12985"/>
    <cellStyle name="Normal 3 2 2 7 3 2" xfId="23606"/>
    <cellStyle name="Normal 3 2 2 7 3 3" xfId="34792"/>
    <cellStyle name="Normal 3 2 2 7 4" xfId="14710"/>
    <cellStyle name="Normal 3 2 2 7 4 2" xfId="25502"/>
    <cellStyle name="Normal 3 2 2 7 4 3" xfId="36688"/>
    <cellStyle name="Normal 3 2 2 7 5" xfId="16435"/>
    <cellStyle name="Normal 3 2 2 7 5 2" xfId="27398"/>
    <cellStyle name="Normal 3 2 2 7 5 3" xfId="38584"/>
    <cellStyle name="Normal 3 2 2 7 6" xfId="18160"/>
    <cellStyle name="Normal 3 2 2 7 6 2" xfId="29294"/>
    <cellStyle name="Normal 3 2 2 7 6 3" xfId="40480"/>
    <cellStyle name="Normal 3 2 2 7 7" xfId="19885"/>
    <cellStyle name="Normal 3 2 2 7 8" xfId="31073"/>
    <cellStyle name="Normal 3 2 2 7 9" xfId="42259"/>
    <cellStyle name="Normal 3 2 2 8" xfId="1739"/>
    <cellStyle name="Normal 3 2 2 8 10" xfId="44272"/>
    <cellStyle name="Normal 3 2 2 8 2" xfId="11545"/>
    <cellStyle name="Normal 3 2 2 8 2 2" xfId="22029"/>
    <cellStyle name="Normal 3 2 2 8 2 3" xfId="33217"/>
    <cellStyle name="Normal 3 2 2 8 3" xfId="13273"/>
    <cellStyle name="Normal 3 2 2 8 3 2" xfId="23922"/>
    <cellStyle name="Normal 3 2 2 8 3 3" xfId="35108"/>
    <cellStyle name="Normal 3 2 2 8 4" xfId="14998"/>
    <cellStyle name="Normal 3 2 2 8 4 2" xfId="25818"/>
    <cellStyle name="Normal 3 2 2 8 4 3" xfId="37004"/>
    <cellStyle name="Normal 3 2 2 8 5" xfId="16723"/>
    <cellStyle name="Normal 3 2 2 8 5 2" xfId="27714"/>
    <cellStyle name="Normal 3 2 2 8 5 3" xfId="38900"/>
    <cellStyle name="Normal 3 2 2 8 6" xfId="18448"/>
    <cellStyle name="Normal 3 2 2 8 6 2" xfId="29610"/>
    <cellStyle name="Normal 3 2 2 8 6 3" xfId="40796"/>
    <cellStyle name="Normal 3 2 2 8 7" xfId="20173"/>
    <cellStyle name="Normal 3 2 2 8 8" xfId="31361"/>
    <cellStyle name="Normal 3 2 2 8 9" xfId="42547"/>
    <cellStyle name="Normal 3 2 2 9" xfId="2145"/>
    <cellStyle name="Normal 3 2 2 9 2" xfId="20461"/>
    <cellStyle name="Normal 3 2 2 9 3" xfId="31649"/>
    <cellStyle name="Normal 3 2 20" xfId="42814"/>
    <cellStyle name="Normal 3 2 3" xfId="181"/>
    <cellStyle name="Normal 3 2 3 10" xfId="11855"/>
    <cellStyle name="Normal 3 2 3 10 2" xfId="22366"/>
    <cellStyle name="Normal 3 2 3 10 3" xfId="33552"/>
    <cellStyle name="Normal 3 2 3 11" xfId="13580"/>
    <cellStyle name="Normal 3 2 3 11 2" xfId="24262"/>
    <cellStyle name="Normal 3 2 3 11 3" xfId="35448"/>
    <cellStyle name="Normal 3 2 3 12" xfId="15305"/>
    <cellStyle name="Normal 3 2 3 12 2" xfId="26158"/>
    <cellStyle name="Normal 3 2 3 12 3" xfId="37344"/>
    <cellStyle name="Normal 3 2 3 13" xfId="17030"/>
    <cellStyle name="Normal 3 2 3 13 2" xfId="28054"/>
    <cellStyle name="Normal 3 2 3 13 3" xfId="39240"/>
    <cellStyle name="Normal 3 2 3 14" xfId="18755"/>
    <cellStyle name="Normal 3 2 3 15" xfId="29943"/>
    <cellStyle name="Normal 3 2 3 16" xfId="41129"/>
    <cellStyle name="Normal 3 2 3 17" xfId="42854"/>
    <cellStyle name="Normal 3 2 3 2" xfId="271"/>
    <cellStyle name="Normal 3 2 3 2 10" xfId="13662"/>
    <cellStyle name="Normal 3 2 3 2 10 2" xfId="24352"/>
    <cellStyle name="Normal 3 2 3 2 10 3" xfId="35538"/>
    <cellStyle name="Normal 3 2 3 2 11" xfId="15387"/>
    <cellStyle name="Normal 3 2 3 2 11 2" xfId="26248"/>
    <cellStyle name="Normal 3 2 3 2 11 3" xfId="37434"/>
    <cellStyle name="Normal 3 2 3 2 12" xfId="17112"/>
    <cellStyle name="Normal 3 2 3 2 12 2" xfId="28144"/>
    <cellStyle name="Normal 3 2 3 2 12 3" xfId="39330"/>
    <cellStyle name="Normal 3 2 3 2 13" xfId="18837"/>
    <cellStyle name="Normal 3 2 3 2 14" xfId="30025"/>
    <cellStyle name="Normal 3 2 3 2 15" xfId="41211"/>
    <cellStyle name="Normal 3 2 3 2 16" xfId="42936"/>
    <cellStyle name="Normal 3 2 3 2 2" xfId="429"/>
    <cellStyle name="Normal 3 2 3 2 2 10" xfId="15531"/>
    <cellStyle name="Normal 3 2 3 2 2 10 2" xfId="26406"/>
    <cellStyle name="Normal 3 2 3 2 2 10 3" xfId="37592"/>
    <cellStyle name="Normal 3 2 3 2 2 11" xfId="17256"/>
    <cellStyle name="Normal 3 2 3 2 2 11 2" xfId="28302"/>
    <cellStyle name="Normal 3 2 3 2 2 11 3" xfId="39488"/>
    <cellStyle name="Normal 3 2 3 2 2 12" xfId="18981"/>
    <cellStyle name="Normal 3 2 3 2 2 13" xfId="30169"/>
    <cellStyle name="Normal 3 2 3 2 2 14" xfId="41355"/>
    <cellStyle name="Normal 3 2 3 2 2 15" xfId="43080"/>
    <cellStyle name="Normal 3 2 3 2 2 2" xfId="747"/>
    <cellStyle name="Normal 3 2 3 2 2 2 10" xfId="43368"/>
    <cellStyle name="Normal 3 2 3 2 2 2 2" xfId="10641"/>
    <cellStyle name="Normal 3 2 3 2 2 2 2 2" xfId="21037"/>
    <cellStyle name="Normal 3 2 3 2 2 2 2 3" xfId="32225"/>
    <cellStyle name="Normal 3 2 3 2 2 2 3" xfId="12369"/>
    <cellStyle name="Normal 3 2 3 2 2 2 3 2" xfId="22930"/>
    <cellStyle name="Normal 3 2 3 2 2 2 3 3" xfId="34116"/>
    <cellStyle name="Normal 3 2 3 2 2 2 4" xfId="14094"/>
    <cellStyle name="Normal 3 2 3 2 2 2 4 2" xfId="24826"/>
    <cellStyle name="Normal 3 2 3 2 2 2 4 3" xfId="36012"/>
    <cellStyle name="Normal 3 2 3 2 2 2 5" xfId="15819"/>
    <cellStyle name="Normal 3 2 3 2 2 2 5 2" xfId="26722"/>
    <cellStyle name="Normal 3 2 3 2 2 2 5 3" xfId="37908"/>
    <cellStyle name="Normal 3 2 3 2 2 2 6" xfId="17544"/>
    <cellStyle name="Normal 3 2 3 2 2 2 6 2" xfId="28618"/>
    <cellStyle name="Normal 3 2 3 2 2 2 6 3" xfId="39804"/>
    <cellStyle name="Normal 3 2 3 2 2 2 7" xfId="19269"/>
    <cellStyle name="Normal 3 2 3 2 2 2 8" xfId="30457"/>
    <cellStyle name="Normal 3 2 3 2 2 2 9" xfId="41643"/>
    <cellStyle name="Normal 3 2 3 2 2 3" xfId="1063"/>
    <cellStyle name="Normal 3 2 3 2 2 3 10" xfId="43656"/>
    <cellStyle name="Normal 3 2 3 2 2 3 2" xfId="10929"/>
    <cellStyle name="Normal 3 2 3 2 2 3 2 2" xfId="21353"/>
    <cellStyle name="Normal 3 2 3 2 2 3 2 3" xfId="32541"/>
    <cellStyle name="Normal 3 2 3 2 2 3 3" xfId="12657"/>
    <cellStyle name="Normal 3 2 3 2 2 3 3 2" xfId="23246"/>
    <cellStyle name="Normal 3 2 3 2 2 3 3 3" xfId="34432"/>
    <cellStyle name="Normal 3 2 3 2 2 3 4" xfId="14382"/>
    <cellStyle name="Normal 3 2 3 2 2 3 4 2" xfId="25142"/>
    <cellStyle name="Normal 3 2 3 2 2 3 4 3" xfId="36328"/>
    <cellStyle name="Normal 3 2 3 2 2 3 5" xfId="16107"/>
    <cellStyle name="Normal 3 2 3 2 2 3 5 2" xfId="27038"/>
    <cellStyle name="Normal 3 2 3 2 2 3 5 3" xfId="38224"/>
    <cellStyle name="Normal 3 2 3 2 2 3 6" xfId="17832"/>
    <cellStyle name="Normal 3 2 3 2 2 3 6 2" xfId="28934"/>
    <cellStyle name="Normal 3 2 3 2 2 3 6 3" xfId="40120"/>
    <cellStyle name="Normal 3 2 3 2 2 3 7" xfId="19557"/>
    <cellStyle name="Normal 3 2 3 2 2 3 8" xfId="30745"/>
    <cellStyle name="Normal 3 2 3 2 2 3 9" xfId="41931"/>
    <cellStyle name="Normal 3 2 3 2 2 4" xfId="1379"/>
    <cellStyle name="Normal 3 2 3 2 2 4 10" xfId="43944"/>
    <cellStyle name="Normal 3 2 3 2 2 4 2" xfId="11217"/>
    <cellStyle name="Normal 3 2 3 2 2 4 2 2" xfId="21669"/>
    <cellStyle name="Normal 3 2 3 2 2 4 2 3" xfId="32857"/>
    <cellStyle name="Normal 3 2 3 2 2 4 3" xfId="12945"/>
    <cellStyle name="Normal 3 2 3 2 2 4 3 2" xfId="23562"/>
    <cellStyle name="Normal 3 2 3 2 2 4 3 3" xfId="34748"/>
    <cellStyle name="Normal 3 2 3 2 2 4 4" xfId="14670"/>
    <cellStyle name="Normal 3 2 3 2 2 4 4 2" xfId="25458"/>
    <cellStyle name="Normal 3 2 3 2 2 4 4 3" xfId="36644"/>
    <cellStyle name="Normal 3 2 3 2 2 4 5" xfId="16395"/>
    <cellStyle name="Normal 3 2 3 2 2 4 5 2" xfId="27354"/>
    <cellStyle name="Normal 3 2 3 2 2 4 5 3" xfId="38540"/>
    <cellStyle name="Normal 3 2 3 2 2 4 6" xfId="18120"/>
    <cellStyle name="Normal 3 2 3 2 2 4 6 2" xfId="29250"/>
    <cellStyle name="Normal 3 2 3 2 2 4 6 3" xfId="40436"/>
    <cellStyle name="Normal 3 2 3 2 2 4 7" xfId="19845"/>
    <cellStyle name="Normal 3 2 3 2 2 4 8" xfId="31033"/>
    <cellStyle name="Normal 3 2 3 2 2 4 9" xfId="42219"/>
    <cellStyle name="Normal 3 2 3 2 2 5" xfId="1695"/>
    <cellStyle name="Normal 3 2 3 2 2 5 10" xfId="44232"/>
    <cellStyle name="Normal 3 2 3 2 2 5 2" xfId="11505"/>
    <cellStyle name="Normal 3 2 3 2 2 5 2 2" xfId="21985"/>
    <cellStyle name="Normal 3 2 3 2 2 5 2 3" xfId="33173"/>
    <cellStyle name="Normal 3 2 3 2 2 5 3" xfId="13233"/>
    <cellStyle name="Normal 3 2 3 2 2 5 3 2" xfId="23878"/>
    <cellStyle name="Normal 3 2 3 2 2 5 3 3" xfId="35064"/>
    <cellStyle name="Normal 3 2 3 2 2 5 4" xfId="14958"/>
    <cellStyle name="Normal 3 2 3 2 2 5 4 2" xfId="25774"/>
    <cellStyle name="Normal 3 2 3 2 2 5 4 3" xfId="36960"/>
    <cellStyle name="Normal 3 2 3 2 2 5 5" xfId="16683"/>
    <cellStyle name="Normal 3 2 3 2 2 5 5 2" xfId="27670"/>
    <cellStyle name="Normal 3 2 3 2 2 5 5 3" xfId="38856"/>
    <cellStyle name="Normal 3 2 3 2 2 5 6" xfId="18408"/>
    <cellStyle name="Normal 3 2 3 2 2 5 6 2" xfId="29566"/>
    <cellStyle name="Normal 3 2 3 2 2 5 6 3" xfId="40752"/>
    <cellStyle name="Normal 3 2 3 2 2 5 7" xfId="20133"/>
    <cellStyle name="Normal 3 2 3 2 2 5 8" xfId="31321"/>
    <cellStyle name="Normal 3 2 3 2 2 5 9" xfId="42507"/>
    <cellStyle name="Normal 3 2 3 2 2 6" xfId="2011"/>
    <cellStyle name="Normal 3 2 3 2 2 6 10" xfId="44520"/>
    <cellStyle name="Normal 3 2 3 2 2 6 2" xfId="11793"/>
    <cellStyle name="Normal 3 2 3 2 2 6 2 2" xfId="22301"/>
    <cellStyle name="Normal 3 2 3 2 2 6 2 3" xfId="33489"/>
    <cellStyle name="Normal 3 2 3 2 2 6 3" xfId="13521"/>
    <cellStyle name="Normal 3 2 3 2 2 6 3 2" xfId="24194"/>
    <cellStyle name="Normal 3 2 3 2 2 6 3 3" xfId="35380"/>
    <cellStyle name="Normal 3 2 3 2 2 6 4" xfId="15246"/>
    <cellStyle name="Normal 3 2 3 2 2 6 4 2" xfId="26090"/>
    <cellStyle name="Normal 3 2 3 2 2 6 4 3" xfId="37276"/>
    <cellStyle name="Normal 3 2 3 2 2 6 5" xfId="16971"/>
    <cellStyle name="Normal 3 2 3 2 2 6 5 2" xfId="27986"/>
    <cellStyle name="Normal 3 2 3 2 2 6 5 3" xfId="39172"/>
    <cellStyle name="Normal 3 2 3 2 2 6 6" xfId="18696"/>
    <cellStyle name="Normal 3 2 3 2 2 6 6 2" xfId="29882"/>
    <cellStyle name="Normal 3 2 3 2 2 6 6 3" xfId="41068"/>
    <cellStyle name="Normal 3 2 3 2 2 6 7" xfId="20421"/>
    <cellStyle name="Normal 3 2 3 2 2 6 8" xfId="31609"/>
    <cellStyle name="Normal 3 2 3 2 2 6 9" xfId="42795"/>
    <cellStyle name="Normal 3 2 3 2 2 7" xfId="10352"/>
    <cellStyle name="Normal 3 2 3 2 2 7 2" xfId="20721"/>
    <cellStyle name="Normal 3 2 3 2 2 7 3" xfId="31909"/>
    <cellStyle name="Normal 3 2 3 2 2 8" xfId="12081"/>
    <cellStyle name="Normal 3 2 3 2 2 8 2" xfId="22614"/>
    <cellStyle name="Normal 3 2 3 2 2 8 3" xfId="33800"/>
    <cellStyle name="Normal 3 2 3 2 2 9" xfId="13806"/>
    <cellStyle name="Normal 3 2 3 2 2 9 2" xfId="24510"/>
    <cellStyle name="Normal 3 2 3 2 2 9 3" xfId="35696"/>
    <cellStyle name="Normal 3 2 3 2 3" xfId="589"/>
    <cellStyle name="Normal 3 2 3 2 3 10" xfId="43224"/>
    <cellStyle name="Normal 3 2 3 2 3 2" xfId="10497"/>
    <cellStyle name="Normal 3 2 3 2 3 2 2" xfId="20879"/>
    <cellStyle name="Normal 3 2 3 2 3 2 3" xfId="32067"/>
    <cellStyle name="Normal 3 2 3 2 3 3" xfId="12225"/>
    <cellStyle name="Normal 3 2 3 2 3 3 2" xfId="22772"/>
    <cellStyle name="Normal 3 2 3 2 3 3 3" xfId="33958"/>
    <cellStyle name="Normal 3 2 3 2 3 4" xfId="13950"/>
    <cellStyle name="Normal 3 2 3 2 3 4 2" xfId="24668"/>
    <cellStyle name="Normal 3 2 3 2 3 4 3" xfId="35854"/>
    <cellStyle name="Normal 3 2 3 2 3 5" xfId="15675"/>
    <cellStyle name="Normal 3 2 3 2 3 5 2" xfId="26564"/>
    <cellStyle name="Normal 3 2 3 2 3 5 3" xfId="37750"/>
    <cellStyle name="Normal 3 2 3 2 3 6" xfId="17400"/>
    <cellStyle name="Normal 3 2 3 2 3 6 2" xfId="28460"/>
    <cellStyle name="Normal 3 2 3 2 3 6 3" xfId="39646"/>
    <cellStyle name="Normal 3 2 3 2 3 7" xfId="19125"/>
    <cellStyle name="Normal 3 2 3 2 3 8" xfId="30313"/>
    <cellStyle name="Normal 3 2 3 2 3 9" xfId="41499"/>
    <cellStyle name="Normal 3 2 3 2 4" xfId="905"/>
    <cellStyle name="Normal 3 2 3 2 4 10" xfId="43512"/>
    <cellStyle name="Normal 3 2 3 2 4 2" xfId="10785"/>
    <cellStyle name="Normal 3 2 3 2 4 2 2" xfId="21195"/>
    <cellStyle name="Normal 3 2 3 2 4 2 3" xfId="32383"/>
    <cellStyle name="Normal 3 2 3 2 4 3" xfId="12513"/>
    <cellStyle name="Normal 3 2 3 2 4 3 2" xfId="23088"/>
    <cellStyle name="Normal 3 2 3 2 4 3 3" xfId="34274"/>
    <cellStyle name="Normal 3 2 3 2 4 4" xfId="14238"/>
    <cellStyle name="Normal 3 2 3 2 4 4 2" xfId="24984"/>
    <cellStyle name="Normal 3 2 3 2 4 4 3" xfId="36170"/>
    <cellStyle name="Normal 3 2 3 2 4 5" xfId="15963"/>
    <cellStyle name="Normal 3 2 3 2 4 5 2" xfId="26880"/>
    <cellStyle name="Normal 3 2 3 2 4 5 3" xfId="38066"/>
    <cellStyle name="Normal 3 2 3 2 4 6" xfId="17688"/>
    <cellStyle name="Normal 3 2 3 2 4 6 2" xfId="28776"/>
    <cellStyle name="Normal 3 2 3 2 4 6 3" xfId="39962"/>
    <cellStyle name="Normal 3 2 3 2 4 7" xfId="19413"/>
    <cellStyle name="Normal 3 2 3 2 4 8" xfId="30601"/>
    <cellStyle name="Normal 3 2 3 2 4 9" xfId="41787"/>
    <cellStyle name="Normal 3 2 3 2 5" xfId="1221"/>
    <cellStyle name="Normal 3 2 3 2 5 10" xfId="43800"/>
    <cellStyle name="Normal 3 2 3 2 5 2" xfId="11073"/>
    <cellStyle name="Normal 3 2 3 2 5 2 2" xfId="21511"/>
    <cellStyle name="Normal 3 2 3 2 5 2 3" xfId="32699"/>
    <cellStyle name="Normal 3 2 3 2 5 3" xfId="12801"/>
    <cellStyle name="Normal 3 2 3 2 5 3 2" xfId="23404"/>
    <cellStyle name="Normal 3 2 3 2 5 3 3" xfId="34590"/>
    <cellStyle name="Normal 3 2 3 2 5 4" xfId="14526"/>
    <cellStyle name="Normal 3 2 3 2 5 4 2" xfId="25300"/>
    <cellStyle name="Normal 3 2 3 2 5 4 3" xfId="36486"/>
    <cellStyle name="Normal 3 2 3 2 5 5" xfId="16251"/>
    <cellStyle name="Normal 3 2 3 2 5 5 2" xfId="27196"/>
    <cellStyle name="Normal 3 2 3 2 5 5 3" xfId="38382"/>
    <cellStyle name="Normal 3 2 3 2 5 6" xfId="17976"/>
    <cellStyle name="Normal 3 2 3 2 5 6 2" xfId="29092"/>
    <cellStyle name="Normal 3 2 3 2 5 6 3" xfId="40278"/>
    <cellStyle name="Normal 3 2 3 2 5 7" xfId="19701"/>
    <cellStyle name="Normal 3 2 3 2 5 8" xfId="30889"/>
    <cellStyle name="Normal 3 2 3 2 5 9" xfId="42075"/>
    <cellStyle name="Normal 3 2 3 2 6" xfId="1537"/>
    <cellStyle name="Normal 3 2 3 2 6 10" xfId="44088"/>
    <cellStyle name="Normal 3 2 3 2 6 2" xfId="11361"/>
    <cellStyle name="Normal 3 2 3 2 6 2 2" xfId="21827"/>
    <cellStyle name="Normal 3 2 3 2 6 2 3" xfId="33015"/>
    <cellStyle name="Normal 3 2 3 2 6 3" xfId="13089"/>
    <cellStyle name="Normal 3 2 3 2 6 3 2" xfId="23720"/>
    <cellStyle name="Normal 3 2 3 2 6 3 3" xfId="34906"/>
    <cellStyle name="Normal 3 2 3 2 6 4" xfId="14814"/>
    <cellStyle name="Normal 3 2 3 2 6 4 2" xfId="25616"/>
    <cellStyle name="Normal 3 2 3 2 6 4 3" xfId="36802"/>
    <cellStyle name="Normal 3 2 3 2 6 5" xfId="16539"/>
    <cellStyle name="Normal 3 2 3 2 6 5 2" xfId="27512"/>
    <cellStyle name="Normal 3 2 3 2 6 5 3" xfId="38698"/>
    <cellStyle name="Normal 3 2 3 2 6 6" xfId="18264"/>
    <cellStyle name="Normal 3 2 3 2 6 6 2" xfId="29408"/>
    <cellStyle name="Normal 3 2 3 2 6 6 3" xfId="40594"/>
    <cellStyle name="Normal 3 2 3 2 6 7" xfId="19989"/>
    <cellStyle name="Normal 3 2 3 2 6 8" xfId="31177"/>
    <cellStyle name="Normal 3 2 3 2 6 9" xfId="42363"/>
    <cellStyle name="Normal 3 2 3 2 7" xfId="1853"/>
    <cellStyle name="Normal 3 2 3 2 7 10" xfId="44376"/>
    <cellStyle name="Normal 3 2 3 2 7 2" xfId="11649"/>
    <cellStyle name="Normal 3 2 3 2 7 2 2" xfId="22143"/>
    <cellStyle name="Normal 3 2 3 2 7 2 3" xfId="33331"/>
    <cellStyle name="Normal 3 2 3 2 7 3" xfId="13377"/>
    <cellStyle name="Normal 3 2 3 2 7 3 2" xfId="24036"/>
    <cellStyle name="Normal 3 2 3 2 7 3 3" xfId="35222"/>
    <cellStyle name="Normal 3 2 3 2 7 4" xfId="15102"/>
    <cellStyle name="Normal 3 2 3 2 7 4 2" xfId="25932"/>
    <cellStyle name="Normal 3 2 3 2 7 4 3" xfId="37118"/>
    <cellStyle name="Normal 3 2 3 2 7 5" xfId="16827"/>
    <cellStyle name="Normal 3 2 3 2 7 5 2" xfId="27828"/>
    <cellStyle name="Normal 3 2 3 2 7 5 3" xfId="39014"/>
    <cellStyle name="Normal 3 2 3 2 7 6" xfId="18552"/>
    <cellStyle name="Normal 3 2 3 2 7 6 2" xfId="29724"/>
    <cellStyle name="Normal 3 2 3 2 7 6 3" xfId="40910"/>
    <cellStyle name="Normal 3 2 3 2 7 7" xfId="20277"/>
    <cellStyle name="Normal 3 2 3 2 7 8" xfId="31465"/>
    <cellStyle name="Normal 3 2 3 2 7 9" xfId="42651"/>
    <cellStyle name="Normal 3 2 3 2 8" xfId="44"/>
    <cellStyle name="Normal 3 2 3 2 8 2" xfId="20565"/>
    <cellStyle name="Normal 3 2 3 2 8 3" xfId="31753"/>
    <cellStyle name="Normal 3 2 3 2 9" xfId="11937"/>
    <cellStyle name="Normal 3 2 3 2 9 2" xfId="22456"/>
    <cellStyle name="Normal 3 2 3 2 9 3" xfId="33642"/>
    <cellStyle name="Normal 3 2 3 3" xfId="339"/>
    <cellStyle name="Normal 3 2 3 3 10" xfId="15449"/>
    <cellStyle name="Normal 3 2 3 3 10 2" xfId="26316"/>
    <cellStyle name="Normal 3 2 3 3 10 3" xfId="37502"/>
    <cellStyle name="Normal 3 2 3 3 11" xfId="17174"/>
    <cellStyle name="Normal 3 2 3 3 11 2" xfId="28212"/>
    <cellStyle name="Normal 3 2 3 3 11 3" xfId="39398"/>
    <cellStyle name="Normal 3 2 3 3 12" xfId="18899"/>
    <cellStyle name="Normal 3 2 3 3 13" xfId="30087"/>
    <cellStyle name="Normal 3 2 3 3 14" xfId="41273"/>
    <cellStyle name="Normal 3 2 3 3 15" xfId="42998"/>
    <cellStyle name="Normal 3 2 3 3 2" xfId="657"/>
    <cellStyle name="Normal 3 2 3 3 2 10" xfId="43286"/>
    <cellStyle name="Normal 3 2 3 3 2 2" xfId="10559"/>
    <cellStyle name="Normal 3 2 3 3 2 2 2" xfId="20947"/>
    <cellStyle name="Normal 3 2 3 3 2 2 3" xfId="32135"/>
    <cellStyle name="Normal 3 2 3 3 2 3" xfId="12287"/>
    <cellStyle name="Normal 3 2 3 3 2 3 2" xfId="22840"/>
    <cellStyle name="Normal 3 2 3 3 2 3 3" xfId="34026"/>
    <cellStyle name="Normal 3 2 3 3 2 4" xfId="14012"/>
    <cellStyle name="Normal 3 2 3 3 2 4 2" xfId="24736"/>
    <cellStyle name="Normal 3 2 3 3 2 4 3" xfId="35922"/>
    <cellStyle name="Normal 3 2 3 3 2 5" xfId="15737"/>
    <cellStyle name="Normal 3 2 3 3 2 5 2" xfId="26632"/>
    <cellStyle name="Normal 3 2 3 3 2 5 3" xfId="37818"/>
    <cellStyle name="Normal 3 2 3 3 2 6" xfId="17462"/>
    <cellStyle name="Normal 3 2 3 3 2 6 2" xfId="28528"/>
    <cellStyle name="Normal 3 2 3 3 2 6 3" xfId="39714"/>
    <cellStyle name="Normal 3 2 3 3 2 7" xfId="19187"/>
    <cellStyle name="Normal 3 2 3 3 2 8" xfId="30375"/>
    <cellStyle name="Normal 3 2 3 3 2 9" xfId="41561"/>
    <cellStyle name="Normal 3 2 3 3 3" xfId="973"/>
    <cellStyle name="Normal 3 2 3 3 3 10" xfId="43574"/>
    <cellStyle name="Normal 3 2 3 3 3 2" xfId="10847"/>
    <cellStyle name="Normal 3 2 3 3 3 2 2" xfId="21263"/>
    <cellStyle name="Normal 3 2 3 3 3 2 3" xfId="32451"/>
    <cellStyle name="Normal 3 2 3 3 3 3" xfId="12575"/>
    <cellStyle name="Normal 3 2 3 3 3 3 2" xfId="23156"/>
    <cellStyle name="Normal 3 2 3 3 3 3 3" xfId="34342"/>
    <cellStyle name="Normal 3 2 3 3 3 4" xfId="14300"/>
    <cellStyle name="Normal 3 2 3 3 3 4 2" xfId="25052"/>
    <cellStyle name="Normal 3 2 3 3 3 4 3" xfId="36238"/>
    <cellStyle name="Normal 3 2 3 3 3 5" xfId="16025"/>
    <cellStyle name="Normal 3 2 3 3 3 5 2" xfId="26948"/>
    <cellStyle name="Normal 3 2 3 3 3 5 3" xfId="38134"/>
    <cellStyle name="Normal 3 2 3 3 3 6" xfId="17750"/>
    <cellStyle name="Normal 3 2 3 3 3 6 2" xfId="28844"/>
    <cellStyle name="Normal 3 2 3 3 3 6 3" xfId="40030"/>
    <cellStyle name="Normal 3 2 3 3 3 7" xfId="19475"/>
    <cellStyle name="Normal 3 2 3 3 3 8" xfId="30663"/>
    <cellStyle name="Normal 3 2 3 3 3 9" xfId="41849"/>
    <cellStyle name="Normal 3 2 3 3 4" xfId="1289"/>
    <cellStyle name="Normal 3 2 3 3 4 10" xfId="43862"/>
    <cellStyle name="Normal 3 2 3 3 4 2" xfId="11135"/>
    <cellStyle name="Normal 3 2 3 3 4 2 2" xfId="21579"/>
    <cellStyle name="Normal 3 2 3 3 4 2 3" xfId="32767"/>
    <cellStyle name="Normal 3 2 3 3 4 3" xfId="12863"/>
    <cellStyle name="Normal 3 2 3 3 4 3 2" xfId="23472"/>
    <cellStyle name="Normal 3 2 3 3 4 3 3" xfId="34658"/>
    <cellStyle name="Normal 3 2 3 3 4 4" xfId="14588"/>
    <cellStyle name="Normal 3 2 3 3 4 4 2" xfId="25368"/>
    <cellStyle name="Normal 3 2 3 3 4 4 3" xfId="36554"/>
    <cellStyle name="Normal 3 2 3 3 4 5" xfId="16313"/>
    <cellStyle name="Normal 3 2 3 3 4 5 2" xfId="27264"/>
    <cellStyle name="Normal 3 2 3 3 4 5 3" xfId="38450"/>
    <cellStyle name="Normal 3 2 3 3 4 6" xfId="18038"/>
    <cellStyle name="Normal 3 2 3 3 4 6 2" xfId="29160"/>
    <cellStyle name="Normal 3 2 3 3 4 6 3" xfId="40346"/>
    <cellStyle name="Normal 3 2 3 3 4 7" xfId="19763"/>
    <cellStyle name="Normal 3 2 3 3 4 8" xfId="30951"/>
    <cellStyle name="Normal 3 2 3 3 4 9" xfId="42137"/>
    <cellStyle name="Normal 3 2 3 3 5" xfId="1605"/>
    <cellStyle name="Normal 3 2 3 3 5 10" xfId="44150"/>
    <cellStyle name="Normal 3 2 3 3 5 2" xfId="11423"/>
    <cellStyle name="Normal 3 2 3 3 5 2 2" xfId="21895"/>
    <cellStyle name="Normal 3 2 3 3 5 2 3" xfId="33083"/>
    <cellStyle name="Normal 3 2 3 3 5 3" xfId="13151"/>
    <cellStyle name="Normal 3 2 3 3 5 3 2" xfId="23788"/>
    <cellStyle name="Normal 3 2 3 3 5 3 3" xfId="34974"/>
    <cellStyle name="Normal 3 2 3 3 5 4" xfId="14876"/>
    <cellStyle name="Normal 3 2 3 3 5 4 2" xfId="25684"/>
    <cellStyle name="Normal 3 2 3 3 5 4 3" xfId="36870"/>
    <cellStyle name="Normal 3 2 3 3 5 5" xfId="16601"/>
    <cellStyle name="Normal 3 2 3 3 5 5 2" xfId="27580"/>
    <cellStyle name="Normal 3 2 3 3 5 5 3" xfId="38766"/>
    <cellStyle name="Normal 3 2 3 3 5 6" xfId="18326"/>
    <cellStyle name="Normal 3 2 3 3 5 6 2" xfId="29476"/>
    <cellStyle name="Normal 3 2 3 3 5 6 3" xfId="40662"/>
    <cellStyle name="Normal 3 2 3 3 5 7" xfId="20051"/>
    <cellStyle name="Normal 3 2 3 3 5 8" xfId="31239"/>
    <cellStyle name="Normal 3 2 3 3 5 9" xfId="42425"/>
    <cellStyle name="Normal 3 2 3 3 6" xfId="1921"/>
    <cellStyle name="Normal 3 2 3 3 6 10" xfId="44438"/>
    <cellStyle name="Normal 3 2 3 3 6 2" xfId="11711"/>
    <cellStyle name="Normal 3 2 3 3 6 2 2" xfId="22211"/>
    <cellStyle name="Normal 3 2 3 3 6 2 3" xfId="33399"/>
    <cellStyle name="Normal 3 2 3 3 6 3" xfId="13439"/>
    <cellStyle name="Normal 3 2 3 3 6 3 2" xfId="24104"/>
    <cellStyle name="Normal 3 2 3 3 6 3 3" xfId="35290"/>
    <cellStyle name="Normal 3 2 3 3 6 4" xfId="15164"/>
    <cellStyle name="Normal 3 2 3 3 6 4 2" xfId="26000"/>
    <cellStyle name="Normal 3 2 3 3 6 4 3" xfId="37186"/>
    <cellStyle name="Normal 3 2 3 3 6 5" xfId="16889"/>
    <cellStyle name="Normal 3 2 3 3 6 5 2" xfId="27896"/>
    <cellStyle name="Normal 3 2 3 3 6 5 3" xfId="39082"/>
    <cellStyle name="Normal 3 2 3 3 6 6" xfId="18614"/>
    <cellStyle name="Normal 3 2 3 3 6 6 2" xfId="29792"/>
    <cellStyle name="Normal 3 2 3 3 6 6 3" xfId="40978"/>
    <cellStyle name="Normal 3 2 3 3 6 7" xfId="20339"/>
    <cellStyle name="Normal 3 2 3 3 6 8" xfId="31527"/>
    <cellStyle name="Normal 3 2 3 3 6 9" xfId="42713"/>
    <cellStyle name="Normal 3 2 3 3 7" xfId="10270"/>
    <cellStyle name="Normal 3 2 3 3 7 2" xfId="20631"/>
    <cellStyle name="Normal 3 2 3 3 7 3" xfId="31819"/>
    <cellStyle name="Normal 3 2 3 3 8" xfId="11999"/>
    <cellStyle name="Normal 3 2 3 3 8 2" xfId="22524"/>
    <cellStyle name="Normal 3 2 3 3 8 3" xfId="33710"/>
    <cellStyle name="Normal 3 2 3 3 9" xfId="13724"/>
    <cellStyle name="Normal 3 2 3 3 9 2" xfId="24420"/>
    <cellStyle name="Normal 3 2 3 3 9 3" xfId="35606"/>
    <cellStyle name="Normal 3 2 3 4" xfId="499"/>
    <cellStyle name="Normal 3 2 3 4 10" xfId="43142"/>
    <cellStyle name="Normal 3 2 3 4 2" xfId="10415"/>
    <cellStyle name="Normal 3 2 3 4 2 2" xfId="20789"/>
    <cellStyle name="Normal 3 2 3 4 2 3" xfId="31977"/>
    <cellStyle name="Normal 3 2 3 4 3" xfId="12143"/>
    <cellStyle name="Normal 3 2 3 4 3 2" xfId="22682"/>
    <cellStyle name="Normal 3 2 3 4 3 3" xfId="33868"/>
    <cellStyle name="Normal 3 2 3 4 4" xfId="13868"/>
    <cellStyle name="Normal 3 2 3 4 4 2" xfId="24578"/>
    <cellStyle name="Normal 3 2 3 4 4 3" xfId="35764"/>
    <cellStyle name="Normal 3 2 3 4 5" xfId="15593"/>
    <cellStyle name="Normal 3 2 3 4 5 2" xfId="26474"/>
    <cellStyle name="Normal 3 2 3 4 5 3" xfId="37660"/>
    <cellStyle name="Normal 3 2 3 4 6" xfId="17318"/>
    <cellStyle name="Normal 3 2 3 4 6 2" xfId="28370"/>
    <cellStyle name="Normal 3 2 3 4 6 3" xfId="39556"/>
    <cellStyle name="Normal 3 2 3 4 7" xfId="19043"/>
    <cellStyle name="Normal 3 2 3 4 8" xfId="30231"/>
    <cellStyle name="Normal 3 2 3 4 9" xfId="41417"/>
    <cellStyle name="Normal 3 2 3 5" xfId="815"/>
    <cellStyle name="Normal 3 2 3 5 10" xfId="43430"/>
    <cellStyle name="Normal 3 2 3 5 2" xfId="10703"/>
    <cellStyle name="Normal 3 2 3 5 2 2" xfId="21105"/>
    <cellStyle name="Normal 3 2 3 5 2 3" xfId="32293"/>
    <cellStyle name="Normal 3 2 3 5 3" xfId="12431"/>
    <cellStyle name="Normal 3 2 3 5 3 2" xfId="22998"/>
    <cellStyle name="Normal 3 2 3 5 3 3" xfId="34184"/>
    <cellStyle name="Normal 3 2 3 5 4" xfId="14156"/>
    <cellStyle name="Normal 3 2 3 5 4 2" xfId="24894"/>
    <cellStyle name="Normal 3 2 3 5 4 3" xfId="36080"/>
    <cellStyle name="Normal 3 2 3 5 5" xfId="15881"/>
    <cellStyle name="Normal 3 2 3 5 5 2" xfId="26790"/>
    <cellStyle name="Normal 3 2 3 5 5 3" xfId="37976"/>
    <cellStyle name="Normal 3 2 3 5 6" xfId="17606"/>
    <cellStyle name="Normal 3 2 3 5 6 2" xfId="28686"/>
    <cellStyle name="Normal 3 2 3 5 6 3" xfId="39872"/>
    <cellStyle name="Normal 3 2 3 5 7" xfId="19331"/>
    <cellStyle name="Normal 3 2 3 5 8" xfId="30519"/>
    <cellStyle name="Normal 3 2 3 5 9" xfId="41705"/>
    <cellStyle name="Normal 3 2 3 6" xfId="1131"/>
    <cellStyle name="Normal 3 2 3 6 10" xfId="43718"/>
    <cellStyle name="Normal 3 2 3 6 2" xfId="10991"/>
    <cellStyle name="Normal 3 2 3 6 2 2" xfId="21421"/>
    <cellStyle name="Normal 3 2 3 6 2 3" xfId="32609"/>
    <cellStyle name="Normal 3 2 3 6 3" xfId="12719"/>
    <cellStyle name="Normal 3 2 3 6 3 2" xfId="23314"/>
    <cellStyle name="Normal 3 2 3 6 3 3" xfId="34500"/>
    <cellStyle name="Normal 3 2 3 6 4" xfId="14444"/>
    <cellStyle name="Normal 3 2 3 6 4 2" xfId="25210"/>
    <cellStyle name="Normal 3 2 3 6 4 3" xfId="36396"/>
    <cellStyle name="Normal 3 2 3 6 5" xfId="16169"/>
    <cellStyle name="Normal 3 2 3 6 5 2" xfId="27106"/>
    <cellStyle name="Normal 3 2 3 6 5 3" xfId="38292"/>
    <cellStyle name="Normal 3 2 3 6 6" xfId="17894"/>
    <cellStyle name="Normal 3 2 3 6 6 2" xfId="29002"/>
    <cellStyle name="Normal 3 2 3 6 6 3" xfId="40188"/>
    <cellStyle name="Normal 3 2 3 6 7" xfId="19619"/>
    <cellStyle name="Normal 3 2 3 6 8" xfId="30807"/>
    <cellStyle name="Normal 3 2 3 6 9" xfId="41993"/>
    <cellStyle name="Normal 3 2 3 7" xfId="1447"/>
    <cellStyle name="Normal 3 2 3 7 10" xfId="44006"/>
    <cellStyle name="Normal 3 2 3 7 2" xfId="11279"/>
    <cellStyle name="Normal 3 2 3 7 2 2" xfId="21737"/>
    <cellStyle name="Normal 3 2 3 7 2 3" xfId="32925"/>
    <cellStyle name="Normal 3 2 3 7 3" xfId="13007"/>
    <cellStyle name="Normal 3 2 3 7 3 2" xfId="23630"/>
    <cellStyle name="Normal 3 2 3 7 3 3" xfId="34816"/>
    <cellStyle name="Normal 3 2 3 7 4" xfId="14732"/>
    <cellStyle name="Normal 3 2 3 7 4 2" xfId="25526"/>
    <cellStyle name="Normal 3 2 3 7 4 3" xfId="36712"/>
    <cellStyle name="Normal 3 2 3 7 5" xfId="16457"/>
    <cellStyle name="Normal 3 2 3 7 5 2" xfId="27422"/>
    <cellStyle name="Normal 3 2 3 7 5 3" xfId="38608"/>
    <cellStyle name="Normal 3 2 3 7 6" xfId="18182"/>
    <cellStyle name="Normal 3 2 3 7 6 2" xfId="29318"/>
    <cellStyle name="Normal 3 2 3 7 6 3" xfId="40504"/>
    <cellStyle name="Normal 3 2 3 7 7" xfId="19907"/>
    <cellStyle name="Normal 3 2 3 7 8" xfId="31095"/>
    <cellStyle name="Normal 3 2 3 7 9" xfId="42281"/>
    <cellStyle name="Normal 3 2 3 8" xfId="1763"/>
    <cellStyle name="Normal 3 2 3 8 10" xfId="44294"/>
    <cellStyle name="Normal 3 2 3 8 2" xfId="11567"/>
    <cellStyle name="Normal 3 2 3 8 2 2" xfId="22053"/>
    <cellStyle name="Normal 3 2 3 8 2 3" xfId="33241"/>
    <cellStyle name="Normal 3 2 3 8 3" xfId="13295"/>
    <cellStyle name="Normal 3 2 3 8 3 2" xfId="23946"/>
    <cellStyle name="Normal 3 2 3 8 3 3" xfId="35132"/>
    <cellStyle name="Normal 3 2 3 8 4" xfId="15020"/>
    <cellStyle name="Normal 3 2 3 8 4 2" xfId="25842"/>
    <cellStyle name="Normal 3 2 3 8 4 3" xfId="37028"/>
    <cellStyle name="Normal 3 2 3 8 5" xfId="16745"/>
    <cellStyle name="Normal 3 2 3 8 5 2" xfId="27738"/>
    <cellStyle name="Normal 3 2 3 8 5 3" xfId="38924"/>
    <cellStyle name="Normal 3 2 3 8 6" xfId="18470"/>
    <cellStyle name="Normal 3 2 3 8 6 2" xfId="29634"/>
    <cellStyle name="Normal 3 2 3 8 6 3" xfId="40820"/>
    <cellStyle name="Normal 3 2 3 8 7" xfId="20195"/>
    <cellStyle name="Normal 3 2 3 8 8" xfId="31383"/>
    <cellStyle name="Normal 3 2 3 8 9" xfId="42569"/>
    <cellStyle name="Normal 3 2 3 9" xfId="2163"/>
    <cellStyle name="Normal 3 2 3 9 2" xfId="20483"/>
    <cellStyle name="Normal 3 2 3 9 3" xfId="31671"/>
    <cellStyle name="Normal 3 2 4" xfId="203"/>
    <cellStyle name="Normal 3 2 4 10" xfId="13600"/>
    <cellStyle name="Normal 3 2 4 10 2" xfId="24284"/>
    <cellStyle name="Normal 3 2 4 10 3" xfId="35470"/>
    <cellStyle name="Normal 3 2 4 11" xfId="15325"/>
    <cellStyle name="Normal 3 2 4 11 2" xfId="26180"/>
    <cellStyle name="Normal 3 2 4 11 3" xfId="37366"/>
    <cellStyle name="Normal 3 2 4 12" xfId="17050"/>
    <cellStyle name="Normal 3 2 4 12 2" xfId="28076"/>
    <cellStyle name="Normal 3 2 4 12 3" xfId="39262"/>
    <cellStyle name="Normal 3 2 4 13" xfId="18775"/>
    <cellStyle name="Normal 3 2 4 14" xfId="29963"/>
    <cellStyle name="Normal 3 2 4 15" xfId="41149"/>
    <cellStyle name="Normal 3 2 4 16" xfId="42874"/>
    <cellStyle name="Normal 3 2 4 2" xfId="361"/>
    <cellStyle name="Normal 3 2 4 2 10" xfId="15469"/>
    <cellStyle name="Normal 3 2 4 2 10 2" xfId="26338"/>
    <cellStyle name="Normal 3 2 4 2 10 3" xfId="37524"/>
    <cellStyle name="Normal 3 2 4 2 11" xfId="17194"/>
    <cellStyle name="Normal 3 2 4 2 11 2" xfId="28234"/>
    <cellStyle name="Normal 3 2 4 2 11 3" xfId="39420"/>
    <cellStyle name="Normal 3 2 4 2 12" xfId="18919"/>
    <cellStyle name="Normal 3 2 4 2 13" xfId="30107"/>
    <cellStyle name="Normal 3 2 4 2 14" xfId="41293"/>
    <cellStyle name="Normal 3 2 4 2 15" xfId="43018"/>
    <cellStyle name="Normal 3 2 4 2 2" xfId="679"/>
    <cellStyle name="Normal 3 2 4 2 2 10" xfId="43306"/>
    <cellStyle name="Normal 3 2 4 2 2 2" xfId="10579"/>
    <cellStyle name="Normal 3 2 4 2 2 2 2" xfId="20969"/>
    <cellStyle name="Normal 3 2 4 2 2 2 3" xfId="32157"/>
    <cellStyle name="Normal 3 2 4 2 2 3" xfId="12307"/>
    <cellStyle name="Normal 3 2 4 2 2 3 2" xfId="22862"/>
    <cellStyle name="Normal 3 2 4 2 2 3 3" xfId="34048"/>
    <cellStyle name="Normal 3 2 4 2 2 4" xfId="14032"/>
    <cellStyle name="Normal 3 2 4 2 2 4 2" xfId="24758"/>
    <cellStyle name="Normal 3 2 4 2 2 4 3" xfId="35944"/>
    <cellStyle name="Normal 3 2 4 2 2 5" xfId="15757"/>
    <cellStyle name="Normal 3 2 4 2 2 5 2" xfId="26654"/>
    <cellStyle name="Normal 3 2 4 2 2 5 3" xfId="37840"/>
    <cellStyle name="Normal 3 2 4 2 2 6" xfId="17482"/>
    <cellStyle name="Normal 3 2 4 2 2 6 2" xfId="28550"/>
    <cellStyle name="Normal 3 2 4 2 2 6 3" xfId="39736"/>
    <cellStyle name="Normal 3 2 4 2 2 7" xfId="19207"/>
    <cellStyle name="Normal 3 2 4 2 2 8" xfId="30395"/>
    <cellStyle name="Normal 3 2 4 2 2 9" xfId="41581"/>
    <cellStyle name="Normal 3 2 4 2 3" xfId="995"/>
    <cellStyle name="Normal 3 2 4 2 3 10" xfId="43594"/>
    <cellStyle name="Normal 3 2 4 2 3 2" xfId="10867"/>
    <cellStyle name="Normal 3 2 4 2 3 2 2" xfId="21285"/>
    <cellStyle name="Normal 3 2 4 2 3 2 3" xfId="32473"/>
    <cellStyle name="Normal 3 2 4 2 3 3" xfId="12595"/>
    <cellStyle name="Normal 3 2 4 2 3 3 2" xfId="23178"/>
    <cellStyle name="Normal 3 2 4 2 3 3 3" xfId="34364"/>
    <cellStyle name="Normal 3 2 4 2 3 4" xfId="14320"/>
    <cellStyle name="Normal 3 2 4 2 3 4 2" xfId="25074"/>
    <cellStyle name="Normal 3 2 4 2 3 4 3" xfId="36260"/>
    <cellStyle name="Normal 3 2 4 2 3 5" xfId="16045"/>
    <cellStyle name="Normal 3 2 4 2 3 5 2" xfId="26970"/>
    <cellStyle name="Normal 3 2 4 2 3 5 3" xfId="38156"/>
    <cellStyle name="Normal 3 2 4 2 3 6" xfId="17770"/>
    <cellStyle name="Normal 3 2 4 2 3 6 2" xfId="28866"/>
    <cellStyle name="Normal 3 2 4 2 3 6 3" xfId="40052"/>
    <cellStyle name="Normal 3 2 4 2 3 7" xfId="19495"/>
    <cellStyle name="Normal 3 2 4 2 3 8" xfId="30683"/>
    <cellStyle name="Normal 3 2 4 2 3 9" xfId="41869"/>
    <cellStyle name="Normal 3 2 4 2 4" xfId="1311"/>
    <cellStyle name="Normal 3 2 4 2 4 10" xfId="43882"/>
    <cellStyle name="Normal 3 2 4 2 4 2" xfId="11155"/>
    <cellStyle name="Normal 3 2 4 2 4 2 2" xfId="21601"/>
    <cellStyle name="Normal 3 2 4 2 4 2 3" xfId="32789"/>
    <cellStyle name="Normal 3 2 4 2 4 3" xfId="12883"/>
    <cellStyle name="Normal 3 2 4 2 4 3 2" xfId="23494"/>
    <cellStyle name="Normal 3 2 4 2 4 3 3" xfId="34680"/>
    <cellStyle name="Normal 3 2 4 2 4 4" xfId="14608"/>
    <cellStyle name="Normal 3 2 4 2 4 4 2" xfId="25390"/>
    <cellStyle name="Normal 3 2 4 2 4 4 3" xfId="36576"/>
    <cellStyle name="Normal 3 2 4 2 4 5" xfId="16333"/>
    <cellStyle name="Normal 3 2 4 2 4 5 2" xfId="27286"/>
    <cellStyle name="Normal 3 2 4 2 4 5 3" xfId="38472"/>
    <cellStyle name="Normal 3 2 4 2 4 6" xfId="18058"/>
    <cellStyle name="Normal 3 2 4 2 4 6 2" xfId="29182"/>
    <cellStyle name="Normal 3 2 4 2 4 6 3" xfId="40368"/>
    <cellStyle name="Normal 3 2 4 2 4 7" xfId="19783"/>
    <cellStyle name="Normal 3 2 4 2 4 8" xfId="30971"/>
    <cellStyle name="Normal 3 2 4 2 4 9" xfId="42157"/>
    <cellStyle name="Normal 3 2 4 2 5" xfId="1627"/>
    <cellStyle name="Normal 3 2 4 2 5 10" xfId="44170"/>
    <cellStyle name="Normal 3 2 4 2 5 2" xfId="11443"/>
    <cellStyle name="Normal 3 2 4 2 5 2 2" xfId="21917"/>
    <cellStyle name="Normal 3 2 4 2 5 2 3" xfId="33105"/>
    <cellStyle name="Normal 3 2 4 2 5 3" xfId="13171"/>
    <cellStyle name="Normal 3 2 4 2 5 3 2" xfId="23810"/>
    <cellStyle name="Normal 3 2 4 2 5 3 3" xfId="34996"/>
    <cellStyle name="Normal 3 2 4 2 5 4" xfId="14896"/>
    <cellStyle name="Normal 3 2 4 2 5 4 2" xfId="25706"/>
    <cellStyle name="Normal 3 2 4 2 5 4 3" xfId="36892"/>
    <cellStyle name="Normal 3 2 4 2 5 5" xfId="16621"/>
    <cellStyle name="Normal 3 2 4 2 5 5 2" xfId="27602"/>
    <cellStyle name="Normal 3 2 4 2 5 5 3" xfId="38788"/>
    <cellStyle name="Normal 3 2 4 2 5 6" xfId="18346"/>
    <cellStyle name="Normal 3 2 4 2 5 6 2" xfId="29498"/>
    <cellStyle name="Normal 3 2 4 2 5 6 3" xfId="40684"/>
    <cellStyle name="Normal 3 2 4 2 5 7" xfId="20071"/>
    <cellStyle name="Normal 3 2 4 2 5 8" xfId="31259"/>
    <cellStyle name="Normal 3 2 4 2 5 9" xfId="42445"/>
    <cellStyle name="Normal 3 2 4 2 6" xfId="1943"/>
    <cellStyle name="Normal 3 2 4 2 6 10" xfId="44458"/>
    <cellStyle name="Normal 3 2 4 2 6 2" xfId="11731"/>
    <cellStyle name="Normal 3 2 4 2 6 2 2" xfId="22233"/>
    <cellStyle name="Normal 3 2 4 2 6 2 3" xfId="33421"/>
    <cellStyle name="Normal 3 2 4 2 6 3" xfId="13459"/>
    <cellStyle name="Normal 3 2 4 2 6 3 2" xfId="24126"/>
    <cellStyle name="Normal 3 2 4 2 6 3 3" xfId="35312"/>
    <cellStyle name="Normal 3 2 4 2 6 4" xfId="15184"/>
    <cellStyle name="Normal 3 2 4 2 6 4 2" xfId="26022"/>
    <cellStyle name="Normal 3 2 4 2 6 4 3" xfId="37208"/>
    <cellStyle name="Normal 3 2 4 2 6 5" xfId="16909"/>
    <cellStyle name="Normal 3 2 4 2 6 5 2" xfId="27918"/>
    <cellStyle name="Normal 3 2 4 2 6 5 3" xfId="39104"/>
    <cellStyle name="Normal 3 2 4 2 6 6" xfId="18634"/>
    <cellStyle name="Normal 3 2 4 2 6 6 2" xfId="29814"/>
    <cellStyle name="Normal 3 2 4 2 6 6 3" xfId="41000"/>
    <cellStyle name="Normal 3 2 4 2 6 7" xfId="20359"/>
    <cellStyle name="Normal 3 2 4 2 6 8" xfId="31547"/>
    <cellStyle name="Normal 3 2 4 2 6 9" xfId="42733"/>
    <cellStyle name="Normal 3 2 4 2 7" xfId="10290"/>
    <cellStyle name="Normal 3 2 4 2 7 2" xfId="20653"/>
    <cellStyle name="Normal 3 2 4 2 7 3" xfId="31841"/>
    <cellStyle name="Normal 3 2 4 2 8" xfId="12019"/>
    <cellStyle name="Normal 3 2 4 2 8 2" xfId="22546"/>
    <cellStyle name="Normal 3 2 4 2 8 3" xfId="33732"/>
    <cellStyle name="Normal 3 2 4 2 9" xfId="13744"/>
    <cellStyle name="Normal 3 2 4 2 9 2" xfId="24442"/>
    <cellStyle name="Normal 3 2 4 2 9 3" xfId="35628"/>
    <cellStyle name="Normal 3 2 4 3" xfId="521"/>
    <cellStyle name="Normal 3 2 4 3 10" xfId="43162"/>
    <cellStyle name="Normal 3 2 4 3 2" xfId="10435"/>
    <cellStyle name="Normal 3 2 4 3 2 2" xfId="20811"/>
    <cellStyle name="Normal 3 2 4 3 2 3" xfId="31999"/>
    <cellStyle name="Normal 3 2 4 3 3" xfId="12163"/>
    <cellStyle name="Normal 3 2 4 3 3 2" xfId="22704"/>
    <cellStyle name="Normal 3 2 4 3 3 3" xfId="33890"/>
    <cellStyle name="Normal 3 2 4 3 4" xfId="13888"/>
    <cellStyle name="Normal 3 2 4 3 4 2" xfId="24600"/>
    <cellStyle name="Normal 3 2 4 3 4 3" xfId="35786"/>
    <cellStyle name="Normal 3 2 4 3 5" xfId="15613"/>
    <cellStyle name="Normal 3 2 4 3 5 2" xfId="26496"/>
    <cellStyle name="Normal 3 2 4 3 5 3" xfId="37682"/>
    <cellStyle name="Normal 3 2 4 3 6" xfId="17338"/>
    <cellStyle name="Normal 3 2 4 3 6 2" xfId="28392"/>
    <cellStyle name="Normal 3 2 4 3 6 3" xfId="39578"/>
    <cellStyle name="Normal 3 2 4 3 7" xfId="19063"/>
    <cellStyle name="Normal 3 2 4 3 8" xfId="30251"/>
    <cellStyle name="Normal 3 2 4 3 9" xfId="41437"/>
    <cellStyle name="Normal 3 2 4 4" xfId="837"/>
    <cellStyle name="Normal 3 2 4 4 10" xfId="43450"/>
    <cellStyle name="Normal 3 2 4 4 2" xfId="10723"/>
    <cellStyle name="Normal 3 2 4 4 2 2" xfId="21127"/>
    <cellStyle name="Normal 3 2 4 4 2 3" xfId="32315"/>
    <cellStyle name="Normal 3 2 4 4 3" xfId="12451"/>
    <cellStyle name="Normal 3 2 4 4 3 2" xfId="23020"/>
    <cellStyle name="Normal 3 2 4 4 3 3" xfId="34206"/>
    <cellStyle name="Normal 3 2 4 4 4" xfId="14176"/>
    <cellStyle name="Normal 3 2 4 4 4 2" xfId="24916"/>
    <cellStyle name="Normal 3 2 4 4 4 3" xfId="36102"/>
    <cellStyle name="Normal 3 2 4 4 5" xfId="15901"/>
    <cellStyle name="Normal 3 2 4 4 5 2" xfId="26812"/>
    <cellStyle name="Normal 3 2 4 4 5 3" xfId="37998"/>
    <cellStyle name="Normal 3 2 4 4 6" xfId="17626"/>
    <cellStyle name="Normal 3 2 4 4 6 2" xfId="28708"/>
    <cellStyle name="Normal 3 2 4 4 6 3" xfId="39894"/>
    <cellStyle name="Normal 3 2 4 4 7" xfId="19351"/>
    <cellStyle name="Normal 3 2 4 4 8" xfId="30539"/>
    <cellStyle name="Normal 3 2 4 4 9" xfId="41725"/>
    <cellStyle name="Normal 3 2 4 5" xfId="1153"/>
    <cellStyle name="Normal 3 2 4 5 10" xfId="43738"/>
    <cellStyle name="Normal 3 2 4 5 2" xfId="11011"/>
    <cellStyle name="Normal 3 2 4 5 2 2" xfId="21443"/>
    <cellStyle name="Normal 3 2 4 5 2 3" xfId="32631"/>
    <cellStyle name="Normal 3 2 4 5 3" xfId="12739"/>
    <cellStyle name="Normal 3 2 4 5 3 2" xfId="23336"/>
    <cellStyle name="Normal 3 2 4 5 3 3" xfId="34522"/>
    <cellStyle name="Normal 3 2 4 5 4" xfId="14464"/>
    <cellStyle name="Normal 3 2 4 5 4 2" xfId="25232"/>
    <cellStyle name="Normal 3 2 4 5 4 3" xfId="36418"/>
    <cellStyle name="Normal 3 2 4 5 5" xfId="16189"/>
    <cellStyle name="Normal 3 2 4 5 5 2" xfId="27128"/>
    <cellStyle name="Normal 3 2 4 5 5 3" xfId="38314"/>
    <cellStyle name="Normal 3 2 4 5 6" xfId="17914"/>
    <cellStyle name="Normal 3 2 4 5 6 2" xfId="29024"/>
    <cellStyle name="Normal 3 2 4 5 6 3" xfId="40210"/>
    <cellStyle name="Normal 3 2 4 5 7" xfId="19639"/>
    <cellStyle name="Normal 3 2 4 5 8" xfId="30827"/>
    <cellStyle name="Normal 3 2 4 5 9" xfId="42013"/>
    <cellStyle name="Normal 3 2 4 6" xfId="1469"/>
    <cellStyle name="Normal 3 2 4 6 10" xfId="44026"/>
    <cellStyle name="Normal 3 2 4 6 2" xfId="11299"/>
    <cellStyle name="Normal 3 2 4 6 2 2" xfId="21759"/>
    <cellStyle name="Normal 3 2 4 6 2 3" xfId="32947"/>
    <cellStyle name="Normal 3 2 4 6 3" xfId="13027"/>
    <cellStyle name="Normal 3 2 4 6 3 2" xfId="23652"/>
    <cellStyle name="Normal 3 2 4 6 3 3" xfId="34838"/>
    <cellStyle name="Normal 3 2 4 6 4" xfId="14752"/>
    <cellStyle name="Normal 3 2 4 6 4 2" xfId="25548"/>
    <cellStyle name="Normal 3 2 4 6 4 3" xfId="36734"/>
    <cellStyle name="Normal 3 2 4 6 5" xfId="16477"/>
    <cellStyle name="Normal 3 2 4 6 5 2" xfId="27444"/>
    <cellStyle name="Normal 3 2 4 6 5 3" xfId="38630"/>
    <cellStyle name="Normal 3 2 4 6 6" xfId="18202"/>
    <cellStyle name="Normal 3 2 4 6 6 2" xfId="29340"/>
    <cellStyle name="Normal 3 2 4 6 6 3" xfId="40526"/>
    <cellStyle name="Normal 3 2 4 6 7" xfId="19927"/>
    <cellStyle name="Normal 3 2 4 6 8" xfId="31115"/>
    <cellStyle name="Normal 3 2 4 6 9" xfId="42301"/>
    <cellStyle name="Normal 3 2 4 7" xfId="1785"/>
    <cellStyle name="Normal 3 2 4 7 10" xfId="44314"/>
    <cellStyle name="Normal 3 2 4 7 2" xfId="11587"/>
    <cellStyle name="Normal 3 2 4 7 2 2" xfId="22075"/>
    <cellStyle name="Normal 3 2 4 7 2 3" xfId="33263"/>
    <cellStyle name="Normal 3 2 4 7 3" xfId="13315"/>
    <cellStyle name="Normal 3 2 4 7 3 2" xfId="23968"/>
    <cellStyle name="Normal 3 2 4 7 3 3" xfId="35154"/>
    <cellStyle name="Normal 3 2 4 7 4" xfId="15040"/>
    <cellStyle name="Normal 3 2 4 7 4 2" xfId="25864"/>
    <cellStyle name="Normal 3 2 4 7 4 3" xfId="37050"/>
    <cellStyle name="Normal 3 2 4 7 5" xfId="16765"/>
    <cellStyle name="Normal 3 2 4 7 5 2" xfId="27760"/>
    <cellStyle name="Normal 3 2 4 7 5 3" xfId="38946"/>
    <cellStyle name="Normal 3 2 4 7 6" xfId="18490"/>
    <cellStyle name="Normal 3 2 4 7 6 2" xfId="29656"/>
    <cellStyle name="Normal 3 2 4 7 6 3" xfId="40842"/>
    <cellStyle name="Normal 3 2 4 7 7" xfId="20215"/>
    <cellStyle name="Normal 3 2 4 7 8" xfId="31403"/>
    <cellStyle name="Normal 3 2 4 7 9" xfId="42589"/>
    <cellStyle name="Normal 3 2 4 8" xfId="2128"/>
    <cellStyle name="Normal 3 2 4 8 2" xfId="20503"/>
    <cellStyle name="Normal 3 2 4 8 3" xfId="31691"/>
    <cellStyle name="Normal 3 2 4 9" xfId="11875"/>
    <cellStyle name="Normal 3 2 4 9 2" xfId="22388"/>
    <cellStyle name="Normal 3 2 4 9 3" xfId="33574"/>
    <cellStyle name="Normal 3 2 5" xfId="225"/>
    <cellStyle name="Normal 3 2 5 10" xfId="13620"/>
    <cellStyle name="Normal 3 2 5 10 2" xfId="24306"/>
    <cellStyle name="Normal 3 2 5 10 3" xfId="35492"/>
    <cellStyle name="Normal 3 2 5 11" xfId="15345"/>
    <cellStyle name="Normal 3 2 5 11 2" xfId="26202"/>
    <cellStyle name="Normal 3 2 5 11 3" xfId="37388"/>
    <cellStyle name="Normal 3 2 5 12" xfId="17070"/>
    <cellStyle name="Normal 3 2 5 12 2" xfId="28098"/>
    <cellStyle name="Normal 3 2 5 12 3" xfId="39284"/>
    <cellStyle name="Normal 3 2 5 13" xfId="18795"/>
    <cellStyle name="Normal 3 2 5 14" xfId="29983"/>
    <cellStyle name="Normal 3 2 5 15" xfId="41169"/>
    <cellStyle name="Normal 3 2 5 16" xfId="42894"/>
    <cellStyle name="Normal 3 2 5 2" xfId="383"/>
    <cellStyle name="Normal 3 2 5 2 10" xfId="15489"/>
    <cellStyle name="Normal 3 2 5 2 10 2" xfId="26360"/>
    <cellStyle name="Normal 3 2 5 2 10 3" xfId="37546"/>
    <cellStyle name="Normal 3 2 5 2 11" xfId="17214"/>
    <cellStyle name="Normal 3 2 5 2 11 2" xfId="28256"/>
    <cellStyle name="Normal 3 2 5 2 11 3" xfId="39442"/>
    <cellStyle name="Normal 3 2 5 2 12" xfId="18939"/>
    <cellStyle name="Normal 3 2 5 2 13" xfId="30127"/>
    <cellStyle name="Normal 3 2 5 2 14" xfId="41313"/>
    <cellStyle name="Normal 3 2 5 2 15" xfId="43038"/>
    <cellStyle name="Normal 3 2 5 2 2" xfId="701"/>
    <cellStyle name="Normal 3 2 5 2 2 10" xfId="43326"/>
    <cellStyle name="Normal 3 2 5 2 2 2" xfId="10599"/>
    <cellStyle name="Normal 3 2 5 2 2 2 2" xfId="20991"/>
    <cellStyle name="Normal 3 2 5 2 2 2 3" xfId="32179"/>
    <cellStyle name="Normal 3 2 5 2 2 3" xfId="12327"/>
    <cellStyle name="Normal 3 2 5 2 2 3 2" xfId="22884"/>
    <cellStyle name="Normal 3 2 5 2 2 3 3" xfId="34070"/>
    <cellStyle name="Normal 3 2 5 2 2 4" xfId="14052"/>
    <cellStyle name="Normal 3 2 5 2 2 4 2" xfId="24780"/>
    <cellStyle name="Normal 3 2 5 2 2 4 3" xfId="35966"/>
    <cellStyle name="Normal 3 2 5 2 2 5" xfId="15777"/>
    <cellStyle name="Normal 3 2 5 2 2 5 2" xfId="26676"/>
    <cellStyle name="Normal 3 2 5 2 2 5 3" xfId="37862"/>
    <cellStyle name="Normal 3 2 5 2 2 6" xfId="17502"/>
    <cellStyle name="Normal 3 2 5 2 2 6 2" xfId="28572"/>
    <cellStyle name="Normal 3 2 5 2 2 6 3" xfId="39758"/>
    <cellStyle name="Normal 3 2 5 2 2 7" xfId="19227"/>
    <cellStyle name="Normal 3 2 5 2 2 8" xfId="30415"/>
    <cellStyle name="Normal 3 2 5 2 2 9" xfId="41601"/>
    <cellStyle name="Normal 3 2 5 2 3" xfId="1017"/>
    <cellStyle name="Normal 3 2 5 2 3 10" xfId="43614"/>
    <cellStyle name="Normal 3 2 5 2 3 2" xfId="10887"/>
    <cellStyle name="Normal 3 2 5 2 3 2 2" xfId="21307"/>
    <cellStyle name="Normal 3 2 5 2 3 2 3" xfId="32495"/>
    <cellStyle name="Normal 3 2 5 2 3 3" xfId="12615"/>
    <cellStyle name="Normal 3 2 5 2 3 3 2" xfId="23200"/>
    <cellStyle name="Normal 3 2 5 2 3 3 3" xfId="34386"/>
    <cellStyle name="Normal 3 2 5 2 3 4" xfId="14340"/>
    <cellStyle name="Normal 3 2 5 2 3 4 2" xfId="25096"/>
    <cellStyle name="Normal 3 2 5 2 3 4 3" xfId="36282"/>
    <cellStyle name="Normal 3 2 5 2 3 5" xfId="16065"/>
    <cellStyle name="Normal 3 2 5 2 3 5 2" xfId="26992"/>
    <cellStyle name="Normal 3 2 5 2 3 5 3" xfId="38178"/>
    <cellStyle name="Normal 3 2 5 2 3 6" xfId="17790"/>
    <cellStyle name="Normal 3 2 5 2 3 6 2" xfId="28888"/>
    <cellStyle name="Normal 3 2 5 2 3 6 3" xfId="40074"/>
    <cellStyle name="Normal 3 2 5 2 3 7" xfId="19515"/>
    <cellStyle name="Normal 3 2 5 2 3 8" xfId="30703"/>
    <cellStyle name="Normal 3 2 5 2 3 9" xfId="41889"/>
    <cellStyle name="Normal 3 2 5 2 4" xfId="1333"/>
    <cellStyle name="Normal 3 2 5 2 4 10" xfId="43902"/>
    <cellStyle name="Normal 3 2 5 2 4 2" xfId="11175"/>
    <cellStyle name="Normal 3 2 5 2 4 2 2" xfId="21623"/>
    <cellStyle name="Normal 3 2 5 2 4 2 3" xfId="32811"/>
    <cellStyle name="Normal 3 2 5 2 4 3" xfId="12903"/>
    <cellStyle name="Normal 3 2 5 2 4 3 2" xfId="23516"/>
    <cellStyle name="Normal 3 2 5 2 4 3 3" xfId="34702"/>
    <cellStyle name="Normal 3 2 5 2 4 4" xfId="14628"/>
    <cellStyle name="Normal 3 2 5 2 4 4 2" xfId="25412"/>
    <cellStyle name="Normal 3 2 5 2 4 4 3" xfId="36598"/>
    <cellStyle name="Normal 3 2 5 2 4 5" xfId="16353"/>
    <cellStyle name="Normal 3 2 5 2 4 5 2" xfId="27308"/>
    <cellStyle name="Normal 3 2 5 2 4 5 3" xfId="38494"/>
    <cellStyle name="Normal 3 2 5 2 4 6" xfId="18078"/>
    <cellStyle name="Normal 3 2 5 2 4 6 2" xfId="29204"/>
    <cellStyle name="Normal 3 2 5 2 4 6 3" xfId="40390"/>
    <cellStyle name="Normal 3 2 5 2 4 7" xfId="19803"/>
    <cellStyle name="Normal 3 2 5 2 4 8" xfId="30991"/>
    <cellStyle name="Normal 3 2 5 2 4 9" xfId="42177"/>
    <cellStyle name="Normal 3 2 5 2 5" xfId="1649"/>
    <cellStyle name="Normal 3 2 5 2 5 10" xfId="44190"/>
    <cellStyle name="Normal 3 2 5 2 5 2" xfId="11463"/>
    <cellStyle name="Normal 3 2 5 2 5 2 2" xfId="21939"/>
    <cellStyle name="Normal 3 2 5 2 5 2 3" xfId="33127"/>
    <cellStyle name="Normal 3 2 5 2 5 3" xfId="13191"/>
    <cellStyle name="Normal 3 2 5 2 5 3 2" xfId="23832"/>
    <cellStyle name="Normal 3 2 5 2 5 3 3" xfId="35018"/>
    <cellStyle name="Normal 3 2 5 2 5 4" xfId="14916"/>
    <cellStyle name="Normal 3 2 5 2 5 4 2" xfId="25728"/>
    <cellStyle name="Normal 3 2 5 2 5 4 3" xfId="36914"/>
    <cellStyle name="Normal 3 2 5 2 5 5" xfId="16641"/>
    <cellStyle name="Normal 3 2 5 2 5 5 2" xfId="27624"/>
    <cellStyle name="Normal 3 2 5 2 5 5 3" xfId="38810"/>
    <cellStyle name="Normal 3 2 5 2 5 6" xfId="18366"/>
    <cellStyle name="Normal 3 2 5 2 5 6 2" xfId="29520"/>
    <cellStyle name="Normal 3 2 5 2 5 6 3" xfId="40706"/>
    <cellStyle name="Normal 3 2 5 2 5 7" xfId="20091"/>
    <cellStyle name="Normal 3 2 5 2 5 8" xfId="31279"/>
    <cellStyle name="Normal 3 2 5 2 5 9" xfId="42465"/>
    <cellStyle name="Normal 3 2 5 2 6" xfId="1965"/>
    <cellStyle name="Normal 3 2 5 2 6 10" xfId="44478"/>
    <cellStyle name="Normal 3 2 5 2 6 2" xfId="11751"/>
    <cellStyle name="Normal 3 2 5 2 6 2 2" xfId="22255"/>
    <cellStyle name="Normal 3 2 5 2 6 2 3" xfId="33443"/>
    <cellStyle name="Normal 3 2 5 2 6 3" xfId="13479"/>
    <cellStyle name="Normal 3 2 5 2 6 3 2" xfId="24148"/>
    <cellStyle name="Normal 3 2 5 2 6 3 3" xfId="35334"/>
    <cellStyle name="Normal 3 2 5 2 6 4" xfId="15204"/>
    <cellStyle name="Normal 3 2 5 2 6 4 2" xfId="26044"/>
    <cellStyle name="Normal 3 2 5 2 6 4 3" xfId="37230"/>
    <cellStyle name="Normal 3 2 5 2 6 5" xfId="16929"/>
    <cellStyle name="Normal 3 2 5 2 6 5 2" xfId="27940"/>
    <cellStyle name="Normal 3 2 5 2 6 5 3" xfId="39126"/>
    <cellStyle name="Normal 3 2 5 2 6 6" xfId="18654"/>
    <cellStyle name="Normal 3 2 5 2 6 6 2" xfId="29836"/>
    <cellStyle name="Normal 3 2 5 2 6 6 3" xfId="41022"/>
    <cellStyle name="Normal 3 2 5 2 6 7" xfId="20379"/>
    <cellStyle name="Normal 3 2 5 2 6 8" xfId="31567"/>
    <cellStyle name="Normal 3 2 5 2 6 9" xfId="42753"/>
    <cellStyle name="Normal 3 2 5 2 7" xfId="10310"/>
    <cellStyle name="Normal 3 2 5 2 7 2" xfId="20675"/>
    <cellStyle name="Normal 3 2 5 2 7 3" xfId="31863"/>
    <cellStyle name="Normal 3 2 5 2 8" xfId="12039"/>
    <cellStyle name="Normal 3 2 5 2 8 2" xfId="22568"/>
    <cellStyle name="Normal 3 2 5 2 8 3" xfId="33754"/>
    <cellStyle name="Normal 3 2 5 2 9" xfId="13764"/>
    <cellStyle name="Normal 3 2 5 2 9 2" xfId="24464"/>
    <cellStyle name="Normal 3 2 5 2 9 3" xfId="35650"/>
    <cellStyle name="Normal 3 2 5 3" xfId="543"/>
    <cellStyle name="Normal 3 2 5 3 10" xfId="43182"/>
    <cellStyle name="Normal 3 2 5 3 2" xfId="10455"/>
    <cellStyle name="Normal 3 2 5 3 2 2" xfId="20833"/>
    <cellStyle name="Normal 3 2 5 3 2 3" xfId="32021"/>
    <cellStyle name="Normal 3 2 5 3 3" xfId="12183"/>
    <cellStyle name="Normal 3 2 5 3 3 2" xfId="22726"/>
    <cellStyle name="Normal 3 2 5 3 3 3" xfId="33912"/>
    <cellStyle name="Normal 3 2 5 3 4" xfId="13908"/>
    <cellStyle name="Normal 3 2 5 3 4 2" xfId="24622"/>
    <cellStyle name="Normal 3 2 5 3 4 3" xfId="35808"/>
    <cellStyle name="Normal 3 2 5 3 5" xfId="15633"/>
    <cellStyle name="Normal 3 2 5 3 5 2" xfId="26518"/>
    <cellStyle name="Normal 3 2 5 3 5 3" xfId="37704"/>
    <cellStyle name="Normal 3 2 5 3 6" xfId="17358"/>
    <cellStyle name="Normal 3 2 5 3 6 2" xfId="28414"/>
    <cellStyle name="Normal 3 2 5 3 6 3" xfId="39600"/>
    <cellStyle name="Normal 3 2 5 3 7" xfId="19083"/>
    <cellStyle name="Normal 3 2 5 3 8" xfId="30271"/>
    <cellStyle name="Normal 3 2 5 3 9" xfId="41457"/>
    <cellStyle name="Normal 3 2 5 4" xfId="859"/>
    <cellStyle name="Normal 3 2 5 4 10" xfId="43470"/>
    <cellStyle name="Normal 3 2 5 4 2" xfId="10743"/>
    <cellStyle name="Normal 3 2 5 4 2 2" xfId="21149"/>
    <cellStyle name="Normal 3 2 5 4 2 3" xfId="32337"/>
    <cellStyle name="Normal 3 2 5 4 3" xfId="12471"/>
    <cellStyle name="Normal 3 2 5 4 3 2" xfId="23042"/>
    <cellStyle name="Normal 3 2 5 4 3 3" xfId="34228"/>
    <cellStyle name="Normal 3 2 5 4 4" xfId="14196"/>
    <cellStyle name="Normal 3 2 5 4 4 2" xfId="24938"/>
    <cellStyle name="Normal 3 2 5 4 4 3" xfId="36124"/>
    <cellStyle name="Normal 3 2 5 4 5" xfId="15921"/>
    <cellStyle name="Normal 3 2 5 4 5 2" xfId="26834"/>
    <cellStyle name="Normal 3 2 5 4 5 3" xfId="38020"/>
    <cellStyle name="Normal 3 2 5 4 6" xfId="17646"/>
    <cellStyle name="Normal 3 2 5 4 6 2" xfId="28730"/>
    <cellStyle name="Normal 3 2 5 4 6 3" xfId="39916"/>
    <cellStyle name="Normal 3 2 5 4 7" xfId="19371"/>
    <cellStyle name="Normal 3 2 5 4 8" xfId="30559"/>
    <cellStyle name="Normal 3 2 5 4 9" xfId="41745"/>
    <cellStyle name="Normal 3 2 5 5" xfId="1175"/>
    <cellStyle name="Normal 3 2 5 5 10" xfId="43758"/>
    <cellStyle name="Normal 3 2 5 5 2" xfId="11031"/>
    <cellStyle name="Normal 3 2 5 5 2 2" xfId="21465"/>
    <cellStyle name="Normal 3 2 5 5 2 3" xfId="32653"/>
    <cellStyle name="Normal 3 2 5 5 3" xfId="12759"/>
    <cellStyle name="Normal 3 2 5 5 3 2" xfId="23358"/>
    <cellStyle name="Normal 3 2 5 5 3 3" xfId="34544"/>
    <cellStyle name="Normal 3 2 5 5 4" xfId="14484"/>
    <cellStyle name="Normal 3 2 5 5 4 2" xfId="25254"/>
    <cellStyle name="Normal 3 2 5 5 4 3" xfId="36440"/>
    <cellStyle name="Normal 3 2 5 5 5" xfId="16209"/>
    <cellStyle name="Normal 3 2 5 5 5 2" xfId="27150"/>
    <cellStyle name="Normal 3 2 5 5 5 3" xfId="38336"/>
    <cellStyle name="Normal 3 2 5 5 6" xfId="17934"/>
    <cellStyle name="Normal 3 2 5 5 6 2" xfId="29046"/>
    <cellStyle name="Normal 3 2 5 5 6 3" xfId="40232"/>
    <cellStyle name="Normal 3 2 5 5 7" xfId="19659"/>
    <cellStyle name="Normal 3 2 5 5 8" xfId="30847"/>
    <cellStyle name="Normal 3 2 5 5 9" xfId="42033"/>
    <cellStyle name="Normal 3 2 5 6" xfId="1491"/>
    <cellStyle name="Normal 3 2 5 6 10" xfId="44046"/>
    <cellStyle name="Normal 3 2 5 6 2" xfId="11319"/>
    <cellStyle name="Normal 3 2 5 6 2 2" xfId="21781"/>
    <cellStyle name="Normal 3 2 5 6 2 3" xfId="32969"/>
    <cellStyle name="Normal 3 2 5 6 3" xfId="13047"/>
    <cellStyle name="Normal 3 2 5 6 3 2" xfId="23674"/>
    <cellStyle name="Normal 3 2 5 6 3 3" xfId="34860"/>
    <cellStyle name="Normal 3 2 5 6 4" xfId="14772"/>
    <cellStyle name="Normal 3 2 5 6 4 2" xfId="25570"/>
    <cellStyle name="Normal 3 2 5 6 4 3" xfId="36756"/>
    <cellStyle name="Normal 3 2 5 6 5" xfId="16497"/>
    <cellStyle name="Normal 3 2 5 6 5 2" xfId="27466"/>
    <cellStyle name="Normal 3 2 5 6 5 3" xfId="38652"/>
    <cellStyle name="Normal 3 2 5 6 6" xfId="18222"/>
    <cellStyle name="Normal 3 2 5 6 6 2" xfId="29362"/>
    <cellStyle name="Normal 3 2 5 6 6 3" xfId="40548"/>
    <cellStyle name="Normal 3 2 5 6 7" xfId="19947"/>
    <cellStyle name="Normal 3 2 5 6 8" xfId="31135"/>
    <cellStyle name="Normal 3 2 5 6 9" xfId="42321"/>
    <cellStyle name="Normal 3 2 5 7" xfId="1807"/>
    <cellStyle name="Normal 3 2 5 7 10" xfId="44334"/>
    <cellStyle name="Normal 3 2 5 7 2" xfId="11607"/>
    <cellStyle name="Normal 3 2 5 7 2 2" xfId="22097"/>
    <cellStyle name="Normal 3 2 5 7 2 3" xfId="33285"/>
    <cellStyle name="Normal 3 2 5 7 3" xfId="13335"/>
    <cellStyle name="Normal 3 2 5 7 3 2" xfId="23990"/>
    <cellStyle name="Normal 3 2 5 7 3 3" xfId="35176"/>
    <cellStyle name="Normal 3 2 5 7 4" xfId="15060"/>
    <cellStyle name="Normal 3 2 5 7 4 2" xfId="25886"/>
    <cellStyle name="Normal 3 2 5 7 4 3" xfId="37072"/>
    <cellStyle name="Normal 3 2 5 7 5" xfId="16785"/>
    <cellStyle name="Normal 3 2 5 7 5 2" xfId="27782"/>
    <cellStyle name="Normal 3 2 5 7 5 3" xfId="38968"/>
    <cellStyle name="Normal 3 2 5 7 6" xfId="18510"/>
    <cellStyle name="Normal 3 2 5 7 6 2" xfId="29678"/>
    <cellStyle name="Normal 3 2 5 7 6 3" xfId="40864"/>
    <cellStyle name="Normal 3 2 5 7 7" xfId="20235"/>
    <cellStyle name="Normal 3 2 5 7 8" xfId="31423"/>
    <cellStyle name="Normal 3 2 5 7 9" xfId="42609"/>
    <cellStyle name="Normal 3 2 5 8" xfId="2023"/>
    <cellStyle name="Normal 3 2 5 8 2" xfId="20523"/>
    <cellStyle name="Normal 3 2 5 8 3" xfId="31711"/>
    <cellStyle name="Normal 3 2 5 9" xfId="11895"/>
    <cellStyle name="Normal 3 2 5 9 2" xfId="22410"/>
    <cellStyle name="Normal 3 2 5 9 3" xfId="33596"/>
    <cellStyle name="Normal 3 2 6" xfId="293"/>
    <cellStyle name="Normal 3 2 6 10" xfId="15407"/>
    <cellStyle name="Normal 3 2 6 10 2" xfId="26270"/>
    <cellStyle name="Normal 3 2 6 10 3" xfId="37456"/>
    <cellStyle name="Normal 3 2 6 11" xfId="17132"/>
    <cellStyle name="Normal 3 2 6 11 2" xfId="28166"/>
    <cellStyle name="Normal 3 2 6 11 3" xfId="39352"/>
    <cellStyle name="Normal 3 2 6 12" xfId="18857"/>
    <cellStyle name="Normal 3 2 6 13" xfId="30045"/>
    <cellStyle name="Normal 3 2 6 14" xfId="41231"/>
    <cellStyle name="Normal 3 2 6 15" xfId="42956"/>
    <cellStyle name="Normal 3 2 6 2" xfId="611"/>
    <cellStyle name="Normal 3 2 6 2 10" xfId="43244"/>
    <cellStyle name="Normal 3 2 6 2 2" xfId="10517"/>
    <cellStyle name="Normal 3 2 6 2 2 2" xfId="20901"/>
    <cellStyle name="Normal 3 2 6 2 2 3" xfId="32089"/>
    <cellStyle name="Normal 3 2 6 2 3" xfId="12245"/>
    <cellStyle name="Normal 3 2 6 2 3 2" xfId="22794"/>
    <cellStyle name="Normal 3 2 6 2 3 3" xfId="33980"/>
    <cellStyle name="Normal 3 2 6 2 4" xfId="13970"/>
    <cellStyle name="Normal 3 2 6 2 4 2" xfId="24690"/>
    <cellStyle name="Normal 3 2 6 2 4 3" xfId="35876"/>
    <cellStyle name="Normal 3 2 6 2 5" xfId="15695"/>
    <cellStyle name="Normal 3 2 6 2 5 2" xfId="26586"/>
    <cellStyle name="Normal 3 2 6 2 5 3" xfId="37772"/>
    <cellStyle name="Normal 3 2 6 2 6" xfId="17420"/>
    <cellStyle name="Normal 3 2 6 2 6 2" xfId="28482"/>
    <cellStyle name="Normal 3 2 6 2 6 3" xfId="39668"/>
    <cellStyle name="Normal 3 2 6 2 7" xfId="19145"/>
    <cellStyle name="Normal 3 2 6 2 8" xfId="30333"/>
    <cellStyle name="Normal 3 2 6 2 9" xfId="41519"/>
    <cellStyle name="Normal 3 2 6 3" xfId="927"/>
    <cellStyle name="Normal 3 2 6 3 10" xfId="43532"/>
    <cellStyle name="Normal 3 2 6 3 2" xfId="10805"/>
    <cellStyle name="Normal 3 2 6 3 2 2" xfId="21217"/>
    <cellStyle name="Normal 3 2 6 3 2 3" xfId="32405"/>
    <cellStyle name="Normal 3 2 6 3 3" xfId="12533"/>
    <cellStyle name="Normal 3 2 6 3 3 2" xfId="23110"/>
    <cellStyle name="Normal 3 2 6 3 3 3" xfId="34296"/>
    <cellStyle name="Normal 3 2 6 3 4" xfId="14258"/>
    <cellStyle name="Normal 3 2 6 3 4 2" xfId="25006"/>
    <cellStyle name="Normal 3 2 6 3 4 3" xfId="36192"/>
    <cellStyle name="Normal 3 2 6 3 5" xfId="15983"/>
    <cellStyle name="Normal 3 2 6 3 5 2" xfId="26902"/>
    <cellStyle name="Normal 3 2 6 3 5 3" xfId="38088"/>
    <cellStyle name="Normal 3 2 6 3 6" xfId="17708"/>
    <cellStyle name="Normal 3 2 6 3 6 2" xfId="28798"/>
    <cellStyle name="Normal 3 2 6 3 6 3" xfId="39984"/>
    <cellStyle name="Normal 3 2 6 3 7" xfId="19433"/>
    <cellStyle name="Normal 3 2 6 3 8" xfId="30621"/>
    <cellStyle name="Normal 3 2 6 3 9" xfId="41807"/>
    <cellStyle name="Normal 3 2 6 4" xfId="1243"/>
    <cellStyle name="Normal 3 2 6 4 10" xfId="43820"/>
    <cellStyle name="Normal 3 2 6 4 2" xfId="11093"/>
    <cellStyle name="Normal 3 2 6 4 2 2" xfId="21533"/>
    <cellStyle name="Normal 3 2 6 4 2 3" xfId="32721"/>
    <cellStyle name="Normal 3 2 6 4 3" xfId="12821"/>
    <cellStyle name="Normal 3 2 6 4 3 2" xfId="23426"/>
    <cellStyle name="Normal 3 2 6 4 3 3" xfId="34612"/>
    <cellStyle name="Normal 3 2 6 4 4" xfId="14546"/>
    <cellStyle name="Normal 3 2 6 4 4 2" xfId="25322"/>
    <cellStyle name="Normal 3 2 6 4 4 3" xfId="36508"/>
    <cellStyle name="Normal 3 2 6 4 5" xfId="16271"/>
    <cellStyle name="Normal 3 2 6 4 5 2" xfId="27218"/>
    <cellStyle name="Normal 3 2 6 4 5 3" xfId="38404"/>
    <cellStyle name="Normal 3 2 6 4 6" xfId="17996"/>
    <cellStyle name="Normal 3 2 6 4 6 2" xfId="29114"/>
    <cellStyle name="Normal 3 2 6 4 6 3" xfId="40300"/>
    <cellStyle name="Normal 3 2 6 4 7" xfId="19721"/>
    <cellStyle name="Normal 3 2 6 4 8" xfId="30909"/>
    <cellStyle name="Normal 3 2 6 4 9" xfId="42095"/>
    <cellStyle name="Normal 3 2 6 5" xfId="1559"/>
    <cellStyle name="Normal 3 2 6 5 10" xfId="44108"/>
    <cellStyle name="Normal 3 2 6 5 2" xfId="11381"/>
    <cellStyle name="Normal 3 2 6 5 2 2" xfId="21849"/>
    <cellStyle name="Normal 3 2 6 5 2 3" xfId="33037"/>
    <cellStyle name="Normal 3 2 6 5 3" xfId="13109"/>
    <cellStyle name="Normal 3 2 6 5 3 2" xfId="23742"/>
    <cellStyle name="Normal 3 2 6 5 3 3" xfId="34928"/>
    <cellStyle name="Normal 3 2 6 5 4" xfId="14834"/>
    <cellStyle name="Normal 3 2 6 5 4 2" xfId="25638"/>
    <cellStyle name="Normal 3 2 6 5 4 3" xfId="36824"/>
    <cellStyle name="Normal 3 2 6 5 5" xfId="16559"/>
    <cellStyle name="Normal 3 2 6 5 5 2" xfId="27534"/>
    <cellStyle name="Normal 3 2 6 5 5 3" xfId="38720"/>
    <cellStyle name="Normal 3 2 6 5 6" xfId="18284"/>
    <cellStyle name="Normal 3 2 6 5 6 2" xfId="29430"/>
    <cellStyle name="Normal 3 2 6 5 6 3" xfId="40616"/>
    <cellStyle name="Normal 3 2 6 5 7" xfId="20009"/>
    <cellStyle name="Normal 3 2 6 5 8" xfId="31197"/>
    <cellStyle name="Normal 3 2 6 5 9" xfId="42383"/>
    <cellStyle name="Normal 3 2 6 6" xfId="1875"/>
    <cellStyle name="Normal 3 2 6 6 10" xfId="44396"/>
    <cellStyle name="Normal 3 2 6 6 2" xfId="11669"/>
    <cellStyle name="Normal 3 2 6 6 2 2" xfId="22165"/>
    <cellStyle name="Normal 3 2 6 6 2 3" xfId="33353"/>
    <cellStyle name="Normal 3 2 6 6 3" xfId="13397"/>
    <cellStyle name="Normal 3 2 6 6 3 2" xfId="24058"/>
    <cellStyle name="Normal 3 2 6 6 3 3" xfId="35244"/>
    <cellStyle name="Normal 3 2 6 6 4" xfId="15122"/>
    <cellStyle name="Normal 3 2 6 6 4 2" xfId="25954"/>
    <cellStyle name="Normal 3 2 6 6 4 3" xfId="37140"/>
    <cellStyle name="Normal 3 2 6 6 5" xfId="16847"/>
    <cellStyle name="Normal 3 2 6 6 5 2" xfId="27850"/>
    <cellStyle name="Normal 3 2 6 6 5 3" xfId="39036"/>
    <cellStyle name="Normal 3 2 6 6 6" xfId="18572"/>
    <cellStyle name="Normal 3 2 6 6 6 2" xfId="29746"/>
    <cellStyle name="Normal 3 2 6 6 6 3" xfId="40932"/>
    <cellStyle name="Normal 3 2 6 6 7" xfId="20297"/>
    <cellStyle name="Normal 3 2 6 6 8" xfId="31485"/>
    <cellStyle name="Normal 3 2 6 6 9" xfId="42671"/>
    <cellStyle name="Normal 3 2 6 7" xfId="10228"/>
    <cellStyle name="Normal 3 2 6 7 2" xfId="20585"/>
    <cellStyle name="Normal 3 2 6 7 3" xfId="31773"/>
    <cellStyle name="Normal 3 2 6 8" xfId="11957"/>
    <cellStyle name="Normal 3 2 6 8 2" xfId="22478"/>
    <cellStyle name="Normal 3 2 6 8 3" xfId="33664"/>
    <cellStyle name="Normal 3 2 6 9" xfId="13682"/>
    <cellStyle name="Normal 3 2 6 9 2" xfId="24374"/>
    <cellStyle name="Normal 3 2 6 9 3" xfId="35560"/>
    <cellStyle name="Normal 3 2 7" xfId="453"/>
    <cellStyle name="Normal 3 2 7 10" xfId="43100"/>
    <cellStyle name="Normal 3 2 7 2" xfId="10373"/>
    <cellStyle name="Normal 3 2 7 2 2" xfId="20743"/>
    <cellStyle name="Normal 3 2 7 2 3" xfId="31931"/>
    <cellStyle name="Normal 3 2 7 3" xfId="12101"/>
    <cellStyle name="Normal 3 2 7 3 2" xfId="22636"/>
    <cellStyle name="Normal 3 2 7 3 3" xfId="33822"/>
    <cellStyle name="Normal 3 2 7 4" xfId="13826"/>
    <cellStyle name="Normal 3 2 7 4 2" xfId="24532"/>
    <cellStyle name="Normal 3 2 7 4 3" xfId="35718"/>
    <cellStyle name="Normal 3 2 7 5" xfId="15551"/>
    <cellStyle name="Normal 3 2 7 5 2" xfId="26428"/>
    <cellStyle name="Normal 3 2 7 5 3" xfId="37614"/>
    <cellStyle name="Normal 3 2 7 6" xfId="17276"/>
    <cellStyle name="Normal 3 2 7 6 2" xfId="28324"/>
    <cellStyle name="Normal 3 2 7 6 3" xfId="39510"/>
    <cellStyle name="Normal 3 2 7 7" xfId="19001"/>
    <cellStyle name="Normal 3 2 7 8" xfId="30189"/>
    <cellStyle name="Normal 3 2 7 9" xfId="41375"/>
    <cellStyle name="Normal 3 2 8" xfId="769"/>
    <cellStyle name="Normal 3 2 8 10" xfId="43388"/>
    <cellStyle name="Normal 3 2 8 2" xfId="10661"/>
    <cellStyle name="Normal 3 2 8 2 2" xfId="21059"/>
    <cellStyle name="Normal 3 2 8 2 3" xfId="32247"/>
    <cellStyle name="Normal 3 2 8 3" xfId="12389"/>
    <cellStyle name="Normal 3 2 8 3 2" xfId="22952"/>
    <cellStyle name="Normal 3 2 8 3 3" xfId="34138"/>
    <cellStyle name="Normal 3 2 8 4" xfId="14114"/>
    <cellStyle name="Normal 3 2 8 4 2" xfId="24848"/>
    <cellStyle name="Normal 3 2 8 4 3" xfId="36034"/>
    <cellStyle name="Normal 3 2 8 5" xfId="15839"/>
    <cellStyle name="Normal 3 2 8 5 2" xfId="26744"/>
    <cellStyle name="Normal 3 2 8 5 3" xfId="37930"/>
    <cellStyle name="Normal 3 2 8 6" xfId="17564"/>
    <cellStyle name="Normal 3 2 8 6 2" xfId="28640"/>
    <cellStyle name="Normal 3 2 8 6 3" xfId="39826"/>
    <cellStyle name="Normal 3 2 8 7" xfId="19289"/>
    <cellStyle name="Normal 3 2 8 8" xfId="30477"/>
    <cellStyle name="Normal 3 2 8 9" xfId="41663"/>
    <cellStyle name="Normal 3 2 9" xfId="1085"/>
    <cellStyle name="Normal 3 2 9 10" xfId="43676"/>
    <cellStyle name="Normal 3 2 9 2" xfId="10949"/>
    <cellStyle name="Normal 3 2 9 2 2" xfId="21375"/>
    <cellStyle name="Normal 3 2 9 2 3" xfId="32563"/>
    <cellStyle name="Normal 3 2 9 3" xfId="12677"/>
    <cellStyle name="Normal 3 2 9 3 2" xfId="23268"/>
    <cellStyle name="Normal 3 2 9 3 3" xfId="34454"/>
    <cellStyle name="Normal 3 2 9 4" xfId="14402"/>
    <cellStyle name="Normal 3 2 9 4 2" xfId="25164"/>
    <cellStyle name="Normal 3 2 9 4 3" xfId="36350"/>
    <cellStyle name="Normal 3 2 9 5" xfId="16127"/>
    <cellStyle name="Normal 3 2 9 5 2" xfId="27060"/>
    <cellStyle name="Normal 3 2 9 5 3" xfId="38246"/>
    <cellStyle name="Normal 3 2 9 6" xfId="17852"/>
    <cellStyle name="Normal 3 2 9 6 2" xfId="28956"/>
    <cellStyle name="Normal 3 2 9 6 3" xfId="40142"/>
    <cellStyle name="Normal 3 2 9 7" xfId="19577"/>
    <cellStyle name="Normal 3 2 9 8" xfId="30765"/>
    <cellStyle name="Normal 3 2 9 9" xfId="41951"/>
    <cellStyle name="Normal 3 20" xfId="6097"/>
    <cellStyle name="Normal 3 21" xfId="6509"/>
    <cellStyle name="Normal 3 22" xfId="6875"/>
    <cellStyle name="Normal 3 23" xfId="6395"/>
    <cellStyle name="Normal 3 3" xfId="107"/>
    <cellStyle name="Normal 3 3 10" xfId="6225"/>
    <cellStyle name="Normal 3 3 11" xfId="6833"/>
    <cellStyle name="Normal 3 3 12" xfId="6439"/>
    <cellStyle name="Normal 3 3 13" xfId="6074"/>
    <cellStyle name="Normal 3 3 14" xfId="6500"/>
    <cellStyle name="Normal 3 3 15" xfId="6055"/>
    <cellStyle name="Normal 3 3 16" xfId="6161"/>
    <cellStyle name="Normal 3 3 17" xfId="6820"/>
    <cellStyle name="Normal 3 3 18" xfId="6371"/>
    <cellStyle name="Normal 3 3 2" xfId="4745"/>
    <cellStyle name="Normal 3 3 3" xfId="5438"/>
    <cellStyle name="Normal 3 3 4" xfId="5826"/>
    <cellStyle name="Normal 3 3 5" xfId="5984"/>
    <cellStyle name="Normal 3 3 6" xfId="6244"/>
    <cellStyle name="Normal 3 3 7" xfId="6846"/>
    <cellStyle name="Normal 3 3 8" xfId="6137"/>
    <cellStyle name="Normal 3 3 9" xfId="6631"/>
    <cellStyle name="Normal 3 4" xfId="4"/>
    <cellStyle name="Normal 3 5" xfId="5845"/>
    <cellStyle name="Normal 3 6" xfId="5757"/>
    <cellStyle name="Normal 3 7" xfId="5534"/>
    <cellStyle name="Normal 3 8" xfId="5945"/>
    <cellStyle name="Normal 3 9" xfId="4764"/>
    <cellStyle name="Normal 4" xfId="108"/>
    <cellStyle name="Normal 4 10" xfId="1086"/>
    <cellStyle name="Normal 4 10 10" xfId="43677"/>
    <cellStyle name="Normal 4 10 2" xfId="10950"/>
    <cellStyle name="Normal 4 10 2 2" xfId="21376"/>
    <cellStyle name="Normal 4 10 2 3" xfId="32564"/>
    <cellStyle name="Normal 4 10 3" xfId="12678"/>
    <cellStyle name="Normal 4 10 3 2" xfId="23269"/>
    <cellStyle name="Normal 4 10 3 3" xfId="34455"/>
    <cellStyle name="Normal 4 10 4" xfId="14403"/>
    <cellStyle name="Normal 4 10 4 2" xfId="25165"/>
    <cellStyle name="Normal 4 10 4 3" xfId="36351"/>
    <cellStyle name="Normal 4 10 5" xfId="16128"/>
    <cellStyle name="Normal 4 10 5 2" xfId="27061"/>
    <cellStyle name="Normal 4 10 5 3" xfId="38247"/>
    <cellStyle name="Normal 4 10 6" xfId="17853"/>
    <cellStyle name="Normal 4 10 6 2" xfId="28957"/>
    <cellStyle name="Normal 4 10 6 3" xfId="40143"/>
    <cellStyle name="Normal 4 10 7" xfId="19578"/>
    <cellStyle name="Normal 4 10 8" xfId="30766"/>
    <cellStyle name="Normal 4 10 9" xfId="41952"/>
    <cellStyle name="Normal 4 11" xfId="1402"/>
    <cellStyle name="Normal 4 11 10" xfId="43965"/>
    <cellStyle name="Normal 4 11 2" xfId="11238"/>
    <cellStyle name="Normal 4 11 2 2" xfId="21692"/>
    <cellStyle name="Normal 4 11 2 3" xfId="32880"/>
    <cellStyle name="Normal 4 11 3" xfId="12966"/>
    <cellStyle name="Normal 4 11 3 2" xfId="23585"/>
    <cellStyle name="Normal 4 11 3 3" xfId="34771"/>
    <cellStyle name="Normal 4 11 4" xfId="14691"/>
    <cellStyle name="Normal 4 11 4 2" xfId="25481"/>
    <cellStyle name="Normal 4 11 4 3" xfId="36667"/>
    <cellStyle name="Normal 4 11 5" xfId="16416"/>
    <cellStyle name="Normal 4 11 5 2" xfId="27377"/>
    <cellStyle name="Normal 4 11 5 3" xfId="38563"/>
    <cellStyle name="Normal 4 11 6" xfId="18141"/>
    <cellStyle name="Normal 4 11 6 2" xfId="29273"/>
    <cellStyle name="Normal 4 11 6 3" xfId="40459"/>
    <cellStyle name="Normal 4 11 7" xfId="19866"/>
    <cellStyle name="Normal 4 11 8" xfId="31054"/>
    <cellStyle name="Normal 4 11 9" xfId="42240"/>
    <cellStyle name="Normal 4 12" xfId="1718"/>
    <cellStyle name="Normal 4 12 10" xfId="44253"/>
    <cellStyle name="Normal 4 12 2" xfId="11526"/>
    <cellStyle name="Normal 4 12 2 2" xfId="22008"/>
    <cellStyle name="Normal 4 12 2 3" xfId="33196"/>
    <cellStyle name="Normal 4 12 3" xfId="13254"/>
    <cellStyle name="Normal 4 12 3 2" xfId="23901"/>
    <cellStyle name="Normal 4 12 3 3" xfId="35087"/>
    <cellStyle name="Normal 4 12 4" xfId="14979"/>
    <cellStyle name="Normal 4 12 4 2" xfId="25797"/>
    <cellStyle name="Normal 4 12 4 3" xfId="36983"/>
    <cellStyle name="Normal 4 12 5" xfId="16704"/>
    <cellStyle name="Normal 4 12 5 2" xfId="27693"/>
    <cellStyle name="Normal 4 12 5 3" xfId="38879"/>
    <cellStyle name="Normal 4 12 6" xfId="18429"/>
    <cellStyle name="Normal 4 12 6 2" xfId="29589"/>
    <cellStyle name="Normal 4 12 6 3" xfId="40775"/>
    <cellStyle name="Normal 4 12 7" xfId="20154"/>
    <cellStyle name="Normal 4 12 8" xfId="31342"/>
    <cellStyle name="Normal 4 12 9" xfId="42528"/>
    <cellStyle name="Normal 4 13" xfId="2050"/>
    <cellStyle name="Normal 4 13 2" xfId="20442"/>
    <cellStyle name="Normal 4 13 3" xfId="31630"/>
    <cellStyle name="Normal 4 14" xfId="4769"/>
    <cellStyle name="Normal 4 14 2" xfId="5985"/>
    <cellStyle name="Normal 4 14 3" xfId="6333"/>
    <cellStyle name="Normal 4 14 4" xfId="11814"/>
    <cellStyle name="Normal 4 15" xfId="6198"/>
    <cellStyle name="Normal 4 15 2" xfId="24217"/>
    <cellStyle name="Normal 4 15 3" xfId="35403"/>
    <cellStyle name="Normal 4 16" xfId="6682"/>
    <cellStyle name="Normal 4 16 2" xfId="26113"/>
    <cellStyle name="Normal 4 16 3" xfId="37299"/>
    <cellStyle name="Normal 4 17" xfId="6407"/>
    <cellStyle name="Normal 4 17 2" xfId="28009"/>
    <cellStyle name="Normal 4 17 3" xfId="39195"/>
    <cellStyle name="Normal 4 18" xfId="6530"/>
    <cellStyle name="Normal 4 19" xfId="6065"/>
    <cellStyle name="Normal 4 2" xfId="109"/>
    <cellStyle name="Normal 4 20" xfId="6446"/>
    <cellStyle name="Normal 4 21" xfId="6044"/>
    <cellStyle name="Normal 4 22" xfId="6450"/>
    <cellStyle name="Normal 4 23" xfId="6777"/>
    <cellStyle name="Normal 4 24" xfId="6199"/>
    <cellStyle name="Normal 4 25" xfId="6779"/>
    <cellStyle name="Normal 4 26" xfId="6486"/>
    <cellStyle name="Normal 4 27" xfId="6341"/>
    <cellStyle name="Normal 4 3" xfId="158"/>
    <cellStyle name="Normal 4 3 10" xfId="11834"/>
    <cellStyle name="Normal 4 3 10 2" xfId="22343"/>
    <cellStyle name="Normal 4 3 10 3" xfId="33529"/>
    <cellStyle name="Normal 4 3 11" xfId="13559"/>
    <cellStyle name="Normal 4 3 11 2" xfId="24239"/>
    <cellStyle name="Normal 4 3 11 3" xfId="35425"/>
    <cellStyle name="Normal 4 3 12" xfId="15284"/>
    <cellStyle name="Normal 4 3 12 2" xfId="26135"/>
    <cellStyle name="Normal 4 3 12 3" xfId="37321"/>
    <cellStyle name="Normal 4 3 13" xfId="17009"/>
    <cellStyle name="Normal 4 3 13 2" xfId="28031"/>
    <cellStyle name="Normal 4 3 13 3" xfId="39217"/>
    <cellStyle name="Normal 4 3 14" xfId="18734"/>
    <cellStyle name="Normal 4 3 15" xfId="29922"/>
    <cellStyle name="Normal 4 3 16" xfId="41108"/>
    <cellStyle name="Normal 4 3 17" xfId="42833"/>
    <cellStyle name="Normal 4 3 2" xfId="248"/>
    <cellStyle name="Normal 4 3 2 10" xfId="13641"/>
    <cellStyle name="Normal 4 3 2 10 2" xfId="24329"/>
    <cellStyle name="Normal 4 3 2 10 3" xfId="35515"/>
    <cellStyle name="Normal 4 3 2 11" xfId="15366"/>
    <cellStyle name="Normal 4 3 2 11 2" xfId="26225"/>
    <cellStyle name="Normal 4 3 2 11 3" xfId="37411"/>
    <cellStyle name="Normal 4 3 2 12" xfId="17091"/>
    <cellStyle name="Normal 4 3 2 12 2" xfId="28121"/>
    <cellStyle name="Normal 4 3 2 12 3" xfId="39307"/>
    <cellStyle name="Normal 4 3 2 13" xfId="18816"/>
    <cellStyle name="Normal 4 3 2 14" xfId="30004"/>
    <cellStyle name="Normal 4 3 2 15" xfId="41190"/>
    <cellStyle name="Normal 4 3 2 16" xfId="42915"/>
    <cellStyle name="Normal 4 3 2 2" xfId="406"/>
    <cellStyle name="Normal 4 3 2 2 10" xfId="15510"/>
    <cellStyle name="Normal 4 3 2 2 10 2" xfId="26383"/>
    <cellStyle name="Normal 4 3 2 2 10 3" xfId="37569"/>
    <cellStyle name="Normal 4 3 2 2 11" xfId="17235"/>
    <cellStyle name="Normal 4 3 2 2 11 2" xfId="28279"/>
    <cellStyle name="Normal 4 3 2 2 11 3" xfId="39465"/>
    <cellStyle name="Normal 4 3 2 2 12" xfId="18960"/>
    <cellStyle name="Normal 4 3 2 2 13" xfId="30148"/>
    <cellStyle name="Normal 4 3 2 2 14" xfId="41334"/>
    <cellStyle name="Normal 4 3 2 2 15" xfId="43059"/>
    <cellStyle name="Normal 4 3 2 2 2" xfId="724"/>
    <cellStyle name="Normal 4 3 2 2 2 10" xfId="43347"/>
    <cellStyle name="Normal 4 3 2 2 2 2" xfId="10620"/>
    <cellStyle name="Normal 4 3 2 2 2 2 2" xfId="21014"/>
    <cellStyle name="Normal 4 3 2 2 2 2 3" xfId="32202"/>
    <cellStyle name="Normal 4 3 2 2 2 3" xfId="12348"/>
    <cellStyle name="Normal 4 3 2 2 2 3 2" xfId="22907"/>
    <cellStyle name="Normal 4 3 2 2 2 3 3" xfId="34093"/>
    <cellStyle name="Normal 4 3 2 2 2 4" xfId="14073"/>
    <cellStyle name="Normal 4 3 2 2 2 4 2" xfId="24803"/>
    <cellStyle name="Normal 4 3 2 2 2 4 3" xfId="35989"/>
    <cellStyle name="Normal 4 3 2 2 2 5" xfId="15798"/>
    <cellStyle name="Normal 4 3 2 2 2 5 2" xfId="26699"/>
    <cellStyle name="Normal 4 3 2 2 2 5 3" xfId="37885"/>
    <cellStyle name="Normal 4 3 2 2 2 6" xfId="17523"/>
    <cellStyle name="Normal 4 3 2 2 2 6 2" xfId="28595"/>
    <cellStyle name="Normal 4 3 2 2 2 6 3" xfId="39781"/>
    <cellStyle name="Normal 4 3 2 2 2 7" xfId="19248"/>
    <cellStyle name="Normal 4 3 2 2 2 8" xfId="30436"/>
    <cellStyle name="Normal 4 3 2 2 2 9" xfId="41622"/>
    <cellStyle name="Normal 4 3 2 2 3" xfId="1040"/>
    <cellStyle name="Normal 4 3 2 2 3 10" xfId="43635"/>
    <cellStyle name="Normal 4 3 2 2 3 2" xfId="10908"/>
    <cellStyle name="Normal 4 3 2 2 3 2 2" xfId="21330"/>
    <cellStyle name="Normal 4 3 2 2 3 2 3" xfId="32518"/>
    <cellStyle name="Normal 4 3 2 2 3 3" xfId="12636"/>
    <cellStyle name="Normal 4 3 2 2 3 3 2" xfId="23223"/>
    <cellStyle name="Normal 4 3 2 2 3 3 3" xfId="34409"/>
    <cellStyle name="Normal 4 3 2 2 3 4" xfId="14361"/>
    <cellStyle name="Normal 4 3 2 2 3 4 2" xfId="25119"/>
    <cellStyle name="Normal 4 3 2 2 3 4 3" xfId="36305"/>
    <cellStyle name="Normal 4 3 2 2 3 5" xfId="16086"/>
    <cellStyle name="Normal 4 3 2 2 3 5 2" xfId="27015"/>
    <cellStyle name="Normal 4 3 2 2 3 5 3" xfId="38201"/>
    <cellStyle name="Normal 4 3 2 2 3 6" xfId="17811"/>
    <cellStyle name="Normal 4 3 2 2 3 6 2" xfId="28911"/>
    <cellStyle name="Normal 4 3 2 2 3 6 3" xfId="40097"/>
    <cellStyle name="Normal 4 3 2 2 3 7" xfId="19536"/>
    <cellStyle name="Normal 4 3 2 2 3 8" xfId="30724"/>
    <cellStyle name="Normal 4 3 2 2 3 9" xfId="41910"/>
    <cellStyle name="Normal 4 3 2 2 4" xfId="1356"/>
    <cellStyle name="Normal 4 3 2 2 4 10" xfId="43923"/>
    <cellStyle name="Normal 4 3 2 2 4 2" xfId="11196"/>
    <cellStyle name="Normal 4 3 2 2 4 2 2" xfId="21646"/>
    <cellStyle name="Normal 4 3 2 2 4 2 3" xfId="32834"/>
    <cellStyle name="Normal 4 3 2 2 4 3" xfId="12924"/>
    <cellStyle name="Normal 4 3 2 2 4 3 2" xfId="23539"/>
    <cellStyle name="Normal 4 3 2 2 4 3 3" xfId="34725"/>
    <cellStyle name="Normal 4 3 2 2 4 4" xfId="14649"/>
    <cellStyle name="Normal 4 3 2 2 4 4 2" xfId="25435"/>
    <cellStyle name="Normal 4 3 2 2 4 4 3" xfId="36621"/>
    <cellStyle name="Normal 4 3 2 2 4 5" xfId="16374"/>
    <cellStyle name="Normal 4 3 2 2 4 5 2" xfId="27331"/>
    <cellStyle name="Normal 4 3 2 2 4 5 3" xfId="38517"/>
    <cellStyle name="Normal 4 3 2 2 4 6" xfId="18099"/>
    <cellStyle name="Normal 4 3 2 2 4 6 2" xfId="29227"/>
    <cellStyle name="Normal 4 3 2 2 4 6 3" xfId="40413"/>
    <cellStyle name="Normal 4 3 2 2 4 7" xfId="19824"/>
    <cellStyle name="Normal 4 3 2 2 4 8" xfId="31012"/>
    <cellStyle name="Normal 4 3 2 2 4 9" xfId="42198"/>
    <cellStyle name="Normal 4 3 2 2 5" xfId="1672"/>
    <cellStyle name="Normal 4 3 2 2 5 10" xfId="44211"/>
    <cellStyle name="Normal 4 3 2 2 5 2" xfId="11484"/>
    <cellStyle name="Normal 4 3 2 2 5 2 2" xfId="21962"/>
    <cellStyle name="Normal 4 3 2 2 5 2 3" xfId="33150"/>
    <cellStyle name="Normal 4 3 2 2 5 3" xfId="13212"/>
    <cellStyle name="Normal 4 3 2 2 5 3 2" xfId="23855"/>
    <cellStyle name="Normal 4 3 2 2 5 3 3" xfId="35041"/>
    <cellStyle name="Normal 4 3 2 2 5 4" xfId="14937"/>
    <cellStyle name="Normal 4 3 2 2 5 4 2" xfId="25751"/>
    <cellStyle name="Normal 4 3 2 2 5 4 3" xfId="36937"/>
    <cellStyle name="Normal 4 3 2 2 5 5" xfId="16662"/>
    <cellStyle name="Normal 4 3 2 2 5 5 2" xfId="27647"/>
    <cellStyle name="Normal 4 3 2 2 5 5 3" xfId="38833"/>
    <cellStyle name="Normal 4 3 2 2 5 6" xfId="18387"/>
    <cellStyle name="Normal 4 3 2 2 5 6 2" xfId="29543"/>
    <cellStyle name="Normal 4 3 2 2 5 6 3" xfId="40729"/>
    <cellStyle name="Normal 4 3 2 2 5 7" xfId="20112"/>
    <cellStyle name="Normal 4 3 2 2 5 8" xfId="31300"/>
    <cellStyle name="Normal 4 3 2 2 5 9" xfId="42486"/>
    <cellStyle name="Normal 4 3 2 2 6" xfId="1988"/>
    <cellStyle name="Normal 4 3 2 2 6 10" xfId="44499"/>
    <cellStyle name="Normal 4 3 2 2 6 2" xfId="11772"/>
    <cellStyle name="Normal 4 3 2 2 6 2 2" xfId="22278"/>
    <cellStyle name="Normal 4 3 2 2 6 2 3" xfId="33466"/>
    <cellStyle name="Normal 4 3 2 2 6 3" xfId="13500"/>
    <cellStyle name="Normal 4 3 2 2 6 3 2" xfId="24171"/>
    <cellStyle name="Normal 4 3 2 2 6 3 3" xfId="35357"/>
    <cellStyle name="Normal 4 3 2 2 6 4" xfId="15225"/>
    <cellStyle name="Normal 4 3 2 2 6 4 2" xfId="26067"/>
    <cellStyle name="Normal 4 3 2 2 6 4 3" xfId="37253"/>
    <cellStyle name="Normal 4 3 2 2 6 5" xfId="16950"/>
    <cellStyle name="Normal 4 3 2 2 6 5 2" xfId="27963"/>
    <cellStyle name="Normal 4 3 2 2 6 5 3" xfId="39149"/>
    <cellStyle name="Normal 4 3 2 2 6 6" xfId="18675"/>
    <cellStyle name="Normal 4 3 2 2 6 6 2" xfId="29859"/>
    <cellStyle name="Normal 4 3 2 2 6 6 3" xfId="41045"/>
    <cellStyle name="Normal 4 3 2 2 6 7" xfId="20400"/>
    <cellStyle name="Normal 4 3 2 2 6 8" xfId="31588"/>
    <cellStyle name="Normal 4 3 2 2 6 9" xfId="42774"/>
    <cellStyle name="Normal 4 3 2 2 7" xfId="10331"/>
    <cellStyle name="Normal 4 3 2 2 7 2" xfId="20698"/>
    <cellStyle name="Normal 4 3 2 2 7 3" xfId="31886"/>
    <cellStyle name="Normal 4 3 2 2 8" xfId="12060"/>
    <cellStyle name="Normal 4 3 2 2 8 2" xfId="22591"/>
    <cellStyle name="Normal 4 3 2 2 8 3" xfId="33777"/>
    <cellStyle name="Normal 4 3 2 2 9" xfId="13785"/>
    <cellStyle name="Normal 4 3 2 2 9 2" xfId="24487"/>
    <cellStyle name="Normal 4 3 2 2 9 3" xfId="35673"/>
    <cellStyle name="Normal 4 3 2 3" xfId="566"/>
    <cellStyle name="Normal 4 3 2 3 10" xfId="43203"/>
    <cellStyle name="Normal 4 3 2 3 2" xfId="10476"/>
    <cellStyle name="Normal 4 3 2 3 2 2" xfId="20856"/>
    <cellStyle name="Normal 4 3 2 3 2 3" xfId="32044"/>
    <cellStyle name="Normal 4 3 2 3 3" xfId="12204"/>
    <cellStyle name="Normal 4 3 2 3 3 2" xfId="22749"/>
    <cellStyle name="Normal 4 3 2 3 3 3" xfId="33935"/>
    <cellStyle name="Normal 4 3 2 3 4" xfId="13929"/>
    <cellStyle name="Normal 4 3 2 3 4 2" xfId="24645"/>
    <cellStyle name="Normal 4 3 2 3 4 3" xfId="35831"/>
    <cellStyle name="Normal 4 3 2 3 5" xfId="15654"/>
    <cellStyle name="Normal 4 3 2 3 5 2" xfId="26541"/>
    <cellStyle name="Normal 4 3 2 3 5 3" xfId="37727"/>
    <cellStyle name="Normal 4 3 2 3 6" xfId="17379"/>
    <cellStyle name="Normal 4 3 2 3 6 2" xfId="28437"/>
    <cellStyle name="Normal 4 3 2 3 6 3" xfId="39623"/>
    <cellStyle name="Normal 4 3 2 3 7" xfId="19104"/>
    <cellStyle name="Normal 4 3 2 3 8" xfId="30292"/>
    <cellStyle name="Normal 4 3 2 3 9" xfId="41478"/>
    <cellStyle name="Normal 4 3 2 4" xfId="882"/>
    <cellStyle name="Normal 4 3 2 4 10" xfId="43491"/>
    <cellStyle name="Normal 4 3 2 4 2" xfId="10764"/>
    <cellStyle name="Normal 4 3 2 4 2 2" xfId="21172"/>
    <cellStyle name="Normal 4 3 2 4 2 3" xfId="32360"/>
    <cellStyle name="Normal 4 3 2 4 3" xfId="12492"/>
    <cellStyle name="Normal 4 3 2 4 3 2" xfId="23065"/>
    <cellStyle name="Normal 4 3 2 4 3 3" xfId="34251"/>
    <cellStyle name="Normal 4 3 2 4 4" xfId="14217"/>
    <cellStyle name="Normal 4 3 2 4 4 2" xfId="24961"/>
    <cellStyle name="Normal 4 3 2 4 4 3" xfId="36147"/>
    <cellStyle name="Normal 4 3 2 4 5" xfId="15942"/>
    <cellStyle name="Normal 4 3 2 4 5 2" xfId="26857"/>
    <cellStyle name="Normal 4 3 2 4 5 3" xfId="38043"/>
    <cellStyle name="Normal 4 3 2 4 6" xfId="17667"/>
    <cellStyle name="Normal 4 3 2 4 6 2" xfId="28753"/>
    <cellStyle name="Normal 4 3 2 4 6 3" xfId="39939"/>
    <cellStyle name="Normal 4 3 2 4 7" xfId="19392"/>
    <cellStyle name="Normal 4 3 2 4 8" xfId="30580"/>
    <cellStyle name="Normal 4 3 2 4 9" xfId="41766"/>
    <cellStyle name="Normal 4 3 2 5" xfId="1198"/>
    <cellStyle name="Normal 4 3 2 5 10" xfId="43779"/>
    <cellStyle name="Normal 4 3 2 5 2" xfId="11052"/>
    <cellStyle name="Normal 4 3 2 5 2 2" xfId="21488"/>
    <cellStyle name="Normal 4 3 2 5 2 3" xfId="32676"/>
    <cellStyle name="Normal 4 3 2 5 3" xfId="12780"/>
    <cellStyle name="Normal 4 3 2 5 3 2" xfId="23381"/>
    <cellStyle name="Normal 4 3 2 5 3 3" xfId="34567"/>
    <cellStyle name="Normal 4 3 2 5 4" xfId="14505"/>
    <cellStyle name="Normal 4 3 2 5 4 2" xfId="25277"/>
    <cellStyle name="Normal 4 3 2 5 4 3" xfId="36463"/>
    <cellStyle name="Normal 4 3 2 5 5" xfId="16230"/>
    <cellStyle name="Normal 4 3 2 5 5 2" xfId="27173"/>
    <cellStyle name="Normal 4 3 2 5 5 3" xfId="38359"/>
    <cellStyle name="Normal 4 3 2 5 6" xfId="17955"/>
    <cellStyle name="Normal 4 3 2 5 6 2" xfId="29069"/>
    <cellStyle name="Normal 4 3 2 5 6 3" xfId="40255"/>
    <cellStyle name="Normal 4 3 2 5 7" xfId="19680"/>
    <cellStyle name="Normal 4 3 2 5 8" xfId="30868"/>
    <cellStyle name="Normal 4 3 2 5 9" xfId="42054"/>
    <cellStyle name="Normal 4 3 2 6" xfId="1514"/>
    <cellStyle name="Normal 4 3 2 6 10" xfId="44067"/>
    <cellStyle name="Normal 4 3 2 6 2" xfId="11340"/>
    <cellStyle name="Normal 4 3 2 6 2 2" xfId="21804"/>
    <cellStyle name="Normal 4 3 2 6 2 3" xfId="32992"/>
    <cellStyle name="Normal 4 3 2 6 3" xfId="13068"/>
    <cellStyle name="Normal 4 3 2 6 3 2" xfId="23697"/>
    <cellStyle name="Normal 4 3 2 6 3 3" xfId="34883"/>
    <cellStyle name="Normal 4 3 2 6 4" xfId="14793"/>
    <cellStyle name="Normal 4 3 2 6 4 2" xfId="25593"/>
    <cellStyle name="Normal 4 3 2 6 4 3" xfId="36779"/>
    <cellStyle name="Normal 4 3 2 6 5" xfId="16518"/>
    <cellStyle name="Normal 4 3 2 6 5 2" xfId="27489"/>
    <cellStyle name="Normal 4 3 2 6 5 3" xfId="38675"/>
    <cellStyle name="Normal 4 3 2 6 6" xfId="18243"/>
    <cellStyle name="Normal 4 3 2 6 6 2" xfId="29385"/>
    <cellStyle name="Normal 4 3 2 6 6 3" xfId="40571"/>
    <cellStyle name="Normal 4 3 2 6 7" xfId="19968"/>
    <cellStyle name="Normal 4 3 2 6 8" xfId="31156"/>
    <cellStyle name="Normal 4 3 2 6 9" xfId="42342"/>
    <cellStyle name="Normal 4 3 2 7" xfId="1830"/>
    <cellStyle name="Normal 4 3 2 7 10" xfId="44355"/>
    <cellStyle name="Normal 4 3 2 7 2" xfId="11628"/>
    <cellStyle name="Normal 4 3 2 7 2 2" xfId="22120"/>
    <cellStyle name="Normal 4 3 2 7 2 3" xfId="33308"/>
    <cellStyle name="Normal 4 3 2 7 3" xfId="13356"/>
    <cellStyle name="Normal 4 3 2 7 3 2" xfId="24013"/>
    <cellStyle name="Normal 4 3 2 7 3 3" xfId="35199"/>
    <cellStyle name="Normal 4 3 2 7 4" xfId="15081"/>
    <cellStyle name="Normal 4 3 2 7 4 2" xfId="25909"/>
    <cellStyle name="Normal 4 3 2 7 4 3" xfId="37095"/>
    <cellStyle name="Normal 4 3 2 7 5" xfId="16806"/>
    <cellStyle name="Normal 4 3 2 7 5 2" xfId="27805"/>
    <cellStyle name="Normal 4 3 2 7 5 3" xfId="38991"/>
    <cellStyle name="Normal 4 3 2 7 6" xfId="18531"/>
    <cellStyle name="Normal 4 3 2 7 6 2" xfId="29701"/>
    <cellStyle name="Normal 4 3 2 7 6 3" xfId="40887"/>
    <cellStyle name="Normal 4 3 2 7 7" xfId="20256"/>
    <cellStyle name="Normal 4 3 2 7 8" xfId="31444"/>
    <cellStyle name="Normal 4 3 2 7 9" xfId="42630"/>
    <cellStyle name="Normal 4 3 2 8" xfId="2028"/>
    <cellStyle name="Normal 4 3 2 8 2" xfId="20544"/>
    <cellStyle name="Normal 4 3 2 8 3" xfId="31732"/>
    <cellStyle name="Normal 4 3 2 9" xfId="11916"/>
    <cellStyle name="Normal 4 3 2 9 2" xfId="22433"/>
    <cellStyle name="Normal 4 3 2 9 3" xfId="33619"/>
    <cellStyle name="Normal 4 3 3" xfId="316"/>
    <cellStyle name="Normal 4 3 3 10" xfId="15428"/>
    <cellStyle name="Normal 4 3 3 10 2" xfId="26293"/>
    <cellStyle name="Normal 4 3 3 10 3" xfId="37479"/>
    <cellStyle name="Normal 4 3 3 11" xfId="17153"/>
    <cellStyle name="Normal 4 3 3 11 2" xfId="28189"/>
    <cellStyle name="Normal 4 3 3 11 3" xfId="39375"/>
    <cellStyle name="Normal 4 3 3 12" xfId="18878"/>
    <cellStyle name="Normal 4 3 3 13" xfId="30066"/>
    <cellStyle name="Normal 4 3 3 14" xfId="41252"/>
    <cellStyle name="Normal 4 3 3 15" xfId="42977"/>
    <cellStyle name="Normal 4 3 3 2" xfId="634"/>
    <cellStyle name="Normal 4 3 3 2 10" xfId="43265"/>
    <cellStyle name="Normal 4 3 3 2 2" xfId="10538"/>
    <cellStyle name="Normal 4 3 3 2 2 2" xfId="20924"/>
    <cellStyle name="Normal 4 3 3 2 2 3" xfId="32112"/>
    <cellStyle name="Normal 4 3 3 2 3" xfId="12266"/>
    <cellStyle name="Normal 4 3 3 2 3 2" xfId="22817"/>
    <cellStyle name="Normal 4 3 3 2 3 3" xfId="34003"/>
    <cellStyle name="Normal 4 3 3 2 4" xfId="13991"/>
    <cellStyle name="Normal 4 3 3 2 4 2" xfId="24713"/>
    <cellStyle name="Normal 4 3 3 2 4 3" xfId="35899"/>
    <cellStyle name="Normal 4 3 3 2 5" xfId="15716"/>
    <cellStyle name="Normal 4 3 3 2 5 2" xfId="26609"/>
    <cellStyle name="Normal 4 3 3 2 5 3" xfId="37795"/>
    <cellStyle name="Normal 4 3 3 2 6" xfId="17441"/>
    <cellStyle name="Normal 4 3 3 2 6 2" xfId="28505"/>
    <cellStyle name="Normal 4 3 3 2 6 3" xfId="39691"/>
    <cellStyle name="Normal 4 3 3 2 7" xfId="19166"/>
    <cellStyle name="Normal 4 3 3 2 8" xfId="30354"/>
    <cellStyle name="Normal 4 3 3 2 9" xfId="41540"/>
    <cellStyle name="Normal 4 3 3 3" xfId="950"/>
    <cellStyle name="Normal 4 3 3 3 10" xfId="43553"/>
    <cellStyle name="Normal 4 3 3 3 2" xfId="10826"/>
    <cellStyle name="Normal 4 3 3 3 2 2" xfId="21240"/>
    <cellStyle name="Normal 4 3 3 3 2 3" xfId="32428"/>
    <cellStyle name="Normal 4 3 3 3 3" xfId="12554"/>
    <cellStyle name="Normal 4 3 3 3 3 2" xfId="23133"/>
    <cellStyle name="Normal 4 3 3 3 3 3" xfId="34319"/>
    <cellStyle name="Normal 4 3 3 3 4" xfId="14279"/>
    <cellStyle name="Normal 4 3 3 3 4 2" xfId="25029"/>
    <cellStyle name="Normal 4 3 3 3 4 3" xfId="36215"/>
    <cellStyle name="Normal 4 3 3 3 5" xfId="16004"/>
    <cellStyle name="Normal 4 3 3 3 5 2" xfId="26925"/>
    <cellStyle name="Normal 4 3 3 3 5 3" xfId="38111"/>
    <cellStyle name="Normal 4 3 3 3 6" xfId="17729"/>
    <cellStyle name="Normal 4 3 3 3 6 2" xfId="28821"/>
    <cellStyle name="Normal 4 3 3 3 6 3" xfId="40007"/>
    <cellStyle name="Normal 4 3 3 3 7" xfId="19454"/>
    <cellStyle name="Normal 4 3 3 3 8" xfId="30642"/>
    <cellStyle name="Normal 4 3 3 3 9" xfId="41828"/>
    <cellStyle name="Normal 4 3 3 4" xfId="1266"/>
    <cellStyle name="Normal 4 3 3 4 10" xfId="43841"/>
    <cellStyle name="Normal 4 3 3 4 2" xfId="11114"/>
    <cellStyle name="Normal 4 3 3 4 2 2" xfId="21556"/>
    <cellStyle name="Normal 4 3 3 4 2 3" xfId="32744"/>
    <cellStyle name="Normal 4 3 3 4 3" xfId="12842"/>
    <cellStyle name="Normal 4 3 3 4 3 2" xfId="23449"/>
    <cellStyle name="Normal 4 3 3 4 3 3" xfId="34635"/>
    <cellStyle name="Normal 4 3 3 4 4" xfId="14567"/>
    <cellStyle name="Normal 4 3 3 4 4 2" xfId="25345"/>
    <cellStyle name="Normal 4 3 3 4 4 3" xfId="36531"/>
    <cellStyle name="Normal 4 3 3 4 5" xfId="16292"/>
    <cellStyle name="Normal 4 3 3 4 5 2" xfId="27241"/>
    <cellStyle name="Normal 4 3 3 4 5 3" xfId="38427"/>
    <cellStyle name="Normal 4 3 3 4 6" xfId="18017"/>
    <cellStyle name="Normal 4 3 3 4 6 2" xfId="29137"/>
    <cellStyle name="Normal 4 3 3 4 6 3" xfId="40323"/>
    <cellStyle name="Normal 4 3 3 4 7" xfId="19742"/>
    <cellStyle name="Normal 4 3 3 4 8" xfId="30930"/>
    <cellStyle name="Normal 4 3 3 4 9" xfId="42116"/>
    <cellStyle name="Normal 4 3 3 5" xfId="1582"/>
    <cellStyle name="Normal 4 3 3 5 10" xfId="44129"/>
    <cellStyle name="Normal 4 3 3 5 2" xfId="11402"/>
    <cellStyle name="Normal 4 3 3 5 2 2" xfId="21872"/>
    <cellStyle name="Normal 4 3 3 5 2 3" xfId="33060"/>
    <cellStyle name="Normal 4 3 3 5 3" xfId="13130"/>
    <cellStyle name="Normal 4 3 3 5 3 2" xfId="23765"/>
    <cellStyle name="Normal 4 3 3 5 3 3" xfId="34951"/>
    <cellStyle name="Normal 4 3 3 5 4" xfId="14855"/>
    <cellStyle name="Normal 4 3 3 5 4 2" xfId="25661"/>
    <cellStyle name="Normal 4 3 3 5 4 3" xfId="36847"/>
    <cellStyle name="Normal 4 3 3 5 5" xfId="16580"/>
    <cellStyle name="Normal 4 3 3 5 5 2" xfId="27557"/>
    <cellStyle name="Normal 4 3 3 5 5 3" xfId="38743"/>
    <cellStyle name="Normal 4 3 3 5 6" xfId="18305"/>
    <cellStyle name="Normal 4 3 3 5 6 2" xfId="29453"/>
    <cellStyle name="Normal 4 3 3 5 6 3" xfId="40639"/>
    <cellStyle name="Normal 4 3 3 5 7" xfId="20030"/>
    <cellStyle name="Normal 4 3 3 5 8" xfId="31218"/>
    <cellStyle name="Normal 4 3 3 5 9" xfId="42404"/>
    <cellStyle name="Normal 4 3 3 6" xfId="1898"/>
    <cellStyle name="Normal 4 3 3 6 10" xfId="44417"/>
    <cellStyle name="Normal 4 3 3 6 2" xfId="11690"/>
    <cellStyle name="Normal 4 3 3 6 2 2" xfId="22188"/>
    <cellStyle name="Normal 4 3 3 6 2 3" xfId="33376"/>
    <cellStyle name="Normal 4 3 3 6 3" xfId="13418"/>
    <cellStyle name="Normal 4 3 3 6 3 2" xfId="24081"/>
    <cellStyle name="Normal 4 3 3 6 3 3" xfId="35267"/>
    <cellStyle name="Normal 4 3 3 6 4" xfId="15143"/>
    <cellStyle name="Normal 4 3 3 6 4 2" xfId="25977"/>
    <cellStyle name="Normal 4 3 3 6 4 3" xfId="37163"/>
    <cellStyle name="Normal 4 3 3 6 5" xfId="16868"/>
    <cellStyle name="Normal 4 3 3 6 5 2" xfId="27873"/>
    <cellStyle name="Normal 4 3 3 6 5 3" xfId="39059"/>
    <cellStyle name="Normal 4 3 3 6 6" xfId="18593"/>
    <cellStyle name="Normal 4 3 3 6 6 2" xfId="29769"/>
    <cellStyle name="Normal 4 3 3 6 6 3" xfId="40955"/>
    <cellStyle name="Normal 4 3 3 6 7" xfId="20318"/>
    <cellStyle name="Normal 4 3 3 6 8" xfId="31506"/>
    <cellStyle name="Normal 4 3 3 6 9" xfId="42692"/>
    <cellStyle name="Normal 4 3 3 7" xfId="10249"/>
    <cellStyle name="Normal 4 3 3 7 2" xfId="20608"/>
    <cellStyle name="Normal 4 3 3 7 3" xfId="31796"/>
    <cellStyle name="Normal 4 3 3 8" xfId="11978"/>
    <cellStyle name="Normal 4 3 3 8 2" xfId="22501"/>
    <cellStyle name="Normal 4 3 3 8 3" xfId="33687"/>
    <cellStyle name="Normal 4 3 3 9" xfId="13703"/>
    <cellStyle name="Normal 4 3 3 9 2" xfId="24397"/>
    <cellStyle name="Normal 4 3 3 9 3" xfId="35583"/>
    <cellStyle name="Normal 4 3 4" xfId="476"/>
    <cellStyle name="Normal 4 3 4 10" xfId="43121"/>
    <cellStyle name="Normal 4 3 4 2" xfId="10394"/>
    <cellStyle name="Normal 4 3 4 2 2" xfId="20766"/>
    <cellStyle name="Normal 4 3 4 2 3" xfId="31954"/>
    <cellStyle name="Normal 4 3 4 3" xfId="12122"/>
    <cellStyle name="Normal 4 3 4 3 2" xfId="22659"/>
    <cellStyle name="Normal 4 3 4 3 3" xfId="33845"/>
    <cellStyle name="Normal 4 3 4 4" xfId="13847"/>
    <cellStyle name="Normal 4 3 4 4 2" xfId="24555"/>
    <cellStyle name="Normal 4 3 4 4 3" xfId="35741"/>
    <cellStyle name="Normal 4 3 4 5" xfId="15572"/>
    <cellStyle name="Normal 4 3 4 5 2" xfId="26451"/>
    <cellStyle name="Normal 4 3 4 5 3" xfId="37637"/>
    <cellStyle name="Normal 4 3 4 6" xfId="17297"/>
    <cellStyle name="Normal 4 3 4 6 2" xfId="28347"/>
    <cellStyle name="Normal 4 3 4 6 3" xfId="39533"/>
    <cellStyle name="Normal 4 3 4 7" xfId="19022"/>
    <cellStyle name="Normal 4 3 4 8" xfId="30210"/>
    <cellStyle name="Normal 4 3 4 9" xfId="41396"/>
    <cellStyle name="Normal 4 3 5" xfId="792"/>
    <cellStyle name="Normal 4 3 5 10" xfId="43409"/>
    <cellStyle name="Normal 4 3 5 2" xfId="10682"/>
    <cellStyle name="Normal 4 3 5 2 2" xfId="21082"/>
    <cellStyle name="Normal 4 3 5 2 3" xfId="32270"/>
    <cellStyle name="Normal 4 3 5 3" xfId="12410"/>
    <cellStyle name="Normal 4 3 5 3 2" xfId="22975"/>
    <cellStyle name="Normal 4 3 5 3 3" xfId="34161"/>
    <cellStyle name="Normal 4 3 5 4" xfId="14135"/>
    <cellStyle name="Normal 4 3 5 4 2" xfId="24871"/>
    <cellStyle name="Normal 4 3 5 4 3" xfId="36057"/>
    <cellStyle name="Normal 4 3 5 5" xfId="15860"/>
    <cellStyle name="Normal 4 3 5 5 2" xfId="26767"/>
    <cellStyle name="Normal 4 3 5 5 3" xfId="37953"/>
    <cellStyle name="Normal 4 3 5 6" xfId="17585"/>
    <cellStyle name="Normal 4 3 5 6 2" xfId="28663"/>
    <cellStyle name="Normal 4 3 5 6 3" xfId="39849"/>
    <cellStyle name="Normal 4 3 5 7" xfId="19310"/>
    <cellStyle name="Normal 4 3 5 8" xfId="30498"/>
    <cellStyle name="Normal 4 3 5 9" xfId="41684"/>
    <cellStyle name="Normal 4 3 6" xfId="1108"/>
    <cellStyle name="Normal 4 3 6 10" xfId="43697"/>
    <cellStyle name="Normal 4 3 6 2" xfId="10970"/>
    <cellStyle name="Normal 4 3 6 2 2" xfId="21398"/>
    <cellStyle name="Normal 4 3 6 2 3" xfId="32586"/>
    <cellStyle name="Normal 4 3 6 3" xfId="12698"/>
    <cellStyle name="Normal 4 3 6 3 2" xfId="23291"/>
    <cellStyle name="Normal 4 3 6 3 3" xfId="34477"/>
    <cellStyle name="Normal 4 3 6 4" xfId="14423"/>
    <cellStyle name="Normal 4 3 6 4 2" xfId="25187"/>
    <cellStyle name="Normal 4 3 6 4 3" xfId="36373"/>
    <cellStyle name="Normal 4 3 6 5" xfId="16148"/>
    <cellStyle name="Normal 4 3 6 5 2" xfId="27083"/>
    <cellStyle name="Normal 4 3 6 5 3" xfId="38269"/>
    <cellStyle name="Normal 4 3 6 6" xfId="17873"/>
    <cellStyle name="Normal 4 3 6 6 2" xfId="28979"/>
    <cellStyle name="Normal 4 3 6 6 3" xfId="40165"/>
    <cellStyle name="Normal 4 3 6 7" xfId="19598"/>
    <cellStyle name="Normal 4 3 6 8" xfId="30786"/>
    <cellStyle name="Normal 4 3 6 9" xfId="41972"/>
    <cellStyle name="Normal 4 3 7" xfId="1424"/>
    <cellStyle name="Normal 4 3 7 10" xfId="43985"/>
    <cellStyle name="Normal 4 3 7 2" xfId="11258"/>
    <cellStyle name="Normal 4 3 7 2 2" xfId="21714"/>
    <cellStyle name="Normal 4 3 7 2 3" xfId="32902"/>
    <cellStyle name="Normal 4 3 7 3" xfId="12986"/>
    <cellStyle name="Normal 4 3 7 3 2" xfId="23607"/>
    <cellStyle name="Normal 4 3 7 3 3" xfId="34793"/>
    <cellStyle name="Normal 4 3 7 4" xfId="14711"/>
    <cellStyle name="Normal 4 3 7 4 2" xfId="25503"/>
    <cellStyle name="Normal 4 3 7 4 3" xfId="36689"/>
    <cellStyle name="Normal 4 3 7 5" xfId="16436"/>
    <cellStyle name="Normal 4 3 7 5 2" xfId="27399"/>
    <cellStyle name="Normal 4 3 7 5 3" xfId="38585"/>
    <cellStyle name="Normal 4 3 7 6" xfId="18161"/>
    <cellStyle name="Normal 4 3 7 6 2" xfId="29295"/>
    <cellStyle name="Normal 4 3 7 6 3" xfId="40481"/>
    <cellStyle name="Normal 4 3 7 7" xfId="19886"/>
    <cellStyle name="Normal 4 3 7 8" xfId="31074"/>
    <cellStyle name="Normal 4 3 7 9" xfId="42260"/>
    <cellStyle name="Normal 4 3 8" xfId="1740"/>
    <cellStyle name="Normal 4 3 8 10" xfId="44273"/>
    <cellStyle name="Normal 4 3 8 2" xfId="11546"/>
    <cellStyle name="Normal 4 3 8 2 2" xfId="22030"/>
    <cellStyle name="Normal 4 3 8 2 3" xfId="33218"/>
    <cellStyle name="Normal 4 3 8 3" xfId="13274"/>
    <cellStyle name="Normal 4 3 8 3 2" xfId="23923"/>
    <cellStyle name="Normal 4 3 8 3 3" xfId="35109"/>
    <cellStyle name="Normal 4 3 8 4" xfId="14999"/>
    <cellStyle name="Normal 4 3 8 4 2" xfId="25819"/>
    <cellStyle name="Normal 4 3 8 4 3" xfId="37005"/>
    <cellStyle name="Normal 4 3 8 5" xfId="16724"/>
    <cellStyle name="Normal 4 3 8 5 2" xfId="27715"/>
    <cellStyle name="Normal 4 3 8 5 3" xfId="38901"/>
    <cellStyle name="Normal 4 3 8 6" xfId="18449"/>
    <cellStyle name="Normal 4 3 8 6 2" xfId="29611"/>
    <cellStyle name="Normal 4 3 8 6 3" xfId="40797"/>
    <cellStyle name="Normal 4 3 8 7" xfId="20174"/>
    <cellStyle name="Normal 4 3 8 8" xfId="31362"/>
    <cellStyle name="Normal 4 3 8 9" xfId="42548"/>
    <cellStyle name="Normal 4 3 9" xfId="2121"/>
    <cellStyle name="Normal 4 3 9 2" xfId="20462"/>
    <cellStyle name="Normal 4 3 9 3" xfId="31650"/>
    <cellStyle name="Normal 4 4" xfId="182"/>
    <cellStyle name="Normal 4 4 10" xfId="11856"/>
    <cellStyle name="Normal 4 4 10 2" xfId="22367"/>
    <cellStyle name="Normal 4 4 10 3" xfId="33553"/>
    <cellStyle name="Normal 4 4 11" xfId="13581"/>
    <cellStyle name="Normal 4 4 11 2" xfId="24263"/>
    <cellStyle name="Normal 4 4 11 3" xfId="35449"/>
    <cellStyle name="Normal 4 4 12" xfId="15306"/>
    <cellStyle name="Normal 4 4 12 2" xfId="26159"/>
    <cellStyle name="Normal 4 4 12 3" xfId="37345"/>
    <cellStyle name="Normal 4 4 13" xfId="17031"/>
    <cellStyle name="Normal 4 4 13 2" xfId="28055"/>
    <cellStyle name="Normal 4 4 13 3" xfId="39241"/>
    <cellStyle name="Normal 4 4 14" xfId="18756"/>
    <cellStyle name="Normal 4 4 15" xfId="29944"/>
    <cellStyle name="Normal 4 4 16" xfId="41130"/>
    <cellStyle name="Normal 4 4 17" xfId="42855"/>
    <cellStyle name="Normal 4 4 2" xfId="272"/>
    <cellStyle name="Normal 4 4 2 10" xfId="13663"/>
    <cellStyle name="Normal 4 4 2 10 2" xfId="24353"/>
    <cellStyle name="Normal 4 4 2 10 3" xfId="35539"/>
    <cellStyle name="Normal 4 4 2 11" xfId="15388"/>
    <cellStyle name="Normal 4 4 2 11 2" xfId="26249"/>
    <cellStyle name="Normal 4 4 2 11 3" xfId="37435"/>
    <cellStyle name="Normal 4 4 2 12" xfId="17113"/>
    <cellStyle name="Normal 4 4 2 12 2" xfId="28145"/>
    <cellStyle name="Normal 4 4 2 12 3" xfId="39331"/>
    <cellStyle name="Normal 4 4 2 13" xfId="18838"/>
    <cellStyle name="Normal 4 4 2 14" xfId="30026"/>
    <cellStyle name="Normal 4 4 2 15" xfId="41212"/>
    <cellStyle name="Normal 4 4 2 16" xfId="42937"/>
    <cellStyle name="Normal 4 4 2 2" xfId="430"/>
    <cellStyle name="Normal 4 4 2 2 10" xfId="15532"/>
    <cellStyle name="Normal 4 4 2 2 10 2" xfId="26407"/>
    <cellStyle name="Normal 4 4 2 2 10 3" xfId="37593"/>
    <cellStyle name="Normal 4 4 2 2 11" xfId="17257"/>
    <cellStyle name="Normal 4 4 2 2 11 2" xfId="28303"/>
    <cellStyle name="Normal 4 4 2 2 11 3" xfId="39489"/>
    <cellStyle name="Normal 4 4 2 2 12" xfId="18982"/>
    <cellStyle name="Normal 4 4 2 2 13" xfId="30170"/>
    <cellStyle name="Normal 4 4 2 2 14" xfId="41356"/>
    <cellStyle name="Normal 4 4 2 2 15" xfId="43081"/>
    <cellStyle name="Normal 4 4 2 2 2" xfId="748"/>
    <cellStyle name="Normal 4 4 2 2 2 10" xfId="43369"/>
    <cellStyle name="Normal 4 4 2 2 2 2" xfId="10642"/>
    <cellStyle name="Normal 4 4 2 2 2 2 2" xfId="21038"/>
    <cellStyle name="Normal 4 4 2 2 2 2 3" xfId="32226"/>
    <cellStyle name="Normal 4 4 2 2 2 3" xfId="12370"/>
    <cellStyle name="Normal 4 4 2 2 2 3 2" xfId="22931"/>
    <cellStyle name="Normal 4 4 2 2 2 3 3" xfId="34117"/>
    <cellStyle name="Normal 4 4 2 2 2 4" xfId="14095"/>
    <cellStyle name="Normal 4 4 2 2 2 4 2" xfId="24827"/>
    <cellStyle name="Normal 4 4 2 2 2 4 3" xfId="36013"/>
    <cellStyle name="Normal 4 4 2 2 2 5" xfId="15820"/>
    <cellStyle name="Normal 4 4 2 2 2 5 2" xfId="26723"/>
    <cellStyle name="Normal 4 4 2 2 2 5 3" xfId="37909"/>
    <cellStyle name="Normal 4 4 2 2 2 6" xfId="17545"/>
    <cellStyle name="Normal 4 4 2 2 2 6 2" xfId="28619"/>
    <cellStyle name="Normal 4 4 2 2 2 6 3" xfId="39805"/>
    <cellStyle name="Normal 4 4 2 2 2 7" xfId="19270"/>
    <cellStyle name="Normal 4 4 2 2 2 8" xfId="30458"/>
    <cellStyle name="Normal 4 4 2 2 2 9" xfId="41644"/>
    <cellStyle name="Normal 4 4 2 2 3" xfId="1064"/>
    <cellStyle name="Normal 4 4 2 2 3 10" xfId="43657"/>
    <cellStyle name="Normal 4 4 2 2 3 2" xfId="10930"/>
    <cellStyle name="Normal 4 4 2 2 3 2 2" xfId="21354"/>
    <cellStyle name="Normal 4 4 2 2 3 2 3" xfId="32542"/>
    <cellStyle name="Normal 4 4 2 2 3 3" xfId="12658"/>
    <cellStyle name="Normal 4 4 2 2 3 3 2" xfId="23247"/>
    <cellStyle name="Normal 4 4 2 2 3 3 3" xfId="34433"/>
    <cellStyle name="Normal 4 4 2 2 3 4" xfId="14383"/>
    <cellStyle name="Normal 4 4 2 2 3 4 2" xfId="25143"/>
    <cellStyle name="Normal 4 4 2 2 3 4 3" xfId="36329"/>
    <cellStyle name="Normal 4 4 2 2 3 5" xfId="16108"/>
    <cellStyle name="Normal 4 4 2 2 3 5 2" xfId="27039"/>
    <cellStyle name="Normal 4 4 2 2 3 5 3" xfId="38225"/>
    <cellStyle name="Normal 4 4 2 2 3 6" xfId="17833"/>
    <cellStyle name="Normal 4 4 2 2 3 6 2" xfId="28935"/>
    <cellStyle name="Normal 4 4 2 2 3 6 3" xfId="40121"/>
    <cellStyle name="Normal 4 4 2 2 3 7" xfId="19558"/>
    <cellStyle name="Normal 4 4 2 2 3 8" xfId="30746"/>
    <cellStyle name="Normal 4 4 2 2 3 9" xfId="41932"/>
    <cellStyle name="Normal 4 4 2 2 4" xfId="1380"/>
    <cellStyle name="Normal 4 4 2 2 4 10" xfId="43945"/>
    <cellStyle name="Normal 4 4 2 2 4 2" xfId="11218"/>
    <cellStyle name="Normal 4 4 2 2 4 2 2" xfId="21670"/>
    <cellStyle name="Normal 4 4 2 2 4 2 3" xfId="32858"/>
    <cellStyle name="Normal 4 4 2 2 4 3" xfId="12946"/>
    <cellStyle name="Normal 4 4 2 2 4 3 2" xfId="23563"/>
    <cellStyle name="Normal 4 4 2 2 4 3 3" xfId="34749"/>
    <cellStyle name="Normal 4 4 2 2 4 4" xfId="14671"/>
    <cellStyle name="Normal 4 4 2 2 4 4 2" xfId="25459"/>
    <cellStyle name="Normal 4 4 2 2 4 4 3" xfId="36645"/>
    <cellStyle name="Normal 4 4 2 2 4 5" xfId="16396"/>
    <cellStyle name="Normal 4 4 2 2 4 5 2" xfId="27355"/>
    <cellStyle name="Normal 4 4 2 2 4 5 3" xfId="38541"/>
    <cellStyle name="Normal 4 4 2 2 4 6" xfId="18121"/>
    <cellStyle name="Normal 4 4 2 2 4 6 2" xfId="29251"/>
    <cellStyle name="Normal 4 4 2 2 4 6 3" xfId="40437"/>
    <cellStyle name="Normal 4 4 2 2 4 7" xfId="19846"/>
    <cellStyle name="Normal 4 4 2 2 4 8" xfId="31034"/>
    <cellStyle name="Normal 4 4 2 2 4 9" xfId="42220"/>
    <cellStyle name="Normal 4 4 2 2 5" xfId="1696"/>
    <cellStyle name="Normal 4 4 2 2 5 10" xfId="44233"/>
    <cellStyle name="Normal 4 4 2 2 5 2" xfId="11506"/>
    <cellStyle name="Normal 4 4 2 2 5 2 2" xfId="21986"/>
    <cellStyle name="Normal 4 4 2 2 5 2 3" xfId="33174"/>
    <cellStyle name="Normal 4 4 2 2 5 3" xfId="13234"/>
    <cellStyle name="Normal 4 4 2 2 5 3 2" xfId="23879"/>
    <cellStyle name="Normal 4 4 2 2 5 3 3" xfId="35065"/>
    <cellStyle name="Normal 4 4 2 2 5 4" xfId="14959"/>
    <cellStyle name="Normal 4 4 2 2 5 4 2" xfId="25775"/>
    <cellStyle name="Normal 4 4 2 2 5 4 3" xfId="36961"/>
    <cellStyle name="Normal 4 4 2 2 5 5" xfId="16684"/>
    <cellStyle name="Normal 4 4 2 2 5 5 2" xfId="27671"/>
    <cellStyle name="Normal 4 4 2 2 5 5 3" xfId="38857"/>
    <cellStyle name="Normal 4 4 2 2 5 6" xfId="18409"/>
    <cellStyle name="Normal 4 4 2 2 5 6 2" xfId="29567"/>
    <cellStyle name="Normal 4 4 2 2 5 6 3" xfId="40753"/>
    <cellStyle name="Normal 4 4 2 2 5 7" xfId="20134"/>
    <cellStyle name="Normal 4 4 2 2 5 8" xfId="31322"/>
    <cellStyle name="Normal 4 4 2 2 5 9" xfId="42508"/>
    <cellStyle name="Normal 4 4 2 2 6" xfId="2012"/>
    <cellStyle name="Normal 4 4 2 2 6 10" xfId="44521"/>
    <cellStyle name="Normal 4 4 2 2 6 2" xfId="11794"/>
    <cellStyle name="Normal 4 4 2 2 6 2 2" xfId="22302"/>
    <cellStyle name="Normal 4 4 2 2 6 2 3" xfId="33490"/>
    <cellStyle name="Normal 4 4 2 2 6 3" xfId="13522"/>
    <cellStyle name="Normal 4 4 2 2 6 3 2" xfId="24195"/>
    <cellStyle name="Normal 4 4 2 2 6 3 3" xfId="35381"/>
    <cellStyle name="Normal 4 4 2 2 6 4" xfId="15247"/>
    <cellStyle name="Normal 4 4 2 2 6 4 2" xfId="26091"/>
    <cellStyle name="Normal 4 4 2 2 6 4 3" xfId="37277"/>
    <cellStyle name="Normal 4 4 2 2 6 5" xfId="16972"/>
    <cellStyle name="Normal 4 4 2 2 6 5 2" xfId="27987"/>
    <cellStyle name="Normal 4 4 2 2 6 5 3" xfId="39173"/>
    <cellStyle name="Normal 4 4 2 2 6 6" xfId="18697"/>
    <cellStyle name="Normal 4 4 2 2 6 6 2" xfId="29883"/>
    <cellStyle name="Normal 4 4 2 2 6 6 3" xfId="41069"/>
    <cellStyle name="Normal 4 4 2 2 6 7" xfId="20422"/>
    <cellStyle name="Normal 4 4 2 2 6 8" xfId="31610"/>
    <cellStyle name="Normal 4 4 2 2 6 9" xfId="42796"/>
    <cellStyle name="Normal 4 4 2 2 7" xfId="10353"/>
    <cellStyle name="Normal 4 4 2 2 7 2" xfId="20722"/>
    <cellStyle name="Normal 4 4 2 2 7 3" xfId="31910"/>
    <cellStyle name="Normal 4 4 2 2 8" xfId="12082"/>
    <cellStyle name="Normal 4 4 2 2 8 2" xfId="22615"/>
    <cellStyle name="Normal 4 4 2 2 8 3" xfId="33801"/>
    <cellStyle name="Normal 4 4 2 2 9" xfId="13807"/>
    <cellStyle name="Normal 4 4 2 2 9 2" xfId="24511"/>
    <cellStyle name="Normal 4 4 2 2 9 3" xfId="35697"/>
    <cellStyle name="Normal 4 4 2 3" xfId="590"/>
    <cellStyle name="Normal 4 4 2 3 10" xfId="43225"/>
    <cellStyle name="Normal 4 4 2 3 2" xfId="10498"/>
    <cellStyle name="Normal 4 4 2 3 2 2" xfId="20880"/>
    <cellStyle name="Normal 4 4 2 3 2 3" xfId="32068"/>
    <cellStyle name="Normal 4 4 2 3 3" xfId="12226"/>
    <cellStyle name="Normal 4 4 2 3 3 2" xfId="22773"/>
    <cellStyle name="Normal 4 4 2 3 3 3" xfId="33959"/>
    <cellStyle name="Normal 4 4 2 3 4" xfId="13951"/>
    <cellStyle name="Normal 4 4 2 3 4 2" xfId="24669"/>
    <cellStyle name="Normal 4 4 2 3 4 3" xfId="35855"/>
    <cellStyle name="Normal 4 4 2 3 5" xfId="15676"/>
    <cellStyle name="Normal 4 4 2 3 5 2" xfId="26565"/>
    <cellStyle name="Normal 4 4 2 3 5 3" xfId="37751"/>
    <cellStyle name="Normal 4 4 2 3 6" xfId="17401"/>
    <cellStyle name="Normal 4 4 2 3 6 2" xfId="28461"/>
    <cellStyle name="Normal 4 4 2 3 6 3" xfId="39647"/>
    <cellStyle name="Normal 4 4 2 3 7" xfId="19126"/>
    <cellStyle name="Normal 4 4 2 3 8" xfId="30314"/>
    <cellStyle name="Normal 4 4 2 3 9" xfId="41500"/>
    <cellStyle name="Normal 4 4 2 4" xfId="906"/>
    <cellStyle name="Normal 4 4 2 4 10" xfId="43513"/>
    <cellStyle name="Normal 4 4 2 4 2" xfId="10786"/>
    <cellStyle name="Normal 4 4 2 4 2 2" xfId="21196"/>
    <cellStyle name="Normal 4 4 2 4 2 3" xfId="32384"/>
    <cellStyle name="Normal 4 4 2 4 3" xfId="12514"/>
    <cellStyle name="Normal 4 4 2 4 3 2" xfId="23089"/>
    <cellStyle name="Normal 4 4 2 4 3 3" xfId="34275"/>
    <cellStyle name="Normal 4 4 2 4 4" xfId="14239"/>
    <cellStyle name="Normal 4 4 2 4 4 2" xfId="24985"/>
    <cellStyle name="Normal 4 4 2 4 4 3" xfId="36171"/>
    <cellStyle name="Normal 4 4 2 4 5" xfId="15964"/>
    <cellStyle name="Normal 4 4 2 4 5 2" xfId="26881"/>
    <cellStyle name="Normal 4 4 2 4 5 3" xfId="38067"/>
    <cellStyle name="Normal 4 4 2 4 6" xfId="17689"/>
    <cellStyle name="Normal 4 4 2 4 6 2" xfId="28777"/>
    <cellStyle name="Normal 4 4 2 4 6 3" xfId="39963"/>
    <cellStyle name="Normal 4 4 2 4 7" xfId="19414"/>
    <cellStyle name="Normal 4 4 2 4 8" xfId="30602"/>
    <cellStyle name="Normal 4 4 2 4 9" xfId="41788"/>
    <cellStyle name="Normal 4 4 2 5" xfId="1222"/>
    <cellStyle name="Normal 4 4 2 5 10" xfId="43801"/>
    <cellStyle name="Normal 4 4 2 5 2" xfId="11074"/>
    <cellStyle name="Normal 4 4 2 5 2 2" xfId="21512"/>
    <cellStyle name="Normal 4 4 2 5 2 3" xfId="32700"/>
    <cellStyle name="Normal 4 4 2 5 3" xfId="12802"/>
    <cellStyle name="Normal 4 4 2 5 3 2" xfId="23405"/>
    <cellStyle name="Normal 4 4 2 5 3 3" xfId="34591"/>
    <cellStyle name="Normal 4 4 2 5 4" xfId="14527"/>
    <cellStyle name="Normal 4 4 2 5 4 2" xfId="25301"/>
    <cellStyle name="Normal 4 4 2 5 4 3" xfId="36487"/>
    <cellStyle name="Normal 4 4 2 5 5" xfId="16252"/>
    <cellStyle name="Normal 4 4 2 5 5 2" xfId="27197"/>
    <cellStyle name="Normal 4 4 2 5 5 3" xfId="38383"/>
    <cellStyle name="Normal 4 4 2 5 6" xfId="17977"/>
    <cellStyle name="Normal 4 4 2 5 6 2" xfId="29093"/>
    <cellStyle name="Normal 4 4 2 5 6 3" xfId="40279"/>
    <cellStyle name="Normal 4 4 2 5 7" xfId="19702"/>
    <cellStyle name="Normal 4 4 2 5 8" xfId="30890"/>
    <cellStyle name="Normal 4 4 2 5 9" xfId="42076"/>
    <cellStyle name="Normal 4 4 2 6" xfId="1538"/>
    <cellStyle name="Normal 4 4 2 6 10" xfId="44089"/>
    <cellStyle name="Normal 4 4 2 6 2" xfId="11362"/>
    <cellStyle name="Normal 4 4 2 6 2 2" xfId="21828"/>
    <cellStyle name="Normal 4 4 2 6 2 3" xfId="33016"/>
    <cellStyle name="Normal 4 4 2 6 3" xfId="13090"/>
    <cellStyle name="Normal 4 4 2 6 3 2" xfId="23721"/>
    <cellStyle name="Normal 4 4 2 6 3 3" xfId="34907"/>
    <cellStyle name="Normal 4 4 2 6 4" xfId="14815"/>
    <cellStyle name="Normal 4 4 2 6 4 2" xfId="25617"/>
    <cellStyle name="Normal 4 4 2 6 4 3" xfId="36803"/>
    <cellStyle name="Normal 4 4 2 6 5" xfId="16540"/>
    <cellStyle name="Normal 4 4 2 6 5 2" xfId="27513"/>
    <cellStyle name="Normal 4 4 2 6 5 3" xfId="38699"/>
    <cellStyle name="Normal 4 4 2 6 6" xfId="18265"/>
    <cellStyle name="Normal 4 4 2 6 6 2" xfId="29409"/>
    <cellStyle name="Normal 4 4 2 6 6 3" xfId="40595"/>
    <cellStyle name="Normal 4 4 2 6 7" xfId="19990"/>
    <cellStyle name="Normal 4 4 2 6 8" xfId="31178"/>
    <cellStyle name="Normal 4 4 2 6 9" xfId="42364"/>
    <cellStyle name="Normal 4 4 2 7" xfId="1854"/>
    <cellStyle name="Normal 4 4 2 7 10" xfId="44377"/>
    <cellStyle name="Normal 4 4 2 7 2" xfId="11650"/>
    <cellStyle name="Normal 4 4 2 7 2 2" xfId="22144"/>
    <cellStyle name="Normal 4 4 2 7 2 3" xfId="33332"/>
    <cellStyle name="Normal 4 4 2 7 3" xfId="13378"/>
    <cellStyle name="Normal 4 4 2 7 3 2" xfId="24037"/>
    <cellStyle name="Normal 4 4 2 7 3 3" xfId="35223"/>
    <cellStyle name="Normal 4 4 2 7 4" xfId="15103"/>
    <cellStyle name="Normal 4 4 2 7 4 2" xfId="25933"/>
    <cellStyle name="Normal 4 4 2 7 4 3" xfId="37119"/>
    <cellStyle name="Normal 4 4 2 7 5" xfId="16828"/>
    <cellStyle name="Normal 4 4 2 7 5 2" xfId="27829"/>
    <cellStyle name="Normal 4 4 2 7 5 3" xfId="39015"/>
    <cellStyle name="Normal 4 4 2 7 6" xfId="18553"/>
    <cellStyle name="Normal 4 4 2 7 6 2" xfId="29725"/>
    <cellStyle name="Normal 4 4 2 7 6 3" xfId="40911"/>
    <cellStyle name="Normal 4 4 2 7 7" xfId="20278"/>
    <cellStyle name="Normal 4 4 2 7 8" xfId="31466"/>
    <cellStyle name="Normal 4 4 2 7 9" xfId="42652"/>
    <cellStyle name="Normal 4 4 2 8" xfId="2073"/>
    <cellStyle name="Normal 4 4 2 8 2" xfId="20566"/>
    <cellStyle name="Normal 4 4 2 8 3" xfId="31754"/>
    <cellStyle name="Normal 4 4 2 9" xfId="11938"/>
    <cellStyle name="Normal 4 4 2 9 2" xfId="22457"/>
    <cellStyle name="Normal 4 4 2 9 3" xfId="33643"/>
    <cellStyle name="Normal 4 4 3" xfId="340"/>
    <cellStyle name="Normal 4 4 3 10" xfId="15450"/>
    <cellStyle name="Normal 4 4 3 10 2" xfId="26317"/>
    <cellStyle name="Normal 4 4 3 10 3" xfId="37503"/>
    <cellStyle name="Normal 4 4 3 11" xfId="17175"/>
    <cellStyle name="Normal 4 4 3 11 2" xfId="28213"/>
    <cellStyle name="Normal 4 4 3 11 3" xfId="39399"/>
    <cellStyle name="Normal 4 4 3 12" xfId="18900"/>
    <cellStyle name="Normal 4 4 3 13" xfId="30088"/>
    <cellStyle name="Normal 4 4 3 14" xfId="41274"/>
    <cellStyle name="Normal 4 4 3 15" xfId="42999"/>
    <cellStyle name="Normal 4 4 3 2" xfId="658"/>
    <cellStyle name="Normal 4 4 3 2 10" xfId="43287"/>
    <cellStyle name="Normal 4 4 3 2 2" xfId="10560"/>
    <cellStyle name="Normal 4 4 3 2 2 2" xfId="20948"/>
    <cellStyle name="Normal 4 4 3 2 2 3" xfId="32136"/>
    <cellStyle name="Normal 4 4 3 2 3" xfId="12288"/>
    <cellStyle name="Normal 4 4 3 2 3 2" xfId="22841"/>
    <cellStyle name="Normal 4 4 3 2 3 3" xfId="34027"/>
    <cellStyle name="Normal 4 4 3 2 4" xfId="14013"/>
    <cellStyle name="Normal 4 4 3 2 4 2" xfId="24737"/>
    <cellStyle name="Normal 4 4 3 2 4 3" xfId="35923"/>
    <cellStyle name="Normal 4 4 3 2 5" xfId="15738"/>
    <cellStyle name="Normal 4 4 3 2 5 2" xfId="26633"/>
    <cellStyle name="Normal 4 4 3 2 5 3" xfId="37819"/>
    <cellStyle name="Normal 4 4 3 2 6" xfId="17463"/>
    <cellStyle name="Normal 4 4 3 2 6 2" xfId="28529"/>
    <cellStyle name="Normal 4 4 3 2 6 3" xfId="39715"/>
    <cellStyle name="Normal 4 4 3 2 7" xfId="19188"/>
    <cellStyle name="Normal 4 4 3 2 8" xfId="30376"/>
    <cellStyle name="Normal 4 4 3 2 9" xfId="41562"/>
    <cellStyle name="Normal 4 4 3 3" xfId="974"/>
    <cellStyle name="Normal 4 4 3 3 10" xfId="43575"/>
    <cellStyle name="Normal 4 4 3 3 2" xfId="10848"/>
    <cellStyle name="Normal 4 4 3 3 2 2" xfId="21264"/>
    <cellStyle name="Normal 4 4 3 3 2 3" xfId="32452"/>
    <cellStyle name="Normal 4 4 3 3 3" xfId="12576"/>
    <cellStyle name="Normal 4 4 3 3 3 2" xfId="23157"/>
    <cellStyle name="Normal 4 4 3 3 3 3" xfId="34343"/>
    <cellStyle name="Normal 4 4 3 3 4" xfId="14301"/>
    <cellStyle name="Normal 4 4 3 3 4 2" xfId="25053"/>
    <cellStyle name="Normal 4 4 3 3 4 3" xfId="36239"/>
    <cellStyle name="Normal 4 4 3 3 5" xfId="16026"/>
    <cellStyle name="Normal 4 4 3 3 5 2" xfId="26949"/>
    <cellStyle name="Normal 4 4 3 3 5 3" xfId="38135"/>
    <cellStyle name="Normal 4 4 3 3 6" xfId="17751"/>
    <cellStyle name="Normal 4 4 3 3 6 2" xfId="28845"/>
    <cellStyle name="Normal 4 4 3 3 6 3" xfId="40031"/>
    <cellStyle name="Normal 4 4 3 3 7" xfId="19476"/>
    <cellStyle name="Normal 4 4 3 3 8" xfId="30664"/>
    <cellStyle name="Normal 4 4 3 3 9" xfId="41850"/>
    <cellStyle name="Normal 4 4 3 4" xfId="1290"/>
    <cellStyle name="Normal 4 4 3 4 10" xfId="43863"/>
    <cellStyle name="Normal 4 4 3 4 2" xfId="11136"/>
    <cellStyle name="Normal 4 4 3 4 2 2" xfId="21580"/>
    <cellStyle name="Normal 4 4 3 4 2 3" xfId="32768"/>
    <cellStyle name="Normal 4 4 3 4 3" xfId="12864"/>
    <cellStyle name="Normal 4 4 3 4 3 2" xfId="23473"/>
    <cellStyle name="Normal 4 4 3 4 3 3" xfId="34659"/>
    <cellStyle name="Normal 4 4 3 4 4" xfId="14589"/>
    <cellStyle name="Normal 4 4 3 4 4 2" xfId="25369"/>
    <cellStyle name="Normal 4 4 3 4 4 3" xfId="36555"/>
    <cellStyle name="Normal 4 4 3 4 5" xfId="16314"/>
    <cellStyle name="Normal 4 4 3 4 5 2" xfId="27265"/>
    <cellStyle name="Normal 4 4 3 4 5 3" xfId="38451"/>
    <cellStyle name="Normal 4 4 3 4 6" xfId="18039"/>
    <cellStyle name="Normal 4 4 3 4 6 2" xfId="29161"/>
    <cellStyle name="Normal 4 4 3 4 6 3" xfId="40347"/>
    <cellStyle name="Normal 4 4 3 4 7" xfId="19764"/>
    <cellStyle name="Normal 4 4 3 4 8" xfId="30952"/>
    <cellStyle name="Normal 4 4 3 4 9" xfId="42138"/>
    <cellStyle name="Normal 4 4 3 5" xfId="1606"/>
    <cellStyle name="Normal 4 4 3 5 10" xfId="44151"/>
    <cellStyle name="Normal 4 4 3 5 2" xfId="11424"/>
    <cellStyle name="Normal 4 4 3 5 2 2" xfId="21896"/>
    <cellStyle name="Normal 4 4 3 5 2 3" xfId="33084"/>
    <cellStyle name="Normal 4 4 3 5 3" xfId="13152"/>
    <cellStyle name="Normal 4 4 3 5 3 2" xfId="23789"/>
    <cellStyle name="Normal 4 4 3 5 3 3" xfId="34975"/>
    <cellStyle name="Normal 4 4 3 5 4" xfId="14877"/>
    <cellStyle name="Normal 4 4 3 5 4 2" xfId="25685"/>
    <cellStyle name="Normal 4 4 3 5 4 3" xfId="36871"/>
    <cellStyle name="Normal 4 4 3 5 5" xfId="16602"/>
    <cellStyle name="Normal 4 4 3 5 5 2" xfId="27581"/>
    <cellStyle name="Normal 4 4 3 5 5 3" xfId="38767"/>
    <cellStyle name="Normal 4 4 3 5 6" xfId="18327"/>
    <cellStyle name="Normal 4 4 3 5 6 2" xfId="29477"/>
    <cellStyle name="Normal 4 4 3 5 6 3" xfId="40663"/>
    <cellStyle name="Normal 4 4 3 5 7" xfId="20052"/>
    <cellStyle name="Normal 4 4 3 5 8" xfId="31240"/>
    <cellStyle name="Normal 4 4 3 5 9" xfId="42426"/>
    <cellStyle name="Normal 4 4 3 6" xfId="1922"/>
    <cellStyle name="Normal 4 4 3 6 10" xfId="44439"/>
    <cellStyle name="Normal 4 4 3 6 2" xfId="11712"/>
    <cellStyle name="Normal 4 4 3 6 2 2" xfId="22212"/>
    <cellStyle name="Normal 4 4 3 6 2 3" xfId="33400"/>
    <cellStyle name="Normal 4 4 3 6 3" xfId="13440"/>
    <cellStyle name="Normal 4 4 3 6 3 2" xfId="24105"/>
    <cellStyle name="Normal 4 4 3 6 3 3" xfId="35291"/>
    <cellStyle name="Normal 4 4 3 6 4" xfId="15165"/>
    <cellStyle name="Normal 4 4 3 6 4 2" xfId="26001"/>
    <cellStyle name="Normal 4 4 3 6 4 3" xfId="37187"/>
    <cellStyle name="Normal 4 4 3 6 5" xfId="16890"/>
    <cellStyle name="Normal 4 4 3 6 5 2" xfId="27897"/>
    <cellStyle name="Normal 4 4 3 6 5 3" xfId="39083"/>
    <cellStyle name="Normal 4 4 3 6 6" xfId="18615"/>
    <cellStyle name="Normal 4 4 3 6 6 2" xfId="29793"/>
    <cellStyle name="Normal 4 4 3 6 6 3" xfId="40979"/>
    <cellStyle name="Normal 4 4 3 6 7" xfId="20340"/>
    <cellStyle name="Normal 4 4 3 6 8" xfId="31528"/>
    <cellStyle name="Normal 4 4 3 6 9" xfId="42714"/>
    <cellStyle name="Normal 4 4 3 7" xfId="10271"/>
    <cellStyle name="Normal 4 4 3 7 2" xfId="20632"/>
    <cellStyle name="Normal 4 4 3 7 3" xfId="31820"/>
    <cellStyle name="Normal 4 4 3 8" xfId="12000"/>
    <cellStyle name="Normal 4 4 3 8 2" xfId="22525"/>
    <cellStyle name="Normal 4 4 3 8 3" xfId="33711"/>
    <cellStyle name="Normal 4 4 3 9" xfId="13725"/>
    <cellStyle name="Normal 4 4 3 9 2" xfId="24421"/>
    <cellStyle name="Normal 4 4 3 9 3" xfId="35607"/>
    <cellStyle name="Normal 4 4 4" xfId="500"/>
    <cellStyle name="Normal 4 4 4 10" xfId="43143"/>
    <cellStyle name="Normal 4 4 4 2" xfId="10416"/>
    <cellStyle name="Normal 4 4 4 2 2" xfId="20790"/>
    <cellStyle name="Normal 4 4 4 2 3" xfId="31978"/>
    <cellStyle name="Normal 4 4 4 3" xfId="12144"/>
    <cellStyle name="Normal 4 4 4 3 2" xfId="22683"/>
    <cellStyle name="Normal 4 4 4 3 3" xfId="33869"/>
    <cellStyle name="Normal 4 4 4 4" xfId="13869"/>
    <cellStyle name="Normal 4 4 4 4 2" xfId="24579"/>
    <cellStyle name="Normal 4 4 4 4 3" xfId="35765"/>
    <cellStyle name="Normal 4 4 4 5" xfId="15594"/>
    <cellStyle name="Normal 4 4 4 5 2" xfId="26475"/>
    <cellStyle name="Normal 4 4 4 5 3" xfId="37661"/>
    <cellStyle name="Normal 4 4 4 6" xfId="17319"/>
    <cellStyle name="Normal 4 4 4 6 2" xfId="28371"/>
    <cellStyle name="Normal 4 4 4 6 3" xfId="39557"/>
    <cellStyle name="Normal 4 4 4 7" xfId="19044"/>
    <cellStyle name="Normal 4 4 4 8" xfId="30232"/>
    <cellStyle name="Normal 4 4 4 9" xfId="41418"/>
    <cellStyle name="Normal 4 4 5" xfId="816"/>
    <cellStyle name="Normal 4 4 5 10" xfId="43431"/>
    <cellStyle name="Normal 4 4 5 2" xfId="10704"/>
    <cellStyle name="Normal 4 4 5 2 2" xfId="21106"/>
    <cellStyle name="Normal 4 4 5 2 3" xfId="32294"/>
    <cellStyle name="Normal 4 4 5 3" xfId="12432"/>
    <cellStyle name="Normal 4 4 5 3 2" xfId="22999"/>
    <cellStyle name="Normal 4 4 5 3 3" xfId="34185"/>
    <cellStyle name="Normal 4 4 5 4" xfId="14157"/>
    <cellStyle name="Normal 4 4 5 4 2" xfId="24895"/>
    <cellStyle name="Normal 4 4 5 4 3" xfId="36081"/>
    <cellStyle name="Normal 4 4 5 5" xfId="15882"/>
    <cellStyle name="Normal 4 4 5 5 2" xfId="26791"/>
    <cellStyle name="Normal 4 4 5 5 3" xfId="37977"/>
    <cellStyle name="Normal 4 4 5 6" xfId="17607"/>
    <cellStyle name="Normal 4 4 5 6 2" xfId="28687"/>
    <cellStyle name="Normal 4 4 5 6 3" xfId="39873"/>
    <cellStyle name="Normal 4 4 5 7" xfId="19332"/>
    <cellStyle name="Normal 4 4 5 8" xfId="30520"/>
    <cellStyle name="Normal 4 4 5 9" xfId="41706"/>
    <cellStyle name="Normal 4 4 6" xfId="1132"/>
    <cellStyle name="Normal 4 4 6 10" xfId="43719"/>
    <cellStyle name="Normal 4 4 6 2" xfId="10992"/>
    <cellStyle name="Normal 4 4 6 2 2" xfId="21422"/>
    <cellStyle name="Normal 4 4 6 2 3" xfId="32610"/>
    <cellStyle name="Normal 4 4 6 3" xfId="12720"/>
    <cellStyle name="Normal 4 4 6 3 2" xfId="23315"/>
    <cellStyle name="Normal 4 4 6 3 3" xfId="34501"/>
    <cellStyle name="Normal 4 4 6 4" xfId="14445"/>
    <cellStyle name="Normal 4 4 6 4 2" xfId="25211"/>
    <cellStyle name="Normal 4 4 6 4 3" xfId="36397"/>
    <cellStyle name="Normal 4 4 6 5" xfId="16170"/>
    <cellStyle name="Normal 4 4 6 5 2" xfId="27107"/>
    <cellStyle name="Normal 4 4 6 5 3" xfId="38293"/>
    <cellStyle name="Normal 4 4 6 6" xfId="17895"/>
    <cellStyle name="Normal 4 4 6 6 2" xfId="29003"/>
    <cellStyle name="Normal 4 4 6 6 3" xfId="40189"/>
    <cellStyle name="Normal 4 4 6 7" xfId="19620"/>
    <cellStyle name="Normal 4 4 6 8" xfId="30808"/>
    <cellStyle name="Normal 4 4 6 9" xfId="41994"/>
    <cellStyle name="Normal 4 4 7" xfId="1448"/>
    <cellStyle name="Normal 4 4 7 10" xfId="44007"/>
    <cellStyle name="Normal 4 4 7 2" xfId="11280"/>
    <cellStyle name="Normal 4 4 7 2 2" xfId="21738"/>
    <cellStyle name="Normal 4 4 7 2 3" xfId="32926"/>
    <cellStyle name="Normal 4 4 7 3" xfId="13008"/>
    <cellStyle name="Normal 4 4 7 3 2" xfId="23631"/>
    <cellStyle name="Normal 4 4 7 3 3" xfId="34817"/>
    <cellStyle name="Normal 4 4 7 4" xfId="14733"/>
    <cellStyle name="Normal 4 4 7 4 2" xfId="25527"/>
    <cellStyle name="Normal 4 4 7 4 3" xfId="36713"/>
    <cellStyle name="Normal 4 4 7 5" xfId="16458"/>
    <cellStyle name="Normal 4 4 7 5 2" xfId="27423"/>
    <cellStyle name="Normal 4 4 7 5 3" xfId="38609"/>
    <cellStyle name="Normal 4 4 7 6" xfId="18183"/>
    <cellStyle name="Normal 4 4 7 6 2" xfId="29319"/>
    <cellStyle name="Normal 4 4 7 6 3" xfId="40505"/>
    <cellStyle name="Normal 4 4 7 7" xfId="19908"/>
    <cellStyle name="Normal 4 4 7 8" xfId="31096"/>
    <cellStyle name="Normal 4 4 7 9" xfId="42282"/>
    <cellStyle name="Normal 4 4 8" xfId="1764"/>
    <cellStyle name="Normal 4 4 8 10" xfId="44295"/>
    <cellStyle name="Normal 4 4 8 2" xfId="11568"/>
    <cellStyle name="Normal 4 4 8 2 2" xfId="22054"/>
    <cellStyle name="Normal 4 4 8 2 3" xfId="33242"/>
    <cellStyle name="Normal 4 4 8 3" xfId="13296"/>
    <cellStyle name="Normal 4 4 8 3 2" xfId="23947"/>
    <cellStyle name="Normal 4 4 8 3 3" xfId="35133"/>
    <cellStyle name="Normal 4 4 8 4" xfId="15021"/>
    <cellStyle name="Normal 4 4 8 4 2" xfId="25843"/>
    <cellStyle name="Normal 4 4 8 4 3" xfId="37029"/>
    <cellStyle name="Normal 4 4 8 5" xfId="16746"/>
    <cellStyle name="Normal 4 4 8 5 2" xfId="27739"/>
    <cellStyle name="Normal 4 4 8 5 3" xfId="38925"/>
    <cellStyle name="Normal 4 4 8 6" xfId="18471"/>
    <cellStyle name="Normal 4 4 8 6 2" xfId="29635"/>
    <cellStyle name="Normal 4 4 8 6 3" xfId="40821"/>
    <cellStyle name="Normal 4 4 8 7" xfId="20196"/>
    <cellStyle name="Normal 4 4 8 8" xfId="31384"/>
    <cellStyle name="Normal 4 4 8 9" xfId="42570"/>
    <cellStyle name="Normal 4 4 9" xfId="2024"/>
    <cellStyle name="Normal 4 4 9 2" xfId="20484"/>
    <cellStyle name="Normal 4 4 9 3" xfId="31672"/>
    <cellStyle name="Normal 4 5" xfId="204"/>
    <cellStyle name="Normal 4 5 10" xfId="13601"/>
    <cellStyle name="Normal 4 5 10 2" xfId="24285"/>
    <cellStyle name="Normal 4 5 10 3" xfId="35471"/>
    <cellStyle name="Normal 4 5 11" xfId="15326"/>
    <cellStyle name="Normal 4 5 11 2" xfId="26181"/>
    <cellStyle name="Normal 4 5 11 3" xfId="37367"/>
    <cellStyle name="Normal 4 5 12" xfId="17051"/>
    <cellStyle name="Normal 4 5 12 2" xfId="28077"/>
    <cellStyle name="Normal 4 5 12 3" xfId="39263"/>
    <cellStyle name="Normal 4 5 13" xfId="18776"/>
    <cellStyle name="Normal 4 5 14" xfId="29964"/>
    <cellStyle name="Normal 4 5 15" xfId="41150"/>
    <cellStyle name="Normal 4 5 16" xfId="42875"/>
    <cellStyle name="Normal 4 5 2" xfId="362"/>
    <cellStyle name="Normal 4 5 2 10" xfId="15470"/>
    <cellStyle name="Normal 4 5 2 10 2" xfId="26339"/>
    <cellStyle name="Normal 4 5 2 10 3" xfId="37525"/>
    <cellStyle name="Normal 4 5 2 11" xfId="17195"/>
    <cellStyle name="Normal 4 5 2 11 2" xfId="28235"/>
    <cellStyle name="Normal 4 5 2 11 3" xfId="39421"/>
    <cellStyle name="Normal 4 5 2 12" xfId="18920"/>
    <cellStyle name="Normal 4 5 2 13" xfId="30108"/>
    <cellStyle name="Normal 4 5 2 14" xfId="41294"/>
    <cellStyle name="Normal 4 5 2 15" xfId="43019"/>
    <cellStyle name="Normal 4 5 2 2" xfId="680"/>
    <cellStyle name="Normal 4 5 2 2 10" xfId="43307"/>
    <cellStyle name="Normal 4 5 2 2 2" xfId="10580"/>
    <cellStyle name="Normal 4 5 2 2 2 2" xfId="20970"/>
    <cellStyle name="Normal 4 5 2 2 2 3" xfId="32158"/>
    <cellStyle name="Normal 4 5 2 2 3" xfId="12308"/>
    <cellStyle name="Normal 4 5 2 2 3 2" xfId="22863"/>
    <cellStyle name="Normal 4 5 2 2 3 3" xfId="34049"/>
    <cellStyle name="Normal 4 5 2 2 4" xfId="14033"/>
    <cellStyle name="Normal 4 5 2 2 4 2" xfId="24759"/>
    <cellStyle name="Normal 4 5 2 2 4 3" xfId="35945"/>
    <cellStyle name="Normal 4 5 2 2 5" xfId="15758"/>
    <cellStyle name="Normal 4 5 2 2 5 2" xfId="26655"/>
    <cellStyle name="Normal 4 5 2 2 5 3" xfId="37841"/>
    <cellStyle name="Normal 4 5 2 2 6" xfId="17483"/>
    <cellStyle name="Normal 4 5 2 2 6 2" xfId="28551"/>
    <cellStyle name="Normal 4 5 2 2 6 3" xfId="39737"/>
    <cellStyle name="Normal 4 5 2 2 7" xfId="19208"/>
    <cellStyle name="Normal 4 5 2 2 8" xfId="30396"/>
    <cellStyle name="Normal 4 5 2 2 9" xfId="41582"/>
    <cellStyle name="Normal 4 5 2 3" xfId="996"/>
    <cellStyle name="Normal 4 5 2 3 10" xfId="43595"/>
    <cellStyle name="Normal 4 5 2 3 2" xfId="10868"/>
    <cellStyle name="Normal 4 5 2 3 2 2" xfId="21286"/>
    <cellStyle name="Normal 4 5 2 3 2 3" xfId="32474"/>
    <cellStyle name="Normal 4 5 2 3 3" xfId="12596"/>
    <cellStyle name="Normal 4 5 2 3 3 2" xfId="23179"/>
    <cellStyle name="Normal 4 5 2 3 3 3" xfId="34365"/>
    <cellStyle name="Normal 4 5 2 3 4" xfId="14321"/>
    <cellStyle name="Normal 4 5 2 3 4 2" xfId="25075"/>
    <cellStyle name="Normal 4 5 2 3 4 3" xfId="36261"/>
    <cellStyle name="Normal 4 5 2 3 5" xfId="16046"/>
    <cellStyle name="Normal 4 5 2 3 5 2" xfId="26971"/>
    <cellStyle name="Normal 4 5 2 3 5 3" xfId="38157"/>
    <cellStyle name="Normal 4 5 2 3 6" xfId="17771"/>
    <cellStyle name="Normal 4 5 2 3 6 2" xfId="28867"/>
    <cellStyle name="Normal 4 5 2 3 6 3" xfId="40053"/>
    <cellStyle name="Normal 4 5 2 3 7" xfId="19496"/>
    <cellStyle name="Normal 4 5 2 3 8" xfId="30684"/>
    <cellStyle name="Normal 4 5 2 3 9" xfId="41870"/>
    <cellStyle name="Normal 4 5 2 4" xfId="1312"/>
    <cellStyle name="Normal 4 5 2 4 10" xfId="43883"/>
    <cellStyle name="Normal 4 5 2 4 2" xfId="11156"/>
    <cellStyle name="Normal 4 5 2 4 2 2" xfId="21602"/>
    <cellStyle name="Normal 4 5 2 4 2 3" xfId="32790"/>
    <cellStyle name="Normal 4 5 2 4 3" xfId="12884"/>
    <cellStyle name="Normal 4 5 2 4 3 2" xfId="23495"/>
    <cellStyle name="Normal 4 5 2 4 3 3" xfId="34681"/>
    <cellStyle name="Normal 4 5 2 4 4" xfId="14609"/>
    <cellStyle name="Normal 4 5 2 4 4 2" xfId="25391"/>
    <cellStyle name="Normal 4 5 2 4 4 3" xfId="36577"/>
    <cellStyle name="Normal 4 5 2 4 5" xfId="16334"/>
    <cellStyle name="Normal 4 5 2 4 5 2" xfId="27287"/>
    <cellStyle name="Normal 4 5 2 4 5 3" xfId="38473"/>
    <cellStyle name="Normal 4 5 2 4 6" xfId="18059"/>
    <cellStyle name="Normal 4 5 2 4 6 2" xfId="29183"/>
    <cellStyle name="Normal 4 5 2 4 6 3" xfId="40369"/>
    <cellStyle name="Normal 4 5 2 4 7" xfId="19784"/>
    <cellStyle name="Normal 4 5 2 4 8" xfId="30972"/>
    <cellStyle name="Normal 4 5 2 4 9" xfId="42158"/>
    <cellStyle name="Normal 4 5 2 5" xfId="1628"/>
    <cellStyle name="Normal 4 5 2 5 10" xfId="44171"/>
    <cellStyle name="Normal 4 5 2 5 2" xfId="11444"/>
    <cellStyle name="Normal 4 5 2 5 2 2" xfId="21918"/>
    <cellStyle name="Normal 4 5 2 5 2 3" xfId="33106"/>
    <cellStyle name="Normal 4 5 2 5 3" xfId="13172"/>
    <cellStyle name="Normal 4 5 2 5 3 2" xfId="23811"/>
    <cellStyle name="Normal 4 5 2 5 3 3" xfId="34997"/>
    <cellStyle name="Normal 4 5 2 5 4" xfId="14897"/>
    <cellStyle name="Normal 4 5 2 5 4 2" xfId="25707"/>
    <cellStyle name="Normal 4 5 2 5 4 3" xfId="36893"/>
    <cellStyle name="Normal 4 5 2 5 5" xfId="16622"/>
    <cellStyle name="Normal 4 5 2 5 5 2" xfId="27603"/>
    <cellStyle name="Normal 4 5 2 5 5 3" xfId="38789"/>
    <cellStyle name="Normal 4 5 2 5 6" xfId="18347"/>
    <cellStyle name="Normal 4 5 2 5 6 2" xfId="29499"/>
    <cellStyle name="Normal 4 5 2 5 6 3" xfId="40685"/>
    <cellStyle name="Normal 4 5 2 5 7" xfId="20072"/>
    <cellStyle name="Normal 4 5 2 5 8" xfId="31260"/>
    <cellStyle name="Normal 4 5 2 5 9" xfId="42446"/>
    <cellStyle name="Normal 4 5 2 6" xfId="1944"/>
    <cellStyle name="Normal 4 5 2 6 10" xfId="44459"/>
    <cellStyle name="Normal 4 5 2 6 2" xfId="11732"/>
    <cellStyle name="Normal 4 5 2 6 2 2" xfId="22234"/>
    <cellStyle name="Normal 4 5 2 6 2 3" xfId="33422"/>
    <cellStyle name="Normal 4 5 2 6 3" xfId="13460"/>
    <cellStyle name="Normal 4 5 2 6 3 2" xfId="24127"/>
    <cellStyle name="Normal 4 5 2 6 3 3" xfId="35313"/>
    <cellStyle name="Normal 4 5 2 6 4" xfId="15185"/>
    <cellStyle name="Normal 4 5 2 6 4 2" xfId="26023"/>
    <cellStyle name="Normal 4 5 2 6 4 3" xfId="37209"/>
    <cellStyle name="Normal 4 5 2 6 5" xfId="16910"/>
    <cellStyle name="Normal 4 5 2 6 5 2" xfId="27919"/>
    <cellStyle name="Normal 4 5 2 6 5 3" xfId="39105"/>
    <cellStyle name="Normal 4 5 2 6 6" xfId="18635"/>
    <cellStyle name="Normal 4 5 2 6 6 2" xfId="29815"/>
    <cellStyle name="Normal 4 5 2 6 6 3" xfId="41001"/>
    <cellStyle name="Normal 4 5 2 6 7" xfId="20360"/>
    <cellStyle name="Normal 4 5 2 6 8" xfId="31548"/>
    <cellStyle name="Normal 4 5 2 6 9" xfId="42734"/>
    <cellStyle name="Normal 4 5 2 7" xfId="10291"/>
    <cellStyle name="Normal 4 5 2 7 2" xfId="20654"/>
    <cellStyle name="Normal 4 5 2 7 3" xfId="31842"/>
    <cellStyle name="Normal 4 5 2 8" xfId="12020"/>
    <cellStyle name="Normal 4 5 2 8 2" xfId="22547"/>
    <cellStyle name="Normal 4 5 2 8 3" xfId="33733"/>
    <cellStyle name="Normal 4 5 2 9" xfId="13745"/>
    <cellStyle name="Normal 4 5 2 9 2" xfId="24443"/>
    <cellStyle name="Normal 4 5 2 9 3" xfId="35629"/>
    <cellStyle name="Normal 4 5 3" xfId="522"/>
    <cellStyle name="Normal 4 5 3 10" xfId="43163"/>
    <cellStyle name="Normal 4 5 3 2" xfId="10436"/>
    <cellStyle name="Normal 4 5 3 2 2" xfId="20812"/>
    <cellStyle name="Normal 4 5 3 2 3" xfId="32000"/>
    <cellStyle name="Normal 4 5 3 3" xfId="12164"/>
    <cellStyle name="Normal 4 5 3 3 2" xfId="22705"/>
    <cellStyle name="Normal 4 5 3 3 3" xfId="33891"/>
    <cellStyle name="Normal 4 5 3 4" xfId="13889"/>
    <cellStyle name="Normal 4 5 3 4 2" xfId="24601"/>
    <cellStyle name="Normal 4 5 3 4 3" xfId="35787"/>
    <cellStyle name="Normal 4 5 3 5" xfId="15614"/>
    <cellStyle name="Normal 4 5 3 5 2" xfId="26497"/>
    <cellStyle name="Normal 4 5 3 5 3" xfId="37683"/>
    <cellStyle name="Normal 4 5 3 6" xfId="17339"/>
    <cellStyle name="Normal 4 5 3 6 2" xfId="28393"/>
    <cellStyle name="Normal 4 5 3 6 3" xfId="39579"/>
    <cellStyle name="Normal 4 5 3 7" xfId="19064"/>
    <cellStyle name="Normal 4 5 3 8" xfId="30252"/>
    <cellStyle name="Normal 4 5 3 9" xfId="41438"/>
    <cellStyle name="Normal 4 5 4" xfId="838"/>
    <cellStyle name="Normal 4 5 4 10" xfId="43451"/>
    <cellStyle name="Normal 4 5 4 2" xfId="10724"/>
    <cellStyle name="Normal 4 5 4 2 2" xfId="21128"/>
    <cellStyle name="Normal 4 5 4 2 3" xfId="32316"/>
    <cellStyle name="Normal 4 5 4 3" xfId="12452"/>
    <cellStyle name="Normal 4 5 4 3 2" xfId="23021"/>
    <cellStyle name="Normal 4 5 4 3 3" xfId="34207"/>
    <cellStyle name="Normal 4 5 4 4" xfId="14177"/>
    <cellStyle name="Normal 4 5 4 4 2" xfId="24917"/>
    <cellStyle name="Normal 4 5 4 4 3" xfId="36103"/>
    <cellStyle name="Normal 4 5 4 5" xfId="15902"/>
    <cellStyle name="Normal 4 5 4 5 2" xfId="26813"/>
    <cellStyle name="Normal 4 5 4 5 3" xfId="37999"/>
    <cellStyle name="Normal 4 5 4 6" xfId="17627"/>
    <cellStyle name="Normal 4 5 4 6 2" xfId="28709"/>
    <cellStyle name="Normal 4 5 4 6 3" xfId="39895"/>
    <cellStyle name="Normal 4 5 4 7" xfId="19352"/>
    <cellStyle name="Normal 4 5 4 8" xfId="30540"/>
    <cellStyle name="Normal 4 5 4 9" xfId="41726"/>
    <cellStyle name="Normal 4 5 5" xfId="1154"/>
    <cellStyle name="Normal 4 5 5 10" xfId="43739"/>
    <cellStyle name="Normal 4 5 5 2" xfId="11012"/>
    <cellStyle name="Normal 4 5 5 2 2" xfId="21444"/>
    <cellStyle name="Normal 4 5 5 2 3" xfId="32632"/>
    <cellStyle name="Normal 4 5 5 3" xfId="12740"/>
    <cellStyle name="Normal 4 5 5 3 2" xfId="23337"/>
    <cellStyle name="Normal 4 5 5 3 3" xfId="34523"/>
    <cellStyle name="Normal 4 5 5 4" xfId="14465"/>
    <cellStyle name="Normal 4 5 5 4 2" xfId="25233"/>
    <cellStyle name="Normal 4 5 5 4 3" xfId="36419"/>
    <cellStyle name="Normal 4 5 5 5" xfId="16190"/>
    <cellStyle name="Normal 4 5 5 5 2" xfId="27129"/>
    <cellStyle name="Normal 4 5 5 5 3" xfId="38315"/>
    <cellStyle name="Normal 4 5 5 6" xfId="17915"/>
    <cellStyle name="Normal 4 5 5 6 2" xfId="29025"/>
    <cellStyle name="Normal 4 5 5 6 3" xfId="40211"/>
    <cellStyle name="Normal 4 5 5 7" xfId="19640"/>
    <cellStyle name="Normal 4 5 5 8" xfId="30828"/>
    <cellStyle name="Normal 4 5 5 9" xfId="42014"/>
    <cellStyle name="Normal 4 5 6" xfId="1470"/>
    <cellStyle name="Normal 4 5 6 10" xfId="44027"/>
    <cellStyle name="Normal 4 5 6 2" xfId="11300"/>
    <cellStyle name="Normal 4 5 6 2 2" xfId="21760"/>
    <cellStyle name="Normal 4 5 6 2 3" xfId="32948"/>
    <cellStyle name="Normal 4 5 6 3" xfId="13028"/>
    <cellStyle name="Normal 4 5 6 3 2" xfId="23653"/>
    <cellStyle name="Normal 4 5 6 3 3" xfId="34839"/>
    <cellStyle name="Normal 4 5 6 4" xfId="14753"/>
    <cellStyle name="Normal 4 5 6 4 2" xfId="25549"/>
    <cellStyle name="Normal 4 5 6 4 3" xfId="36735"/>
    <cellStyle name="Normal 4 5 6 5" xfId="16478"/>
    <cellStyle name="Normal 4 5 6 5 2" xfId="27445"/>
    <cellStyle name="Normal 4 5 6 5 3" xfId="38631"/>
    <cellStyle name="Normal 4 5 6 6" xfId="18203"/>
    <cellStyle name="Normal 4 5 6 6 2" xfId="29341"/>
    <cellStyle name="Normal 4 5 6 6 3" xfId="40527"/>
    <cellStyle name="Normal 4 5 6 7" xfId="19928"/>
    <cellStyle name="Normal 4 5 6 8" xfId="31116"/>
    <cellStyle name="Normal 4 5 6 9" xfId="42302"/>
    <cellStyle name="Normal 4 5 7" xfId="1786"/>
    <cellStyle name="Normal 4 5 7 10" xfId="44315"/>
    <cellStyle name="Normal 4 5 7 2" xfId="11588"/>
    <cellStyle name="Normal 4 5 7 2 2" xfId="22076"/>
    <cellStyle name="Normal 4 5 7 2 3" xfId="33264"/>
    <cellStyle name="Normal 4 5 7 3" xfId="13316"/>
    <cellStyle name="Normal 4 5 7 3 2" xfId="23969"/>
    <cellStyle name="Normal 4 5 7 3 3" xfId="35155"/>
    <cellStyle name="Normal 4 5 7 4" xfId="15041"/>
    <cellStyle name="Normal 4 5 7 4 2" xfId="25865"/>
    <cellStyle name="Normal 4 5 7 4 3" xfId="37051"/>
    <cellStyle name="Normal 4 5 7 5" xfId="16766"/>
    <cellStyle name="Normal 4 5 7 5 2" xfId="27761"/>
    <cellStyle name="Normal 4 5 7 5 3" xfId="38947"/>
    <cellStyle name="Normal 4 5 7 6" xfId="18491"/>
    <cellStyle name="Normal 4 5 7 6 2" xfId="29657"/>
    <cellStyle name="Normal 4 5 7 6 3" xfId="40843"/>
    <cellStyle name="Normal 4 5 7 7" xfId="20216"/>
    <cellStyle name="Normal 4 5 7 8" xfId="31404"/>
    <cellStyle name="Normal 4 5 7 9" xfId="42590"/>
    <cellStyle name="Normal 4 5 8" xfId="2101"/>
    <cellStyle name="Normal 4 5 8 2" xfId="20504"/>
    <cellStyle name="Normal 4 5 8 3" xfId="31692"/>
    <cellStyle name="Normal 4 5 9" xfId="11876"/>
    <cellStyle name="Normal 4 5 9 2" xfId="22389"/>
    <cellStyle name="Normal 4 5 9 3" xfId="33575"/>
    <cellStyle name="Normal 4 6" xfId="226"/>
    <cellStyle name="Normal 4 6 10" xfId="13621"/>
    <cellStyle name="Normal 4 6 10 2" xfId="24307"/>
    <cellStyle name="Normal 4 6 10 3" xfId="35493"/>
    <cellStyle name="Normal 4 6 11" xfId="15346"/>
    <cellStyle name="Normal 4 6 11 2" xfId="26203"/>
    <cellStyle name="Normal 4 6 11 3" xfId="37389"/>
    <cellStyle name="Normal 4 6 12" xfId="17071"/>
    <cellStyle name="Normal 4 6 12 2" xfId="28099"/>
    <cellStyle name="Normal 4 6 12 3" xfId="39285"/>
    <cellStyle name="Normal 4 6 13" xfId="18796"/>
    <cellStyle name="Normal 4 6 14" xfId="29984"/>
    <cellStyle name="Normal 4 6 15" xfId="41170"/>
    <cellStyle name="Normal 4 6 16" xfId="42895"/>
    <cellStyle name="Normal 4 6 2" xfId="384"/>
    <cellStyle name="Normal 4 6 2 10" xfId="15490"/>
    <cellStyle name="Normal 4 6 2 10 2" xfId="26361"/>
    <cellStyle name="Normal 4 6 2 10 3" xfId="37547"/>
    <cellStyle name="Normal 4 6 2 11" xfId="17215"/>
    <cellStyle name="Normal 4 6 2 11 2" xfId="28257"/>
    <cellStyle name="Normal 4 6 2 11 3" xfId="39443"/>
    <cellStyle name="Normal 4 6 2 12" xfId="18940"/>
    <cellStyle name="Normal 4 6 2 13" xfId="30128"/>
    <cellStyle name="Normal 4 6 2 14" xfId="41314"/>
    <cellStyle name="Normal 4 6 2 15" xfId="43039"/>
    <cellStyle name="Normal 4 6 2 2" xfId="702"/>
    <cellStyle name="Normal 4 6 2 2 10" xfId="43327"/>
    <cellStyle name="Normal 4 6 2 2 2" xfId="10600"/>
    <cellStyle name="Normal 4 6 2 2 2 2" xfId="20992"/>
    <cellStyle name="Normal 4 6 2 2 2 3" xfId="32180"/>
    <cellStyle name="Normal 4 6 2 2 3" xfId="12328"/>
    <cellStyle name="Normal 4 6 2 2 3 2" xfId="22885"/>
    <cellStyle name="Normal 4 6 2 2 3 3" xfId="34071"/>
    <cellStyle name="Normal 4 6 2 2 4" xfId="14053"/>
    <cellStyle name="Normal 4 6 2 2 4 2" xfId="24781"/>
    <cellStyle name="Normal 4 6 2 2 4 3" xfId="35967"/>
    <cellStyle name="Normal 4 6 2 2 5" xfId="15778"/>
    <cellStyle name="Normal 4 6 2 2 5 2" xfId="26677"/>
    <cellStyle name="Normal 4 6 2 2 5 3" xfId="37863"/>
    <cellStyle name="Normal 4 6 2 2 6" xfId="17503"/>
    <cellStyle name="Normal 4 6 2 2 6 2" xfId="28573"/>
    <cellStyle name="Normal 4 6 2 2 6 3" xfId="39759"/>
    <cellStyle name="Normal 4 6 2 2 7" xfId="19228"/>
    <cellStyle name="Normal 4 6 2 2 8" xfId="30416"/>
    <cellStyle name="Normal 4 6 2 2 9" xfId="41602"/>
    <cellStyle name="Normal 4 6 2 3" xfId="1018"/>
    <cellStyle name="Normal 4 6 2 3 10" xfId="43615"/>
    <cellStyle name="Normal 4 6 2 3 2" xfId="10888"/>
    <cellStyle name="Normal 4 6 2 3 2 2" xfId="21308"/>
    <cellStyle name="Normal 4 6 2 3 2 3" xfId="32496"/>
    <cellStyle name="Normal 4 6 2 3 3" xfId="12616"/>
    <cellStyle name="Normal 4 6 2 3 3 2" xfId="23201"/>
    <cellStyle name="Normal 4 6 2 3 3 3" xfId="34387"/>
    <cellStyle name="Normal 4 6 2 3 4" xfId="14341"/>
    <cellStyle name="Normal 4 6 2 3 4 2" xfId="25097"/>
    <cellStyle name="Normal 4 6 2 3 4 3" xfId="36283"/>
    <cellStyle name="Normal 4 6 2 3 5" xfId="16066"/>
    <cellStyle name="Normal 4 6 2 3 5 2" xfId="26993"/>
    <cellStyle name="Normal 4 6 2 3 5 3" xfId="38179"/>
    <cellStyle name="Normal 4 6 2 3 6" xfId="17791"/>
    <cellStyle name="Normal 4 6 2 3 6 2" xfId="28889"/>
    <cellStyle name="Normal 4 6 2 3 6 3" xfId="40075"/>
    <cellStyle name="Normal 4 6 2 3 7" xfId="19516"/>
    <cellStyle name="Normal 4 6 2 3 8" xfId="30704"/>
    <cellStyle name="Normal 4 6 2 3 9" xfId="41890"/>
    <cellStyle name="Normal 4 6 2 4" xfId="1334"/>
    <cellStyle name="Normal 4 6 2 4 10" xfId="43903"/>
    <cellStyle name="Normal 4 6 2 4 2" xfId="11176"/>
    <cellStyle name="Normal 4 6 2 4 2 2" xfId="21624"/>
    <cellStyle name="Normal 4 6 2 4 2 3" xfId="32812"/>
    <cellStyle name="Normal 4 6 2 4 3" xfId="12904"/>
    <cellStyle name="Normal 4 6 2 4 3 2" xfId="23517"/>
    <cellStyle name="Normal 4 6 2 4 3 3" xfId="34703"/>
    <cellStyle name="Normal 4 6 2 4 4" xfId="14629"/>
    <cellStyle name="Normal 4 6 2 4 4 2" xfId="25413"/>
    <cellStyle name="Normal 4 6 2 4 4 3" xfId="36599"/>
    <cellStyle name="Normal 4 6 2 4 5" xfId="16354"/>
    <cellStyle name="Normal 4 6 2 4 5 2" xfId="27309"/>
    <cellStyle name="Normal 4 6 2 4 5 3" xfId="38495"/>
    <cellStyle name="Normal 4 6 2 4 6" xfId="18079"/>
    <cellStyle name="Normal 4 6 2 4 6 2" xfId="29205"/>
    <cellStyle name="Normal 4 6 2 4 6 3" xfId="40391"/>
    <cellStyle name="Normal 4 6 2 4 7" xfId="19804"/>
    <cellStyle name="Normal 4 6 2 4 8" xfId="30992"/>
    <cellStyle name="Normal 4 6 2 4 9" xfId="42178"/>
    <cellStyle name="Normal 4 6 2 5" xfId="1650"/>
    <cellStyle name="Normal 4 6 2 5 10" xfId="44191"/>
    <cellStyle name="Normal 4 6 2 5 2" xfId="11464"/>
    <cellStyle name="Normal 4 6 2 5 2 2" xfId="21940"/>
    <cellStyle name="Normal 4 6 2 5 2 3" xfId="33128"/>
    <cellStyle name="Normal 4 6 2 5 3" xfId="13192"/>
    <cellStyle name="Normal 4 6 2 5 3 2" xfId="23833"/>
    <cellStyle name="Normal 4 6 2 5 3 3" xfId="35019"/>
    <cellStyle name="Normal 4 6 2 5 4" xfId="14917"/>
    <cellStyle name="Normal 4 6 2 5 4 2" xfId="25729"/>
    <cellStyle name="Normal 4 6 2 5 4 3" xfId="36915"/>
    <cellStyle name="Normal 4 6 2 5 5" xfId="16642"/>
    <cellStyle name="Normal 4 6 2 5 5 2" xfId="27625"/>
    <cellStyle name="Normal 4 6 2 5 5 3" xfId="38811"/>
    <cellStyle name="Normal 4 6 2 5 6" xfId="18367"/>
    <cellStyle name="Normal 4 6 2 5 6 2" xfId="29521"/>
    <cellStyle name="Normal 4 6 2 5 6 3" xfId="40707"/>
    <cellStyle name="Normal 4 6 2 5 7" xfId="20092"/>
    <cellStyle name="Normal 4 6 2 5 8" xfId="31280"/>
    <cellStyle name="Normal 4 6 2 5 9" xfId="42466"/>
    <cellStyle name="Normal 4 6 2 6" xfId="1966"/>
    <cellStyle name="Normal 4 6 2 6 10" xfId="44479"/>
    <cellStyle name="Normal 4 6 2 6 2" xfId="11752"/>
    <cellStyle name="Normal 4 6 2 6 2 2" xfId="22256"/>
    <cellStyle name="Normal 4 6 2 6 2 3" xfId="33444"/>
    <cellStyle name="Normal 4 6 2 6 3" xfId="13480"/>
    <cellStyle name="Normal 4 6 2 6 3 2" xfId="24149"/>
    <cellStyle name="Normal 4 6 2 6 3 3" xfId="35335"/>
    <cellStyle name="Normal 4 6 2 6 4" xfId="15205"/>
    <cellStyle name="Normal 4 6 2 6 4 2" xfId="26045"/>
    <cellStyle name="Normal 4 6 2 6 4 3" xfId="37231"/>
    <cellStyle name="Normal 4 6 2 6 5" xfId="16930"/>
    <cellStyle name="Normal 4 6 2 6 5 2" xfId="27941"/>
    <cellStyle name="Normal 4 6 2 6 5 3" xfId="39127"/>
    <cellStyle name="Normal 4 6 2 6 6" xfId="18655"/>
    <cellStyle name="Normal 4 6 2 6 6 2" xfId="29837"/>
    <cellStyle name="Normal 4 6 2 6 6 3" xfId="41023"/>
    <cellStyle name="Normal 4 6 2 6 7" xfId="20380"/>
    <cellStyle name="Normal 4 6 2 6 8" xfId="31568"/>
    <cellStyle name="Normal 4 6 2 6 9" xfId="42754"/>
    <cellStyle name="Normal 4 6 2 7" xfId="10311"/>
    <cellStyle name="Normal 4 6 2 7 2" xfId="20676"/>
    <cellStyle name="Normal 4 6 2 7 3" xfId="31864"/>
    <cellStyle name="Normal 4 6 2 8" xfId="12040"/>
    <cellStyle name="Normal 4 6 2 8 2" xfId="22569"/>
    <cellStyle name="Normal 4 6 2 8 3" xfId="33755"/>
    <cellStyle name="Normal 4 6 2 9" xfId="13765"/>
    <cellStyle name="Normal 4 6 2 9 2" xfId="24465"/>
    <cellStyle name="Normal 4 6 2 9 3" xfId="35651"/>
    <cellStyle name="Normal 4 6 3" xfId="544"/>
    <cellStyle name="Normal 4 6 3 10" xfId="43183"/>
    <cellStyle name="Normal 4 6 3 2" xfId="10456"/>
    <cellStyle name="Normal 4 6 3 2 2" xfId="20834"/>
    <cellStyle name="Normal 4 6 3 2 3" xfId="32022"/>
    <cellStyle name="Normal 4 6 3 3" xfId="12184"/>
    <cellStyle name="Normal 4 6 3 3 2" xfId="22727"/>
    <cellStyle name="Normal 4 6 3 3 3" xfId="33913"/>
    <cellStyle name="Normal 4 6 3 4" xfId="13909"/>
    <cellStyle name="Normal 4 6 3 4 2" xfId="24623"/>
    <cellStyle name="Normal 4 6 3 4 3" xfId="35809"/>
    <cellStyle name="Normal 4 6 3 5" xfId="15634"/>
    <cellStyle name="Normal 4 6 3 5 2" xfId="26519"/>
    <cellStyle name="Normal 4 6 3 5 3" xfId="37705"/>
    <cellStyle name="Normal 4 6 3 6" xfId="17359"/>
    <cellStyle name="Normal 4 6 3 6 2" xfId="28415"/>
    <cellStyle name="Normal 4 6 3 6 3" xfId="39601"/>
    <cellStyle name="Normal 4 6 3 7" xfId="19084"/>
    <cellStyle name="Normal 4 6 3 8" xfId="30272"/>
    <cellStyle name="Normal 4 6 3 9" xfId="41458"/>
    <cellStyle name="Normal 4 6 4" xfId="860"/>
    <cellStyle name="Normal 4 6 4 10" xfId="43471"/>
    <cellStyle name="Normal 4 6 4 2" xfId="10744"/>
    <cellStyle name="Normal 4 6 4 2 2" xfId="21150"/>
    <cellStyle name="Normal 4 6 4 2 3" xfId="32338"/>
    <cellStyle name="Normal 4 6 4 3" xfId="12472"/>
    <cellStyle name="Normal 4 6 4 3 2" xfId="23043"/>
    <cellStyle name="Normal 4 6 4 3 3" xfId="34229"/>
    <cellStyle name="Normal 4 6 4 4" xfId="14197"/>
    <cellStyle name="Normal 4 6 4 4 2" xfId="24939"/>
    <cellStyle name="Normal 4 6 4 4 3" xfId="36125"/>
    <cellStyle name="Normal 4 6 4 5" xfId="15922"/>
    <cellStyle name="Normal 4 6 4 5 2" xfId="26835"/>
    <cellStyle name="Normal 4 6 4 5 3" xfId="38021"/>
    <cellStyle name="Normal 4 6 4 6" xfId="17647"/>
    <cellStyle name="Normal 4 6 4 6 2" xfId="28731"/>
    <cellStyle name="Normal 4 6 4 6 3" xfId="39917"/>
    <cellStyle name="Normal 4 6 4 7" xfId="19372"/>
    <cellStyle name="Normal 4 6 4 8" xfId="30560"/>
    <cellStyle name="Normal 4 6 4 9" xfId="41746"/>
    <cellStyle name="Normal 4 6 5" xfId="1176"/>
    <cellStyle name="Normal 4 6 5 10" xfId="43759"/>
    <cellStyle name="Normal 4 6 5 2" xfId="11032"/>
    <cellStyle name="Normal 4 6 5 2 2" xfId="21466"/>
    <cellStyle name="Normal 4 6 5 2 3" xfId="32654"/>
    <cellStyle name="Normal 4 6 5 3" xfId="12760"/>
    <cellStyle name="Normal 4 6 5 3 2" xfId="23359"/>
    <cellStyle name="Normal 4 6 5 3 3" xfId="34545"/>
    <cellStyle name="Normal 4 6 5 4" xfId="14485"/>
    <cellStyle name="Normal 4 6 5 4 2" xfId="25255"/>
    <cellStyle name="Normal 4 6 5 4 3" xfId="36441"/>
    <cellStyle name="Normal 4 6 5 5" xfId="16210"/>
    <cellStyle name="Normal 4 6 5 5 2" xfId="27151"/>
    <cellStyle name="Normal 4 6 5 5 3" xfId="38337"/>
    <cellStyle name="Normal 4 6 5 6" xfId="17935"/>
    <cellStyle name="Normal 4 6 5 6 2" xfId="29047"/>
    <cellStyle name="Normal 4 6 5 6 3" xfId="40233"/>
    <cellStyle name="Normal 4 6 5 7" xfId="19660"/>
    <cellStyle name="Normal 4 6 5 8" xfId="30848"/>
    <cellStyle name="Normal 4 6 5 9" xfId="42034"/>
    <cellStyle name="Normal 4 6 6" xfId="1492"/>
    <cellStyle name="Normal 4 6 6 10" xfId="44047"/>
    <cellStyle name="Normal 4 6 6 2" xfId="11320"/>
    <cellStyle name="Normal 4 6 6 2 2" xfId="21782"/>
    <cellStyle name="Normal 4 6 6 2 3" xfId="32970"/>
    <cellStyle name="Normal 4 6 6 3" xfId="13048"/>
    <cellStyle name="Normal 4 6 6 3 2" xfId="23675"/>
    <cellStyle name="Normal 4 6 6 3 3" xfId="34861"/>
    <cellStyle name="Normal 4 6 6 4" xfId="14773"/>
    <cellStyle name="Normal 4 6 6 4 2" xfId="25571"/>
    <cellStyle name="Normal 4 6 6 4 3" xfId="36757"/>
    <cellStyle name="Normal 4 6 6 5" xfId="16498"/>
    <cellStyle name="Normal 4 6 6 5 2" xfId="27467"/>
    <cellStyle name="Normal 4 6 6 5 3" xfId="38653"/>
    <cellStyle name="Normal 4 6 6 6" xfId="18223"/>
    <cellStyle name="Normal 4 6 6 6 2" xfId="29363"/>
    <cellStyle name="Normal 4 6 6 6 3" xfId="40549"/>
    <cellStyle name="Normal 4 6 6 7" xfId="19948"/>
    <cellStyle name="Normal 4 6 6 8" xfId="31136"/>
    <cellStyle name="Normal 4 6 6 9" xfId="42322"/>
    <cellStyle name="Normal 4 6 7" xfId="1808"/>
    <cellStyle name="Normal 4 6 7 10" xfId="44335"/>
    <cellStyle name="Normal 4 6 7 2" xfId="11608"/>
    <cellStyle name="Normal 4 6 7 2 2" xfId="22098"/>
    <cellStyle name="Normal 4 6 7 2 3" xfId="33286"/>
    <cellStyle name="Normal 4 6 7 3" xfId="13336"/>
    <cellStyle name="Normal 4 6 7 3 2" xfId="23991"/>
    <cellStyle name="Normal 4 6 7 3 3" xfId="35177"/>
    <cellStyle name="Normal 4 6 7 4" xfId="15061"/>
    <cellStyle name="Normal 4 6 7 4 2" xfId="25887"/>
    <cellStyle name="Normal 4 6 7 4 3" xfId="37073"/>
    <cellStyle name="Normal 4 6 7 5" xfId="16786"/>
    <cellStyle name="Normal 4 6 7 5 2" xfId="27783"/>
    <cellStyle name="Normal 4 6 7 5 3" xfId="38969"/>
    <cellStyle name="Normal 4 6 7 6" xfId="18511"/>
    <cellStyle name="Normal 4 6 7 6 2" xfId="29679"/>
    <cellStyle name="Normal 4 6 7 6 3" xfId="40865"/>
    <cellStyle name="Normal 4 6 7 7" xfId="20236"/>
    <cellStyle name="Normal 4 6 7 8" xfId="31424"/>
    <cellStyle name="Normal 4 6 7 9" xfId="42610"/>
    <cellStyle name="Normal 4 6 8" xfId="2053"/>
    <cellStyle name="Normal 4 6 8 2" xfId="20524"/>
    <cellStyle name="Normal 4 6 8 3" xfId="31712"/>
    <cellStyle name="Normal 4 6 9" xfId="11896"/>
    <cellStyle name="Normal 4 6 9 2" xfId="22411"/>
    <cellStyle name="Normal 4 6 9 3" xfId="33597"/>
    <cellStyle name="Normal 4 7" xfId="294"/>
    <cellStyle name="Normal 4 7 10" xfId="15408"/>
    <cellStyle name="Normal 4 7 10 2" xfId="26271"/>
    <cellStyle name="Normal 4 7 10 3" xfId="37457"/>
    <cellStyle name="Normal 4 7 11" xfId="17133"/>
    <cellStyle name="Normal 4 7 11 2" xfId="28167"/>
    <cellStyle name="Normal 4 7 11 3" xfId="39353"/>
    <cellStyle name="Normal 4 7 12" xfId="18858"/>
    <cellStyle name="Normal 4 7 13" xfId="30046"/>
    <cellStyle name="Normal 4 7 14" xfId="41232"/>
    <cellStyle name="Normal 4 7 15" xfId="42957"/>
    <cellStyle name="Normal 4 7 2" xfId="612"/>
    <cellStyle name="Normal 4 7 2 10" xfId="43245"/>
    <cellStyle name="Normal 4 7 2 2" xfId="10518"/>
    <cellStyle name="Normal 4 7 2 2 2" xfId="20902"/>
    <cellStyle name="Normal 4 7 2 2 3" xfId="32090"/>
    <cellStyle name="Normal 4 7 2 3" xfId="12246"/>
    <cellStyle name="Normal 4 7 2 3 2" xfId="22795"/>
    <cellStyle name="Normal 4 7 2 3 3" xfId="33981"/>
    <cellStyle name="Normal 4 7 2 4" xfId="13971"/>
    <cellStyle name="Normal 4 7 2 4 2" xfId="24691"/>
    <cellStyle name="Normal 4 7 2 4 3" xfId="35877"/>
    <cellStyle name="Normal 4 7 2 5" xfId="15696"/>
    <cellStyle name="Normal 4 7 2 5 2" xfId="26587"/>
    <cellStyle name="Normal 4 7 2 5 3" xfId="37773"/>
    <cellStyle name="Normal 4 7 2 6" xfId="17421"/>
    <cellStyle name="Normal 4 7 2 6 2" xfId="28483"/>
    <cellStyle name="Normal 4 7 2 6 3" xfId="39669"/>
    <cellStyle name="Normal 4 7 2 7" xfId="19146"/>
    <cellStyle name="Normal 4 7 2 8" xfId="30334"/>
    <cellStyle name="Normal 4 7 2 9" xfId="41520"/>
    <cellStyle name="Normal 4 7 3" xfId="928"/>
    <cellStyle name="Normal 4 7 3 10" xfId="43533"/>
    <cellStyle name="Normal 4 7 3 2" xfId="10806"/>
    <cellStyle name="Normal 4 7 3 2 2" xfId="21218"/>
    <cellStyle name="Normal 4 7 3 2 3" xfId="32406"/>
    <cellStyle name="Normal 4 7 3 3" xfId="12534"/>
    <cellStyle name="Normal 4 7 3 3 2" xfId="23111"/>
    <cellStyle name="Normal 4 7 3 3 3" xfId="34297"/>
    <cellStyle name="Normal 4 7 3 4" xfId="14259"/>
    <cellStyle name="Normal 4 7 3 4 2" xfId="25007"/>
    <cellStyle name="Normal 4 7 3 4 3" xfId="36193"/>
    <cellStyle name="Normal 4 7 3 5" xfId="15984"/>
    <cellStyle name="Normal 4 7 3 5 2" xfId="26903"/>
    <cellStyle name="Normal 4 7 3 5 3" xfId="38089"/>
    <cellStyle name="Normal 4 7 3 6" xfId="17709"/>
    <cellStyle name="Normal 4 7 3 6 2" xfId="28799"/>
    <cellStyle name="Normal 4 7 3 6 3" xfId="39985"/>
    <cellStyle name="Normal 4 7 3 7" xfId="19434"/>
    <cellStyle name="Normal 4 7 3 8" xfId="30622"/>
    <cellStyle name="Normal 4 7 3 9" xfId="41808"/>
    <cellStyle name="Normal 4 7 4" xfId="1244"/>
    <cellStyle name="Normal 4 7 4 10" xfId="43821"/>
    <cellStyle name="Normal 4 7 4 2" xfId="11094"/>
    <cellStyle name="Normal 4 7 4 2 2" xfId="21534"/>
    <cellStyle name="Normal 4 7 4 2 3" xfId="32722"/>
    <cellStyle name="Normal 4 7 4 3" xfId="12822"/>
    <cellStyle name="Normal 4 7 4 3 2" xfId="23427"/>
    <cellStyle name="Normal 4 7 4 3 3" xfId="34613"/>
    <cellStyle name="Normal 4 7 4 4" xfId="14547"/>
    <cellStyle name="Normal 4 7 4 4 2" xfId="25323"/>
    <cellStyle name="Normal 4 7 4 4 3" xfId="36509"/>
    <cellStyle name="Normal 4 7 4 5" xfId="16272"/>
    <cellStyle name="Normal 4 7 4 5 2" xfId="27219"/>
    <cellStyle name="Normal 4 7 4 5 3" xfId="38405"/>
    <cellStyle name="Normal 4 7 4 6" xfId="17997"/>
    <cellStyle name="Normal 4 7 4 6 2" xfId="29115"/>
    <cellStyle name="Normal 4 7 4 6 3" xfId="40301"/>
    <cellStyle name="Normal 4 7 4 7" xfId="19722"/>
    <cellStyle name="Normal 4 7 4 8" xfId="30910"/>
    <cellStyle name="Normal 4 7 4 9" xfId="42096"/>
    <cellStyle name="Normal 4 7 5" xfId="1560"/>
    <cellStyle name="Normal 4 7 5 10" xfId="44109"/>
    <cellStyle name="Normal 4 7 5 2" xfId="11382"/>
    <cellStyle name="Normal 4 7 5 2 2" xfId="21850"/>
    <cellStyle name="Normal 4 7 5 2 3" xfId="33038"/>
    <cellStyle name="Normal 4 7 5 3" xfId="13110"/>
    <cellStyle name="Normal 4 7 5 3 2" xfId="23743"/>
    <cellStyle name="Normal 4 7 5 3 3" xfId="34929"/>
    <cellStyle name="Normal 4 7 5 4" xfId="14835"/>
    <cellStyle name="Normal 4 7 5 4 2" xfId="25639"/>
    <cellStyle name="Normal 4 7 5 4 3" xfId="36825"/>
    <cellStyle name="Normal 4 7 5 5" xfId="16560"/>
    <cellStyle name="Normal 4 7 5 5 2" xfId="27535"/>
    <cellStyle name="Normal 4 7 5 5 3" xfId="38721"/>
    <cellStyle name="Normal 4 7 5 6" xfId="18285"/>
    <cellStyle name="Normal 4 7 5 6 2" xfId="29431"/>
    <cellStyle name="Normal 4 7 5 6 3" xfId="40617"/>
    <cellStyle name="Normal 4 7 5 7" xfId="20010"/>
    <cellStyle name="Normal 4 7 5 8" xfId="31198"/>
    <cellStyle name="Normal 4 7 5 9" xfId="42384"/>
    <cellStyle name="Normal 4 7 6" xfId="1876"/>
    <cellStyle name="Normal 4 7 6 10" xfId="44397"/>
    <cellStyle name="Normal 4 7 6 2" xfId="11670"/>
    <cellStyle name="Normal 4 7 6 2 2" xfId="22166"/>
    <cellStyle name="Normal 4 7 6 2 3" xfId="33354"/>
    <cellStyle name="Normal 4 7 6 3" xfId="13398"/>
    <cellStyle name="Normal 4 7 6 3 2" xfId="24059"/>
    <cellStyle name="Normal 4 7 6 3 3" xfId="35245"/>
    <cellStyle name="Normal 4 7 6 4" xfId="15123"/>
    <cellStyle name="Normal 4 7 6 4 2" xfId="25955"/>
    <cellStyle name="Normal 4 7 6 4 3" xfId="37141"/>
    <cellStyle name="Normal 4 7 6 5" xfId="16848"/>
    <cellStyle name="Normal 4 7 6 5 2" xfId="27851"/>
    <cellStyle name="Normal 4 7 6 5 3" xfId="39037"/>
    <cellStyle name="Normal 4 7 6 6" xfId="18573"/>
    <cellStyle name="Normal 4 7 6 6 2" xfId="29747"/>
    <cellStyle name="Normal 4 7 6 6 3" xfId="40933"/>
    <cellStyle name="Normal 4 7 6 7" xfId="20298"/>
    <cellStyle name="Normal 4 7 6 8" xfId="31486"/>
    <cellStyle name="Normal 4 7 6 9" xfId="42672"/>
    <cellStyle name="Normal 4 7 7" xfId="10229"/>
    <cellStyle name="Normal 4 7 7 2" xfId="20586"/>
    <cellStyle name="Normal 4 7 7 3" xfId="31774"/>
    <cellStyle name="Normal 4 7 8" xfId="11958"/>
    <cellStyle name="Normal 4 7 8 2" xfId="22479"/>
    <cellStyle name="Normal 4 7 8 3" xfId="33665"/>
    <cellStyle name="Normal 4 7 9" xfId="13683"/>
    <cellStyle name="Normal 4 7 9 2" xfId="24375"/>
    <cellStyle name="Normal 4 7 9 3" xfId="35561"/>
    <cellStyle name="Normal 4 8" xfId="454"/>
    <cellStyle name="Normal 4 8 10" xfId="43101"/>
    <cellStyle name="Normal 4 8 2" xfId="10374"/>
    <cellStyle name="Normal 4 8 2 2" xfId="20744"/>
    <cellStyle name="Normal 4 8 2 3" xfId="31932"/>
    <cellStyle name="Normal 4 8 3" xfId="12102"/>
    <cellStyle name="Normal 4 8 3 2" xfId="22637"/>
    <cellStyle name="Normal 4 8 3 3" xfId="33823"/>
    <cellStyle name="Normal 4 8 4" xfId="13827"/>
    <cellStyle name="Normal 4 8 4 2" xfId="24533"/>
    <cellStyle name="Normal 4 8 4 3" xfId="35719"/>
    <cellStyle name="Normal 4 8 5" xfId="15552"/>
    <cellStyle name="Normal 4 8 5 2" xfId="26429"/>
    <cellStyle name="Normal 4 8 5 3" xfId="37615"/>
    <cellStyle name="Normal 4 8 6" xfId="17277"/>
    <cellStyle name="Normal 4 8 6 2" xfId="28325"/>
    <cellStyle name="Normal 4 8 6 3" xfId="39511"/>
    <cellStyle name="Normal 4 8 7" xfId="19002"/>
    <cellStyle name="Normal 4 8 8" xfId="30190"/>
    <cellStyle name="Normal 4 8 9" xfId="41376"/>
    <cellStyle name="Normal 4 9" xfId="770"/>
    <cellStyle name="Normal 4 9 10" xfId="43389"/>
    <cellStyle name="Normal 4 9 2" xfId="10662"/>
    <cellStyle name="Normal 4 9 2 2" xfId="21060"/>
    <cellStyle name="Normal 4 9 2 3" xfId="32248"/>
    <cellStyle name="Normal 4 9 3" xfId="12390"/>
    <cellStyle name="Normal 4 9 3 2" xfId="22953"/>
    <cellStyle name="Normal 4 9 3 3" xfId="34139"/>
    <cellStyle name="Normal 4 9 4" xfId="14115"/>
    <cellStyle name="Normal 4 9 4 2" xfId="24849"/>
    <cellStyle name="Normal 4 9 4 3" xfId="36035"/>
    <cellStyle name="Normal 4 9 5" xfId="15840"/>
    <cellStyle name="Normal 4 9 5 2" xfId="26745"/>
    <cellStyle name="Normal 4 9 5 3" xfId="37931"/>
    <cellStyle name="Normal 4 9 6" xfId="17565"/>
    <cellStyle name="Normal 4 9 6 2" xfId="28641"/>
    <cellStyle name="Normal 4 9 6 3" xfId="39827"/>
    <cellStyle name="Normal 4 9 7" xfId="19290"/>
    <cellStyle name="Normal 4 9 8" xfId="30478"/>
    <cellStyle name="Normal 4 9 9" xfId="41664"/>
    <cellStyle name="Normal 40" xfId="5820"/>
    <cellStyle name="Normal 5" xfId="110"/>
    <cellStyle name="Normal 5 10" xfId="6872"/>
    <cellStyle name="Normal 5 11" xfId="6572"/>
    <cellStyle name="Normal 5 12" xfId="6070"/>
    <cellStyle name="Normal 5 13" xfId="6462"/>
    <cellStyle name="Normal 5 14" xfId="5982"/>
    <cellStyle name="Normal 5 15" xfId="6229"/>
    <cellStyle name="Normal 5 16" xfId="6443"/>
    <cellStyle name="Normal 5 17" xfId="6032"/>
    <cellStyle name="Normal 5 18" xfId="6796"/>
    <cellStyle name="Normal 5 19" xfId="6278"/>
    <cellStyle name="Normal 5 2" xfId="5294"/>
    <cellStyle name="Normal 5 2 2" xfId="5589"/>
    <cellStyle name="Normal 5 3" xfId="5229"/>
    <cellStyle name="Normal 5 4" xfId="5935"/>
    <cellStyle name="Normal 5 5" xfId="5163"/>
    <cellStyle name="Normal 5 6" xfId="5986"/>
    <cellStyle name="Normal 5 7" xfId="6117"/>
    <cellStyle name="Normal 5 8" xfId="6475"/>
    <cellStyle name="Normal 5 9" xfId="6239"/>
    <cellStyle name="Normal 6" xfId="111"/>
    <cellStyle name="Normal 6 10" xfId="1087"/>
    <cellStyle name="Normal 6 10 10" xfId="43678"/>
    <cellStyle name="Normal 6 10 2" xfId="10951"/>
    <cellStyle name="Normal 6 10 2 2" xfId="21377"/>
    <cellStyle name="Normal 6 10 2 3" xfId="32565"/>
    <cellStyle name="Normal 6 10 3" xfId="12679"/>
    <cellStyle name="Normal 6 10 3 2" xfId="23270"/>
    <cellStyle name="Normal 6 10 3 3" xfId="34456"/>
    <cellStyle name="Normal 6 10 4" xfId="14404"/>
    <cellStyle name="Normal 6 10 4 2" xfId="25166"/>
    <cellStyle name="Normal 6 10 4 3" xfId="36352"/>
    <cellStyle name="Normal 6 10 5" xfId="16129"/>
    <cellStyle name="Normal 6 10 5 2" xfId="27062"/>
    <cellStyle name="Normal 6 10 5 3" xfId="38248"/>
    <cellStyle name="Normal 6 10 6" xfId="17854"/>
    <cellStyle name="Normal 6 10 6 2" xfId="28958"/>
    <cellStyle name="Normal 6 10 6 3" xfId="40144"/>
    <cellStyle name="Normal 6 10 7" xfId="19579"/>
    <cellStyle name="Normal 6 10 8" xfId="30767"/>
    <cellStyle name="Normal 6 10 9" xfId="41953"/>
    <cellStyle name="Normal 6 11" xfId="1403"/>
    <cellStyle name="Normal 6 11 10" xfId="43966"/>
    <cellStyle name="Normal 6 11 2" xfId="11239"/>
    <cellStyle name="Normal 6 11 2 2" xfId="21693"/>
    <cellStyle name="Normal 6 11 2 3" xfId="32881"/>
    <cellStyle name="Normal 6 11 3" xfId="12967"/>
    <cellStyle name="Normal 6 11 3 2" xfId="23586"/>
    <cellStyle name="Normal 6 11 3 3" xfId="34772"/>
    <cellStyle name="Normal 6 11 4" xfId="14692"/>
    <cellStyle name="Normal 6 11 4 2" xfId="25482"/>
    <cellStyle name="Normal 6 11 4 3" xfId="36668"/>
    <cellStyle name="Normal 6 11 5" xfId="16417"/>
    <cellStyle name="Normal 6 11 5 2" xfId="27378"/>
    <cellStyle name="Normal 6 11 5 3" xfId="38564"/>
    <cellStyle name="Normal 6 11 6" xfId="18142"/>
    <cellStyle name="Normal 6 11 6 2" xfId="29274"/>
    <cellStyle name="Normal 6 11 6 3" xfId="40460"/>
    <cellStyle name="Normal 6 11 7" xfId="19867"/>
    <cellStyle name="Normal 6 11 8" xfId="31055"/>
    <cellStyle name="Normal 6 11 9" xfId="42241"/>
    <cellStyle name="Normal 6 12" xfId="1719"/>
    <cellStyle name="Normal 6 12 10" xfId="44254"/>
    <cellStyle name="Normal 6 12 2" xfId="11527"/>
    <cellStyle name="Normal 6 12 2 2" xfId="22009"/>
    <cellStyle name="Normal 6 12 2 3" xfId="33197"/>
    <cellStyle name="Normal 6 12 3" xfId="13255"/>
    <cellStyle name="Normal 6 12 3 2" xfId="23902"/>
    <cellStyle name="Normal 6 12 3 3" xfId="35088"/>
    <cellStyle name="Normal 6 12 4" xfId="14980"/>
    <cellStyle name="Normal 6 12 4 2" xfId="25798"/>
    <cellStyle name="Normal 6 12 4 3" xfId="36984"/>
    <cellStyle name="Normal 6 12 5" xfId="16705"/>
    <cellStyle name="Normal 6 12 5 2" xfId="27694"/>
    <cellStyle name="Normal 6 12 5 3" xfId="38880"/>
    <cellStyle name="Normal 6 12 6" xfId="18430"/>
    <cellStyle name="Normal 6 12 6 2" xfId="29590"/>
    <cellStyle name="Normal 6 12 6 3" xfId="40776"/>
    <cellStyle name="Normal 6 12 7" xfId="20155"/>
    <cellStyle name="Normal 6 12 8" xfId="31343"/>
    <cellStyle name="Normal 6 12 9" xfId="42529"/>
    <cellStyle name="Normal 6 13" xfId="2146"/>
    <cellStyle name="Normal 6 13 2" xfId="20443"/>
    <cellStyle name="Normal 6 13 3" xfId="31631"/>
    <cellStyle name="Normal 6 14" xfId="11815"/>
    <cellStyle name="Normal 6 14 2" xfId="22323"/>
    <cellStyle name="Normal 6 14 3" xfId="33511"/>
    <cellStyle name="Normal 6 15" xfId="13541"/>
    <cellStyle name="Normal 6 15 2" xfId="24218"/>
    <cellStyle name="Normal 6 15 3" xfId="35404"/>
    <cellStyle name="Normal 6 16" xfId="15266"/>
    <cellStyle name="Normal 6 16 2" xfId="26114"/>
    <cellStyle name="Normal 6 16 3" xfId="37300"/>
    <cellStyle name="Normal 6 17" xfId="16991"/>
    <cellStyle name="Normal 6 17 2" xfId="28010"/>
    <cellStyle name="Normal 6 17 3" xfId="39196"/>
    <cellStyle name="Normal 6 18" xfId="18716"/>
    <cellStyle name="Normal 6 19" xfId="29904"/>
    <cellStyle name="Normal 6 2" xfId="159"/>
    <cellStyle name="Normal 6 2 10" xfId="11835"/>
    <cellStyle name="Normal 6 2 10 2" xfId="22344"/>
    <cellStyle name="Normal 6 2 10 3" xfId="33530"/>
    <cellStyle name="Normal 6 2 11" xfId="13560"/>
    <cellStyle name="Normal 6 2 11 2" xfId="24240"/>
    <cellStyle name="Normal 6 2 11 3" xfId="35426"/>
    <cellStyle name="Normal 6 2 12" xfId="15285"/>
    <cellStyle name="Normal 6 2 12 2" xfId="26136"/>
    <cellStyle name="Normal 6 2 12 3" xfId="37322"/>
    <cellStyle name="Normal 6 2 13" xfId="17010"/>
    <cellStyle name="Normal 6 2 13 2" xfId="28032"/>
    <cellStyle name="Normal 6 2 13 3" xfId="39218"/>
    <cellStyle name="Normal 6 2 14" xfId="18735"/>
    <cellStyle name="Normal 6 2 15" xfId="29923"/>
    <cellStyle name="Normal 6 2 16" xfId="41109"/>
    <cellStyle name="Normal 6 2 17" xfId="42834"/>
    <cellStyle name="Normal 6 2 2" xfId="249"/>
    <cellStyle name="Normal 6 2 2 10" xfId="13642"/>
    <cellStyle name="Normal 6 2 2 10 2" xfId="24330"/>
    <cellStyle name="Normal 6 2 2 10 3" xfId="35516"/>
    <cellStyle name="Normal 6 2 2 11" xfId="15367"/>
    <cellStyle name="Normal 6 2 2 11 2" xfId="26226"/>
    <cellStyle name="Normal 6 2 2 11 3" xfId="37412"/>
    <cellStyle name="Normal 6 2 2 12" xfId="17092"/>
    <cellStyle name="Normal 6 2 2 12 2" xfId="28122"/>
    <cellStyle name="Normal 6 2 2 12 3" xfId="39308"/>
    <cellStyle name="Normal 6 2 2 13" xfId="18817"/>
    <cellStyle name="Normal 6 2 2 14" xfId="30005"/>
    <cellStyle name="Normal 6 2 2 15" xfId="41191"/>
    <cellStyle name="Normal 6 2 2 16" xfId="42916"/>
    <cellStyle name="Normal 6 2 2 2" xfId="407"/>
    <cellStyle name="Normal 6 2 2 2 10" xfId="15511"/>
    <cellStyle name="Normal 6 2 2 2 10 2" xfId="26384"/>
    <cellStyle name="Normal 6 2 2 2 10 3" xfId="37570"/>
    <cellStyle name="Normal 6 2 2 2 11" xfId="17236"/>
    <cellStyle name="Normal 6 2 2 2 11 2" xfId="28280"/>
    <cellStyle name="Normal 6 2 2 2 11 3" xfId="39466"/>
    <cellStyle name="Normal 6 2 2 2 12" xfId="18961"/>
    <cellStyle name="Normal 6 2 2 2 13" xfId="30149"/>
    <cellStyle name="Normal 6 2 2 2 14" xfId="41335"/>
    <cellStyle name="Normal 6 2 2 2 15" xfId="43060"/>
    <cellStyle name="Normal 6 2 2 2 2" xfId="725"/>
    <cellStyle name="Normal 6 2 2 2 2 10" xfId="43348"/>
    <cellStyle name="Normal 6 2 2 2 2 2" xfId="10621"/>
    <cellStyle name="Normal 6 2 2 2 2 2 2" xfId="21015"/>
    <cellStyle name="Normal 6 2 2 2 2 2 3" xfId="32203"/>
    <cellStyle name="Normal 6 2 2 2 2 3" xfId="12349"/>
    <cellStyle name="Normal 6 2 2 2 2 3 2" xfId="22908"/>
    <cellStyle name="Normal 6 2 2 2 2 3 3" xfId="34094"/>
    <cellStyle name="Normal 6 2 2 2 2 4" xfId="14074"/>
    <cellStyle name="Normal 6 2 2 2 2 4 2" xfId="24804"/>
    <cellStyle name="Normal 6 2 2 2 2 4 3" xfId="35990"/>
    <cellStyle name="Normal 6 2 2 2 2 5" xfId="15799"/>
    <cellStyle name="Normal 6 2 2 2 2 5 2" xfId="26700"/>
    <cellStyle name="Normal 6 2 2 2 2 5 3" xfId="37886"/>
    <cellStyle name="Normal 6 2 2 2 2 6" xfId="17524"/>
    <cellStyle name="Normal 6 2 2 2 2 6 2" xfId="28596"/>
    <cellStyle name="Normal 6 2 2 2 2 6 3" xfId="39782"/>
    <cellStyle name="Normal 6 2 2 2 2 7" xfId="19249"/>
    <cellStyle name="Normal 6 2 2 2 2 8" xfId="30437"/>
    <cellStyle name="Normal 6 2 2 2 2 9" xfId="41623"/>
    <cellStyle name="Normal 6 2 2 2 3" xfId="1041"/>
    <cellStyle name="Normal 6 2 2 2 3 10" xfId="43636"/>
    <cellStyle name="Normal 6 2 2 2 3 2" xfId="10909"/>
    <cellStyle name="Normal 6 2 2 2 3 2 2" xfId="21331"/>
    <cellStyle name="Normal 6 2 2 2 3 2 3" xfId="32519"/>
    <cellStyle name="Normal 6 2 2 2 3 3" xfId="12637"/>
    <cellStyle name="Normal 6 2 2 2 3 3 2" xfId="23224"/>
    <cellStyle name="Normal 6 2 2 2 3 3 3" xfId="34410"/>
    <cellStyle name="Normal 6 2 2 2 3 4" xfId="14362"/>
    <cellStyle name="Normal 6 2 2 2 3 4 2" xfId="25120"/>
    <cellStyle name="Normal 6 2 2 2 3 4 3" xfId="36306"/>
    <cellStyle name="Normal 6 2 2 2 3 5" xfId="16087"/>
    <cellStyle name="Normal 6 2 2 2 3 5 2" xfId="27016"/>
    <cellStyle name="Normal 6 2 2 2 3 5 3" xfId="38202"/>
    <cellStyle name="Normal 6 2 2 2 3 6" xfId="17812"/>
    <cellStyle name="Normal 6 2 2 2 3 6 2" xfId="28912"/>
    <cellStyle name="Normal 6 2 2 2 3 6 3" xfId="40098"/>
    <cellStyle name="Normal 6 2 2 2 3 7" xfId="19537"/>
    <cellStyle name="Normal 6 2 2 2 3 8" xfId="30725"/>
    <cellStyle name="Normal 6 2 2 2 3 9" xfId="41911"/>
    <cellStyle name="Normal 6 2 2 2 4" xfId="1357"/>
    <cellStyle name="Normal 6 2 2 2 4 10" xfId="43924"/>
    <cellStyle name="Normal 6 2 2 2 4 2" xfId="11197"/>
    <cellStyle name="Normal 6 2 2 2 4 2 2" xfId="21647"/>
    <cellStyle name="Normal 6 2 2 2 4 2 3" xfId="32835"/>
    <cellStyle name="Normal 6 2 2 2 4 3" xfId="12925"/>
    <cellStyle name="Normal 6 2 2 2 4 3 2" xfId="23540"/>
    <cellStyle name="Normal 6 2 2 2 4 3 3" xfId="34726"/>
    <cellStyle name="Normal 6 2 2 2 4 4" xfId="14650"/>
    <cellStyle name="Normal 6 2 2 2 4 4 2" xfId="25436"/>
    <cellStyle name="Normal 6 2 2 2 4 4 3" xfId="36622"/>
    <cellStyle name="Normal 6 2 2 2 4 5" xfId="16375"/>
    <cellStyle name="Normal 6 2 2 2 4 5 2" xfId="27332"/>
    <cellStyle name="Normal 6 2 2 2 4 5 3" xfId="38518"/>
    <cellStyle name="Normal 6 2 2 2 4 6" xfId="18100"/>
    <cellStyle name="Normal 6 2 2 2 4 6 2" xfId="29228"/>
    <cellStyle name="Normal 6 2 2 2 4 6 3" xfId="40414"/>
    <cellStyle name="Normal 6 2 2 2 4 7" xfId="19825"/>
    <cellStyle name="Normal 6 2 2 2 4 8" xfId="31013"/>
    <cellStyle name="Normal 6 2 2 2 4 9" xfId="42199"/>
    <cellStyle name="Normal 6 2 2 2 5" xfId="1673"/>
    <cellStyle name="Normal 6 2 2 2 5 10" xfId="44212"/>
    <cellStyle name="Normal 6 2 2 2 5 2" xfId="11485"/>
    <cellStyle name="Normal 6 2 2 2 5 2 2" xfId="21963"/>
    <cellStyle name="Normal 6 2 2 2 5 2 3" xfId="33151"/>
    <cellStyle name="Normal 6 2 2 2 5 3" xfId="13213"/>
    <cellStyle name="Normal 6 2 2 2 5 3 2" xfId="23856"/>
    <cellStyle name="Normal 6 2 2 2 5 3 3" xfId="35042"/>
    <cellStyle name="Normal 6 2 2 2 5 4" xfId="14938"/>
    <cellStyle name="Normal 6 2 2 2 5 4 2" xfId="25752"/>
    <cellStyle name="Normal 6 2 2 2 5 4 3" xfId="36938"/>
    <cellStyle name="Normal 6 2 2 2 5 5" xfId="16663"/>
    <cellStyle name="Normal 6 2 2 2 5 5 2" xfId="27648"/>
    <cellStyle name="Normal 6 2 2 2 5 5 3" xfId="38834"/>
    <cellStyle name="Normal 6 2 2 2 5 6" xfId="18388"/>
    <cellStyle name="Normal 6 2 2 2 5 6 2" xfId="29544"/>
    <cellStyle name="Normal 6 2 2 2 5 6 3" xfId="40730"/>
    <cellStyle name="Normal 6 2 2 2 5 7" xfId="20113"/>
    <cellStyle name="Normal 6 2 2 2 5 8" xfId="31301"/>
    <cellStyle name="Normal 6 2 2 2 5 9" xfId="42487"/>
    <cellStyle name="Normal 6 2 2 2 6" xfId="1989"/>
    <cellStyle name="Normal 6 2 2 2 6 10" xfId="44500"/>
    <cellStyle name="Normal 6 2 2 2 6 2" xfId="11773"/>
    <cellStyle name="Normal 6 2 2 2 6 2 2" xfId="22279"/>
    <cellStyle name="Normal 6 2 2 2 6 2 3" xfId="33467"/>
    <cellStyle name="Normal 6 2 2 2 6 3" xfId="13501"/>
    <cellStyle name="Normal 6 2 2 2 6 3 2" xfId="24172"/>
    <cellStyle name="Normal 6 2 2 2 6 3 3" xfId="35358"/>
    <cellStyle name="Normal 6 2 2 2 6 4" xfId="15226"/>
    <cellStyle name="Normal 6 2 2 2 6 4 2" xfId="26068"/>
    <cellStyle name="Normal 6 2 2 2 6 4 3" xfId="37254"/>
    <cellStyle name="Normal 6 2 2 2 6 5" xfId="16951"/>
    <cellStyle name="Normal 6 2 2 2 6 5 2" xfId="27964"/>
    <cellStyle name="Normal 6 2 2 2 6 5 3" xfId="39150"/>
    <cellStyle name="Normal 6 2 2 2 6 6" xfId="18676"/>
    <cellStyle name="Normal 6 2 2 2 6 6 2" xfId="29860"/>
    <cellStyle name="Normal 6 2 2 2 6 6 3" xfId="41046"/>
    <cellStyle name="Normal 6 2 2 2 6 7" xfId="20401"/>
    <cellStyle name="Normal 6 2 2 2 6 8" xfId="31589"/>
    <cellStyle name="Normal 6 2 2 2 6 9" xfId="42775"/>
    <cellStyle name="Normal 6 2 2 2 7" xfId="10332"/>
    <cellStyle name="Normal 6 2 2 2 7 2" xfId="20699"/>
    <cellStyle name="Normal 6 2 2 2 7 3" xfId="31887"/>
    <cellStyle name="Normal 6 2 2 2 8" xfId="12061"/>
    <cellStyle name="Normal 6 2 2 2 8 2" xfId="22592"/>
    <cellStyle name="Normal 6 2 2 2 8 3" xfId="33778"/>
    <cellStyle name="Normal 6 2 2 2 9" xfId="13786"/>
    <cellStyle name="Normal 6 2 2 2 9 2" xfId="24488"/>
    <cellStyle name="Normal 6 2 2 2 9 3" xfId="35674"/>
    <cellStyle name="Normal 6 2 2 3" xfId="567"/>
    <cellStyle name="Normal 6 2 2 3 10" xfId="43204"/>
    <cellStyle name="Normal 6 2 2 3 2" xfId="10477"/>
    <cellStyle name="Normal 6 2 2 3 2 2" xfId="20857"/>
    <cellStyle name="Normal 6 2 2 3 2 3" xfId="32045"/>
    <cellStyle name="Normal 6 2 2 3 3" xfId="12205"/>
    <cellStyle name="Normal 6 2 2 3 3 2" xfId="22750"/>
    <cellStyle name="Normal 6 2 2 3 3 3" xfId="33936"/>
    <cellStyle name="Normal 6 2 2 3 4" xfId="13930"/>
    <cellStyle name="Normal 6 2 2 3 4 2" xfId="24646"/>
    <cellStyle name="Normal 6 2 2 3 4 3" xfId="35832"/>
    <cellStyle name="Normal 6 2 2 3 5" xfId="15655"/>
    <cellStyle name="Normal 6 2 2 3 5 2" xfId="26542"/>
    <cellStyle name="Normal 6 2 2 3 5 3" xfId="37728"/>
    <cellStyle name="Normal 6 2 2 3 6" xfId="17380"/>
    <cellStyle name="Normal 6 2 2 3 6 2" xfId="28438"/>
    <cellStyle name="Normal 6 2 2 3 6 3" xfId="39624"/>
    <cellStyle name="Normal 6 2 2 3 7" xfId="19105"/>
    <cellStyle name="Normal 6 2 2 3 8" xfId="30293"/>
    <cellStyle name="Normal 6 2 2 3 9" xfId="41479"/>
    <cellStyle name="Normal 6 2 2 4" xfId="883"/>
    <cellStyle name="Normal 6 2 2 4 10" xfId="43492"/>
    <cellStyle name="Normal 6 2 2 4 2" xfId="10765"/>
    <cellStyle name="Normal 6 2 2 4 2 2" xfId="21173"/>
    <cellStyle name="Normal 6 2 2 4 2 3" xfId="32361"/>
    <cellStyle name="Normal 6 2 2 4 3" xfId="12493"/>
    <cellStyle name="Normal 6 2 2 4 3 2" xfId="23066"/>
    <cellStyle name="Normal 6 2 2 4 3 3" xfId="34252"/>
    <cellStyle name="Normal 6 2 2 4 4" xfId="14218"/>
    <cellStyle name="Normal 6 2 2 4 4 2" xfId="24962"/>
    <cellStyle name="Normal 6 2 2 4 4 3" xfId="36148"/>
    <cellStyle name="Normal 6 2 2 4 5" xfId="15943"/>
    <cellStyle name="Normal 6 2 2 4 5 2" xfId="26858"/>
    <cellStyle name="Normal 6 2 2 4 5 3" xfId="38044"/>
    <cellStyle name="Normal 6 2 2 4 6" xfId="17668"/>
    <cellStyle name="Normal 6 2 2 4 6 2" xfId="28754"/>
    <cellStyle name="Normal 6 2 2 4 6 3" xfId="39940"/>
    <cellStyle name="Normal 6 2 2 4 7" xfId="19393"/>
    <cellStyle name="Normal 6 2 2 4 8" xfId="30581"/>
    <cellStyle name="Normal 6 2 2 4 9" xfId="41767"/>
    <cellStyle name="Normal 6 2 2 5" xfId="1199"/>
    <cellStyle name="Normal 6 2 2 5 10" xfId="43780"/>
    <cellStyle name="Normal 6 2 2 5 2" xfId="11053"/>
    <cellStyle name="Normal 6 2 2 5 2 2" xfId="21489"/>
    <cellStyle name="Normal 6 2 2 5 2 3" xfId="32677"/>
    <cellStyle name="Normal 6 2 2 5 3" xfId="12781"/>
    <cellStyle name="Normal 6 2 2 5 3 2" xfId="23382"/>
    <cellStyle name="Normal 6 2 2 5 3 3" xfId="34568"/>
    <cellStyle name="Normal 6 2 2 5 4" xfId="14506"/>
    <cellStyle name="Normal 6 2 2 5 4 2" xfId="25278"/>
    <cellStyle name="Normal 6 2 2 5 4 3" xfId="36464"/>
    <cellStyle name="Normal 6 2 2 5 5" xfId="16231"/>
    <cellStyle name="Normal 6 2 2 5 5 2" xfId="27174"/>
    <cellStyle name="Normal 6 2 2 5 5 3" xfId="38360"/>
    <cellStyle name="Normal 6 2 2 5 6" xfId="17956"/>
    <cellStyle name="Normal 6 2 2 5 6 2" xfId="29070"/>
    <cellStyle name="Normal 6 2 2 5 6 3" xfId="40256"/>
    <cellStyle name="Normal 6 2 2 5 7" xfId="19681"/>
    <cellStyle name="Normal 6 2 2 5 8" xfId="30869"/>
    <cellStyle name="Normal 6 2 2 5 9" xfId="42055"/>
    <cellStyle name="Normal 6 2 2 6" xfId="1515"/>
    <cellStyle name="Normal 6 2 2 6 10" xfId="44068"/>
    <cellStyle name="Normal 6 2 2 6 2" xfId="11341"/>
    <cellStyle name="Normal 6 2 2 6 2 2" xfId="21805"/>
    <cellStyle name="Normal 6 2 2 6 2 3" xfId="32993"/>
    <cellStyle name="Normal 6 2 2 6 3" xfId="13069"/>
    <cellStyle name="Normal 6 2 2 6 3 2" xfId="23698"/>
    <cellStyle name="Normal 6 2 2 6 3 3" xfId="34884"/>
    <cellStyle name="Normal 6 2 2 6 4" xfId="14794"/>
    <cellStyle name="Normal 6 2 2 6 4 2" xfId="25594"/>
    <cellStyle name="Normal 6 2 2 6 4 3" xfId="36780"/>
    <cellStyle name="Normal 6 2 2 6 5" xfId="16519"/>
    <cellStyle name="Normal 6 2 2 6 5 2" xfId="27490"/>
    <cellStyle name="Normal 6 2 2 6 5 3" xfId="38676"/>
    <cellStyle name="Normal 6 2 2 6 6" xfId="18244"/>
    <cellStyle name="Normal 6 2 2 6 6 2" xfId="29386"/>
    <cellStyle name="Normal 6 2 2 6 6 3" xfId="40572"/>
    <cellStyle name="Normal 6 2 2 6 7" xfId="19969"/>
    <cellStyle name="Normal 6 2 2 6 8" xfId="31157"/>
    <cellStyle name="Normal 6 2 2 6 9" xfId="42343"/>
    <cellStyle name="Normal 6 2 2 7" xfId="1831"/>
    <cellStyle name="Normal 6 2 2 7 10" xfId="44356"/>
    <cellStyle name="Normal 6 2 2 7 2" xfId="11629"/>
    <cellStyle name="Normal 6 2 2 7 2 2" xfId="22121"/>
    <cellStyle name="Normal 6 2 2 7 2 3" xfId="33309"/>
    <cellStyle name="Normal 6 2 2 7 3" xfId="13357"/>
    <cellStyle name="Normal 6 2 2 7 3 2" xfId="24014"/>
    <cellStyle name="Normal 6 2 2 7 3 3" xfId="35200"/>
    <cellStyle name="Normal 6 2 2 7 4" xfId="15082"/>
    <cellStyle name="Normal 6 2 2 7 4 2" xfId="25910"/>
    <cellStyle name="Normal 6 2 2 7 4 3" xfId="37096"/>
    <cellStyle name="Normal 6 2 2 7 5" xfId="16807"/>
    <cellStyle name="Normal 6 2 2 7 5 2" xfId="27806"/>
    <cellStyle name="Normal 6 2 2 7 5 3" xfId="38992"/>
    <cellStyle name="Normal 6 2 2 7 6" xfId="18532"/>
    <cellStyle name="Normal 6 2 2 7 6 2" xfId="29702"/>
    <cellStyle name="Normal 6 2 2 7 6 3" xfId="40888"/>
    <cellStyle name="Normal 6 2 2 7 7" xfId="20257"/>
    <cellStyle name="Normal 6 2 2 7 8" xfId="31445"/>
    <cellStyle name="Normal 6 2 2 7 9" xfId="42631"/>
    <cellStyle name="Normal 6 2 2 8" xfId="2019"/>
    <cellStyle name="Normal 6 2 2 8 2" xfId="20545"/>
    <cellStyle name="Normal 6 2 2 8 3" xfId="31733"/>
    <cellStyle name="Normal 6 2 2 9" xfId="11917"/>
    <cellStyle name="Normal 6 2 2 9 2" xfId="22434"/>
    <cellStyle name="Normal 6 2 2 9 3" xfId="33620"/>
    <cellStyle name="Normal 6 2 3" xfId="317"/>
    <cellStyle name="Normal 6 2 3 10" xfId="15429"/>
    <cellStyle name="Normal 6 2 3 10 2" xfId="26294"/>
    <cellStyle name="Normal 6 2 3 10 3" xfId="37480"/>
    <cellStyle name="Normal 6 2 3 11" xfId="17154"/>
    <cellStyle name="Normal 6 2 3 11 2" xfId="28190"/>
    <cellStyle name="Normal 6 2 3 11 3" xfId="39376"/>
    <cellStyle name="Normal 6 2 3 12" xfId="18879"/>
    <cellStyle name="Normal 6 2 3 13" xfId="30067"/>
    <cellStyle name="Normal 6 2 3 14" xfId="41253"/>
    <cellStyle name="Normal 6 2 3 15" xfId="42978"/>
    <cellStyle name="Normal 6 2 3 2" xfId="635"/>
    <cellStyle name="Normal 6 2 3 2 10" xfId="43266"/>
    <cellStyle name="Normal 6 2 3 2 2" xfId="10539"/>
    <cellStyle name="Normal 6 2 3 2 2 2" xfId="20925"/>
    <cellStyle name="Normal 6 2 3 2 2 3" xfId="32113"/>
    <cellStyle name="Normal 6 2 3 2 3" xfId="12267"/>
    <cellStyle name="Normal 6 2 3 2 3 2" xfId="22818"/>
    <cellStyle name="Normal 6 2 3 2 3 3" xfId="34004"/>
    <cellStyle name="Normal 6 2 3 2 4" xfId="13992"/>
    <cellStyle name="Normal 6 2 3 2 4 2" xfId="24714"/>
    <cellStyle name="Normal 6 2 3 2 4 3" xfId="35900"/>
    <cellStyle name="Normal 6 2 3 2 5" xfId="15717"/>
    <cellStyle name="Normal 6 2 3 2 5 2" xfId="26610"/>
    <cellStyle name="Normal 6 2 3 2 5 3" xfId="37796"/>
    <cellStyle name="Normal 6 2 3 2 6" xfId="17442"/>
    <cellStyle name="Normal 6 2 3 2 6 2" xfId="28506"/>
    <cellStyle name="Normal 6 2 3 2 6 3" xfId="39692"/>
    <cellStyle name="Normal 6 2 3 2 7" xfId="19167"/>
    <cellStyle name="Normal 6 2 3 2 8" xfId="30355"/>
    <cellStyle name="Normal 6 2 3 2 9" xfId="41541"/>
    <cellStyle name="Normal 6 2 3 3" xfId="951"/>
    <cellStyle name="Normal 6 2 3 3 10" xfId="43554"/>
    <cellStyle name="Normal 6 2 3 3 2" xfId="10827"/>
    <cellStyle name="Normal 6 2 3 3 2 2" xfId="21241"/>
    <cellStyle name="Normal 6 2 3 3 2 3" xfId="32429"/>
    <cellStyle name="Normal 6 2 3 3 3" xfId="12555"/>
    <cellStyle name="Normal 6 2 3 3 3 2" xfId="23134"/>
    <cellStyle name="Normal 6 2 3 3 3 3" xfId="34320"/>
    <cellStyle name="Normal 6 2 3 3 4" xfId="14280"/>
    <cellStyle name="Normal 6 2 3 3 4 2" xfId="25030"/>
    <cellStyle name="Normal 6 2 3 3 4 3" xfId="36216"/>
    <cellStyle name="Normal 6 2 3 3 5" xfId="16005"/>
    <cellStyle name="Normal 6 2 3 3 5 2" xfId="26926"/>
    <cellStyle name="Normal 6 2 3 3 5 3" xfId="38112"/>
    <cellStyle name="Normal 6 2 3 3 6" xfId="17730"/>
    <cellStyle name="Normal 6 2 3 3 6 2" xfId="28822"/>
    <cellStyle name="Normal 6 2 3 3 6 3" xfId="40008"/>
    <cellStyle name="Normal 6 2 3 3 7" xfId="19455"/>
    <cellStyle name="Normal 6 2 3 3 8" xfId="30643"/>
    <cellStyle name="Normal 6 2 3 3 9" xfId="41829"/>
    <cellStyle name="Normal 6 2 3 4" xfId="1267"/>
    <cellStyle name="Normal 6 2 3 4 10" xfId="43842"/>
    <cellStyle name="Normal 6 2 3 4 2" xfId="11115"/>
    <cellStyle name="Normal 6 2 3 4 2 2" xfId="21557"/>
    <cellStyle name="Normal 6 2 3 4 2 3" xfId="32745"/>
    <cellStyle name="Normal 6 2 3 4 3" xfId="12843"/>
    <cellStyle name="Normal 6 2 3 4 3 2" xfId="23450"/>
    <cellStyle name="Normal 6 2 3 4 3 3" xfId="34636"/>
    <cellStyle name="Normal 6 2 3 4 4" xfId="14568"/>
    <cellStyle name="Normal 6 2 3 4 4 2" xfId="25346"/>
    <cellStyle name="Normal 6 2 3 4 4 3" xfId="36532"/>
    <cellStyle name="Normal 6 2 3 4 5" xfId="16293"/>
    <cellStyle name="Normal 6 2 3 4 5 2" xfId="27242"/>
    <cellStyle name="Normal 6 2 3 4 5 3" xfId="38428"/>
    <cellStyle name="Normal 6 2 3 4 6" xfId="18018"/>
    <cellStyle name="Normal 6 2 3 4 6 2" xfId="29138"/>
    <cellStyle name="Normal 6 2 3 4 6 3" xfId="40324"/>
    <cellStyle name="Normal 6 2 3 4 7" xfId="19743"/>
    <cellStyle name="Normal 6 2 3 4 8" xfId="30931"/>
    <cellStyle name="Normal 6 2 3 4 9" xfId="42117"/>
    <cellStyle name="Normal 6 2 3 5" xfId="1583"/>
    <cellStyle name="Normal 6 2 3 5 10" xfId="44130"/>
    <cellStyle name="Normal 6 2 3 5 2" xfId="11403"/>
    <cellStyle name="Normal 6 2 3 5 2 2" xfId="21873"/>
    <cellStyle name="Normal 6 2 3 5 2 3" xfId="33061"/>
    <cellStyle name="Normal 6 2 3 5 3" xfId="13131"/>
    <cellStyle name="Normal 6 2 3 5 3 2" xfId="23766"/>
    <cellStyle name="Normal 6 2 3 5 3 3" xfId="34952"/>
    <cellStyle name="Normal 6 2 3 5 4" xfId="14856"/>
    <cellStyle name="Normal 6 2 3 5 4 2" xfId="25662"/>
    <cellStyle name="Normal 6 2 3 5 4 3" xfId="36848"/>
    <cellStyle name="Normal 6 2 3 5 5" xfId="16581"/>
    <cellStyle name="Normal 6 2 3 5 5 2" xfId="27558"/>
    <cellStyle name="Normal 6 2 3 5 5 3" xfId="38744"/>
    <cellStyle name="Normal 6 2 3 5 6" xfId="18306"/>
    <cellStyle name="Normal 6 2 3 5 6 2" xfId="29454"/>
    <cellStyle name="Normal 6 2 3 5 6 3" xfId="40640"/>
    <cellStyle name="Normal 6 2 3 5 7" xfId="20031"/>
    <cellStyle name="Normal 6 2 3 5 8" xfId="31219"/>
    <cellStyle name="Normal 6 2 3 5 9" xfId="42405"/>
    <cellStyle name="Normal 6 2 3 6" xfId="1899"/>
    <cellStyle name="Normal 6 2 3 6 10" xfId="44418"/>
    <cellStyle name="Normal 6 2 3 6 2" xfId="11691"/>
    <cellStyle name="Normal 6 2 3 6 2 2" xfId="22189"/>
    <cellStyle name="Normal 6 2 3 6 2 3" xfId="33377"/>
    <cellStyle name="Normal 6 2 3 6 3" xfId="13419"/>
    <cellStyle name="Normal 6 2 3 6 3 2" xfId="24082"/>
    <cellStyle name="Normal 6 2 3 6 3 3" xfId="35268"/>
    <cellStyle name="Normal 6 2 3 6 4" xfId="15144"/>
    <cellStyle name="Normal 6 2 3 6 4 2" xfId="25978"/>
    <cellStyle name="Normal 6 2 3 6 4 3" xfId="37164"/>
    <cellStyle name="Normal 6 2 3 6 5" xfId="16869"/>
    <cellStyle name="Normal 6 2 3 6 5 2" xfId="27874"/>
    <cellStyle name="Normal 6 2 3 6 5 3" xfId="39060"/>
    <cellStyle name="Normal 6 2 3 6 6" xfId="18594"/>
    <cellStyle name="Normal 6 2 3 6 6 2" xfId="29770"/>
    <cellStyle name="Normal 6 2 3 6 6 3" xfId="40956"/>
    <cellStyle name="Normal 6 2 3 6 7" xfId="20319"/>
    <cellStyle name="Normal 6 2 3 6 8" xfId="31507"/>
    <cellStyle name="Normal 6 2 3 6 9" xfId="42693"/>
    <cellStyle name="Normal 6 2 3 7" xfId="10250"/>
    <cellStyle name="Normal 6 2 3 7 2" xfId="20609"/>
    <cellStyle name="Normal 6 2 3 7 3" xfId="31797"/>
    <cellStyle name="Normal 6 2 3 8" xfId="11979"/>
    <cellStyle name="Normal 6 2 3 8 2" xfId="22502"/>
    <cellStyle name="Normal 6 2 3 8 3" xfId="33688"/>
    <cellStyle name="Normal 6 2 3 9" xfId="13704"/>
    <cellStyle name="Normal 6 2 3 9 2" xfId="24398"/>
    <cellStyle name="Normal 6 2 3 9 3" xfId="35584"/>
    <cellStyle name="Normal 6 2 4" xfId="477"/>
    <cellStyle name="Normal 6 2 4 10" xfId="43122"/>
    <cellStyle name="Normal 6 2 4 2" xfId="10395"/>
    <cellStyle name="Normal 6 2 4 2 2" xfId="20767"/>
    <cellStyle name="Normal 6 2 4 2 3" xfId="31955"/>
    <cellStyle name="Normal 6 2 4 3" xfId="12123"/>
    <cellStyle name="Normal 6 2 4 3 2" xfId="22660"/>
    <cellStyle name="Normal 6 2 4 3 3" xfId="33846"/>
    <cellStyle name="Normal 6 2 4 4" xfId="13848"/>
    <cellStyle name="Normal 6 2 4 4 2" xfId="24556"/>
    <cellStyle name="Normal 6 2 4 4 3" xfId="35742"/>
    <cellStyle name="Normal 6 2 4 5" xfId="15573"/>
    <cellStyle name="Normal 6 2 4 5 2" xfId="26452"/>
    <cellStyle name="Normal 6 2 4 5 3" xfId="37638"/>
    <cellStyle name="Normal 6 2 4 6" xfId="17298"/>
    <cellStyle name="Normal 6 2 4 6 2" xfId="28348"/>
    <cellStyle name="Normal 6 2 4 6 3" xfId="39534"/>
    <cellStyle name="Normal 6 2 4 7" xfId="19023"/>
    <cellStyle name="Normal 6 2 4 8" xfId="30211"/>
    <cellStyle name="Normal 6 2 4 9" xfId="41397"/>
    <cellStyle name="Normal 6 2 5" xfId="793"/>
    <cellStyle name="Normal 6 2 5 10" xfId="43410"/>
    <cellStyle name="Normal 6 2 5 2" xfId="10683"/>
    <cellStyle name="Normal 6 2 5 2 2" xfId="21083"/>
    <cellStyle name="Normal 6 2 5 2 3" xfId="32271"/>
    <cellStyle name="Normal 6 2 5 3" xfId="12411"/>
    <cellStyle name="Normal 6 2 5 3 2" xfId="22976"/>
    <cellStyle name="Normal 6 2 5 3 3" xfId="34162"/>
    <cellStyle name="Normal 6 2 5 4" xfId="14136"/>
    <cellStyle name="Normal 6 2 5 4 2" xfId="24872"/>
    <cellStyle name="Normal 6 2 5 4 3" xfId="36058"/>
    <cellStyle name="Normal 6 2 5 5" xfId="15861"/>
    <cellStyle name="Normal 6 2 5 5 2" xfId="26768"/>
    <cellStyle name="Normal 6 2 5 5 3" xfId="37954"/>
    <cellStyle name="Normal 6 2 5 6" xfId="17586"/>
    <cellStyle name="Normal 6 2 5 6 2" xfId="28664"/>
    <cellStyle name="Normal 6 2 5 6 3" xfId="39850"/>
    <cellStyle name="Normal 6 2 5 7" xfId="19311"/>
    <cellStyle name="Normal 6 2 5 8" xfId="30499"/>
    <cellStyle name="Normal 6 2 5 9" xfId="41685"/>
    <cellStyle name="Normal 6 2 6" xfId="1109"/>
    <cellStyle name="Normal 6 2 6 10" xfId="43698"/>
    <cellStyle name="Normal 6 2 6 2" xfId="10971"/>
    <cellStyle name="Normal 6 2 6 2 2" xfId="21399"/>
    <cellStyle name="Normal 6 2 6 2 3" xfId="32587"/>
    <cellStyle name="Normal 6 2 6 3" xfId="12699"/>
    <cellStyle name="Normal 6 2 6 3 2" xfId="23292"/>
    <cellStyle name="Normal 6 2 6 3 3" xfId="34478"/>
    <cellStyle name="Normal 6 2 6 4" xfId="14424"/>
    <cellStyle name="Normal 6 2 6 4 2" xfId="25188"/>
    <cellStyle name="Normal 6 2 6 4 3" xfId="36374"/>
    <cellStyle name="Normal 6 2 6 5" xfId="16149"/>
    <cellStyle name="Normal 6 2 6 5 2" xfId="27084"/>
    <cellStyle name="Normal 6 2 6 5 3" xfId="38270"/>
    <cellStyle name="Normal 6 2 6 6" xfId="17874"/>
    <cellStyle name="Normal 6 2 6 6 2" xfId="28980"/>
    <cellStyle name="Normal 6 2 6 6 3" xfId="40166"/>
    <cellStyle name="Normal 6 2 6 7" xfId="19599"/>
    <cellStyle name="Normal 6 2 6 8" xfId="30787"/>
    <cellStyle name="Normal 6 2 6 9" xfId="41973"/>
    <cellStyle name="Normal 6 2 7" xfId="1425"/>
    <cellStyle name="Normal 6 2 7 10" xfId="43986"/>
    <cellStyle name="Normal 6 2 7 2" xfId="11259"/>
    <cellStyle name="Normal 6 2 7 2 2" xfId="21715"/>
    <cellStyle name="Normal 6 2 7 2 3" xfId="32903"/>
    <cellStyle name="Normal 6 2 7 3" xfId="12987"/>
    <cellStyle name="Normal 6 2 7 3 2" xfId="23608"/>
    <cellStyle name="Normal 6 2 7 3 3" xfId="34794"/>
    <cellStyle name="Normal 6 2 7 4" xfId="14712"/>
    <cellStyle name="Normal 6 2 7 4 2" xfId="25504"/>
    <cellStyle name="Normal 6 2 7 4 3" xfId="36690"/>
    <cellStyle name="Normal 6 2 7 5" xfId="16437"/>
    <cellStyle name="Normal 6 2 7 5 2" xfId="27400"/>
    <cellStyle name="Normal 6 2 7 5 3" xfId="38586"/>
    <cellStyle name="Normal 6 2 7 6" xfId="18162"/>
    <cellStyle name="Normal 6 2 7 6 2" xfId="29296"/>
    <cellStyle name="Normal 6 2 7 6 3" xfId="40482"/>
    <cellStyle name="Normal 6 2 7 7" xfId="19887"/>
    <cellStyle name="Normal 6 2 7 8" xfId="31075"/>
    <cellStyle name="Normal 6 2 7 9" xfId="42261"/>
    <cellStyle name="Normal 6 2 8" xfId="1741"/>
    <cellStyle name="Normal 6 2 8 10" xfId="44274"/>
    <cellStyle name="Normal 6 2 8 2" xfId="11547"/>
    <cellStyle name="Normal 6 2 8 2 2" xfId="22031"/>
    <cellStyle name="Normal 6 2 8 2 3" xfId="33219"/>
    <cellStyle name="Normal 6 2 8 3" xfId="13275"/>
    <cellStyle name="Normal 6 2 8 3 2" xfId="23924"/>
    <cellStyle name="Normal 6 2 8 3 3" xfId="35110"/>
    <cellStyle name="Normal 6 2 8 4" xfId="15000"/>
    <cellStyle name="Normal 6 2 8 4 2" xfId="25820"/>
    <cellStyle name="Normal 6 2 8 4 3" xfId="37006"/>
    <cellStyle name="Normal 6 2 8 5" xfId="16725"/>
    <cellStyle name="Normal 6 2 8 5 2" xfId="27716"/>
    <cellStyle name="Normal 6 2 8 5 3" xfId="38902"/>
    <cellStyle name="Normal 6 2 8 6" xfId="18450"/>
    <cellStyle name="Normal 6 2 8 6 2" xfId="29612"/>
    <cellStyle name="Normal 6 2 8 6 3" xfId="40798"/>
    <cellStyle name="Normal 6 2 8 7" xfId="20175"/>
    <cellStyle name="Normal 6 2 8 8" xfId="31363"/>
    <cellStyle name="Normal 6 2 8 9" xfId="42549"/>
    <cellStyle name="Normal 6 2 9" xfId="2058"/>
    <cellStyle name="Normal 6 2 9 2" xfId="20463"/>
    <cellStyle name="Normal 6 2 9 3" xfId="31651"/>
    <cellStyle name="Normal 6 20" xfId="41090"/>
    <cellStyle name="Normal 6 21" xfId="42815"/>
    <cellStyle name="Normal 6 3" xfId="166"/>
    <cellStyle name="Normal 6 3 10" xfId="11840"/>
    <cellStyle name="Normal 6 3 10 2" xfId="22351"/>
    <cellStyle name="Normal 6 3 10 3" xfId="33537"/>
    <cellStyle name="Normal 6 3 11" xfId="13565"/>
    <cellStyle name="Normal 6 3 11 2" xfId="24247"/>
    <cellStyle name="Normal 6 3 11 3" xfId="35433"/>
    <cellStyle name="Normal 6 3 12" xfId="15290"/>
    <cellStyle name="Normal 6 3 12 2" xfId="26143"/>
    <cellStyle name="Normal 6 3 12 3" xfId="37329"/>
    <cellStyle name="Normal 6 3 13" xfId="17015"/>
    <cellStyle name="Normal 6 3 13 2" xfId="28039"/>
    <cellStyle name="Normal 6 3 13 3" xfId="39225"/>
    <cellStyle name="Normal 6 3 14" xfId="18740"/>
    <cellStyle name="Normal 6 3 15" xfId="29928"/>
    <cellStyle name="Normal 6 3 16" xfId="41114"/>
    <cellStyle name="Normal 6 3 17" xfId="42839"/>
    <cellStyle name="Normal 6 3 2" xfId="256"/>
    <cellStyle name="Normal 6 3 2 10" xfId="13647"/>
    <cellStyle name="Normal 6 3 2 10 2" xfId="24337"/>
    <cellStyle name="Normal 6 3 2 10 3" xfId="35523"/>
    <cellStyle name="Normal 6 3 2 11" xfId="15372"/>
    <cellStyle name="Normal 6 3 2 11 2" xfId="26233"/>
    <cellStyle name="Normal 6 3 2 11 3" xfId="37419"/>
    <cellStyle name="Normal 6 3 2 12" xfId="17097"/>
    <cellStyle name="Normal 6 3 2 12 2" xfId="28129"/>
    <cellStyle name="Normal 6 3 2 12 3" xfId="39315"/>
    <cellStyle name="Normal 6 3 2 13" xfId="18822"/>
    <cellStyle name="Normal 6 3 2 14" xfId="30010"/>
    <cellStyle name="Normal 6 3 2 15" xfId="41196"/>
    <cellStyle name="Normal 6 3 2 16" xfId="42921"/>
    <cellStyle name="Normal 6 3 2 2" xfId="414"/>
    <cellStyle name="Normal 6 3 2 2 10" xfId="15516"/>
    <cellStyle name="Normal 6 3 2 2 10 2" xfId="26391"/>
    <cellStyle name="Normal 6 3 2 2 10 3" xfId="37577"/>
    <cellStyle name="Normal 6 3 2 2 11" xfId="17241"/>
    <cellStyle name="Normal 6 3 2 2 11 2" xfId="28287"/>
    <cellStyle name="Normal 6 3 2 2 11 3" xfId="39473"/>
    <cellStyle name="Normal 6 3 2 2 12" xfId="18966"/>
    <cellStyle name="Normal 6 3 2 2 13" xfId="30154"/>
    <cellStyle name="Normal 6 3 2 2 14" xfId="41340"/>
    <cellStyle name="Normal 6 3 2 2 15" xfId="43065"/>
    <cellStyle name="Normal 6 3 2 2 2" xfId="732"/>
    <cellStyle name="Normal 6 3 2 2 2 10" xfId="43353"/>
    <cellStyle name="Normal 6 3 2 2 2 2" xfId="10626"/>
    <cellStyle name="Normal 6 3 2 2 2 2 2" xfId="21022"/>
    <cellStyle name="Normal 6 3 2 2 2 2 3" xfId="32210"/>
    <cellStyle name="Normal 6 3 2 2 2 3" xfId="12354"/>
    <cellStyle name="Normal 6 3 2 2 2 3 2" xfId="22915"/>
    <cellStyle name="Normal 6 3 2 2 2 3 3" xfId="34101"/>
    <cellStyle name="Normal 6 3 2 2 2 4" xfId="14079"/>
    <cellStyle name="Normal 6 3 2 2 2 4 2" xfId="24811"/>
    <cellStyle name="Normal 6 3 2 2 2 4 3" xfId="35997"/>
    <cellStyle name="Normal 6 3 2 2 2 5" xfId="15804"/>
    <cellStyle name="Normal 6 3 2 2 2 5 2" xfId="26707"/>
    <cellStyle name="Normal 6 3 2 2 2 5 3" xfId="37893"/>
    <cellStyle name="Normal 6 3 2 2 2 6" xfId="17529"/>
    <cellStyle name="Normal 6 3 2 2 2 6 2" xfId="28603"/>
    <cellStyle name="Normal 6 3 2 2 2 6 3" xfId="39789"/>
    <cellStyle name="Normal 6 3 2 2 2 7" xfId="19254"/>
    <cellStyle name="Normal 6 3 2 2 2 8" xfId="30442"/>
    <cellStyle name="Normal 6 3 2 2 2 9" xfId="41628"/>
    <cellStyle name="Normal 6 3 2 2 3" xfId="1048"/>
    <cellStyle name="Normal 6 3 2 2 3 10" xfId="43641"/>
    <cellStyle name="Normal 6 3 2 2 3 2" xfId="10914"/>
    <cellStyle name="Normal 6 3 2 2 3 2 2" xfId="21338"/>
    <cellStyle name="Normal 6 3 2 2 3 2 3" xfId="32526"/>
    <cellStyle name="Normal 6 3 2 2 3 3" xfId="12642"/>
    <cellStyle name="Normal 6 3 2 2 3 3 2" xfId="23231"/>
    <cellStyle name="Normal 6 3 2 2 3 3 3" xfId="34417"/>
    <cellStyle name="Normal 6 3 2 2 3 4" xfId="14367"/>
    <cellStyle name="Normal 6 3 2 2 3 4 2" xfId="25127"/>
    <cellStyle name="Normal 6 3 2 2 3 4 3" xfId="36313"/>
    <cellStyle name="Normal 6 3 2 2 3 5" xfId="16092"/>
    <cellStyle name="Normal 6 3 2 2 3 5 2" xfId="27023"/>
    <cellStyle name="Normal 6 3 2 2 3 5 3" xfId="38209"/>
    <cellStyle name="Normal 6 3 2 2 3 6" xfId="17817"/>
    <cellStyle name="Normal 6 3 2 2 3 6 2" xfId="28919"/>
    <cellStyle name="Normal 6 3 2 2 3 6 3" xfId="40105"/>
    <cellStyle name="Normal 6 3 2 2 3 7" xfId="19542"/>
    <cellStyle name="Normal 6 3 2 2 3 8" xfId="30730"/>
    <cellStyle name="Normal 6 3 2 2 3 9" xfId="41916"/>
    <cellStyle name="Normal 6 3 2 2 4" xfId="1364"/>
    <cellStyle name="Normal 6 3 2 2 4 10" xfId="43929"/>
    <cellStyle name="Normal 6 3 2 2 4 2" xfId="11202"/>
    <cellStyle name="Normal 6 3 2 2 4 2 2" xfId="21654"/>
    <cellStyle name="Normal 6 3 2 2 4 2 3" xfId="32842"/>
    <cellStyle name="Normal 6 3 2 2 4 3" xfId="12930"/>
    <cellStyle name="Normal 6 3 2 2 4 3 2" xfId="23547"/>
    <cellStyle name="Normal 6 3 2 2 4 3 3" xfId="34733"/>
    <cellStyle name="Normal 6 3 2 2 4 4" xfId="14655"/>
    <cellStyle name="Normal 6 3 2 2 4 4 2" xfId="25443"/>
    <cellStyle name="Normal 6 3 2 2 4 4 3" xfId="36629"/>
    <cellStyle name="Normal 6 3 2 2 4 5" xfId="16380"/>
    <cellStyle name="Normal 6 3 2 2 4 5 2" xfId="27339"/>
    <cellStyle name="Normal 6 3 2 2 4 5 3" xfId="38525"/>
    <cellStyle name="Normal 6 3 2 2 4 6" xfId="18105"/>
    <cellStyle name="Normal 6 3 2 2 4 6 2" xfId="29235"/>
    <cellStyle name="Normal 6 3 2 2 4 6 3" xfId="40421"/>
    <cellStyle name="Normal 6 3 2 2 4 7" xfId="19830"/>
    <cellStyle name="Normal 6 3 2 2 4 8" xfId="31018"/>
    <cellStyle name="Normal 6 3 2 2 4 9" xfId="42204"/>
    <cellStyle name="Normal 6 3 2 2 5" xfId="1680"/>
    <cellStyle name="Normal 6 3 2 2 5 10" xfId="44217"/>
    <cellStyle name="Normal 6 3 2 2 5 2" xfId="11490"/>
    <cellStyle name="Normal 6 3 2 2 5 2 2" xfId="21970"/>
    <cellStyle name="Normal 6 3 2 2 5 2 3" xfId="33158"/>
    <cellStyle name="Normal 6 3 2 2 5 3" xfId="13218"/>
    <cellStyle name="Normal 6 3 2 2 5 3 2" xfId="23863"/>
    <cellStyle name="Normal 6 3 2 2 5 3 3" xfId="35049"/>
    <cellStyle name="Normal 6 3 2 2 5 4" xfId="14943"/>
    <cellStyle name="Normal 6 3 2 2 5 4 2" xfId="25759"/>
    <cellStyle name="Normal 6 3 2 2 5 4 3" xfId="36945"/>
    <cellStyle name="Normal 6 3 2 2 5 5" xfId="16668"/>
    <cellStyle name="Normal 6 3 2 2 5 5 2" xfId="27655"/>
    <cellStyle name="Normal 6 3 2 2 5 5 3" xfId="38841"/>
    <cellStyle name="Normal 6 3 2 2 5 6" xfId="18393"/>
    <cellStyle name="Normal 6 3 2 2 5 6 2" xfId="29551"/>
    <cellStyle name="Normal 6 3 2 2 5 6 3" xfId="40737"/>
    <cellStyle name="Normal 6 3 2 2 5 7" xfId="20118"/>
    <cellStyle name="Normal 6 3 2 2 5 8" xfId="31306"/>
    <cellStyle name="Normal 6 3 2 2 5 9" xfId="42492"/>
    <cellStyle name="Normal 6 3 2 2 6" xfId="1996"/>
    <cellStyle name="Normal 6 3 2 2 6 10" xfId="44505"/>
    <cellStyle name="Normal 6 3 2 2 6 2" xfId="11778"/>
    <cellStyle name="Normal 6 3 2 2 6 2 2" xfId="22286"/>
    <cellStyle name="Normal 6 3 2 2 6 2 3" xfId="33474"/>
    <cellStyle name="Normal 6 3 2 2 6 3" xfId="13506"/>
    <cellStyle name="Normal 6 3 2 2 6 3 2" xfId="24179"/>
    <cellStyle name="Normal 6 3 2 2 6 3 3" xfId="35365"/>
    <cellStyle name="Normal 6 3 2 2 6 4" xfId="15231"/>
    <cellStyle name="Normal 6 3 2 2 6 4 2" xfId="26075"/>
    <cellStyle name="Normal 6 3 2 2 6 4 3" xfId="37261"/>
    <cellStyle name="Normal 6 3 2 2 6 5" xfId="16956"/>
    <cellStyle name="Normal 6 3 2 2 6 5 2" xfId="27971"/>
    <cellStyle name="Normal 6 3 2 2 6 5 3" xfId="39157"/>
    <cellStyle name="Normal 6 3 2 2 6 6" xfId="18681"/>
    <cellStyle name="Normal 6 3 2 2 6 6 2" xfId="29867"/>
    <cellStyle name="Normal 6 3 2 2 6 6 3" xfId="41053"/>
    <cellStyle name="Normal 6 3 2 2 6 7" xfId="20406"/>
    <cellStyle name="Normal 6 3 2 2 6 8" xfId="31594"/>
    <cellStyle name="Normal 6 3 2 2 6 9" xfId="42780"/>
    <cellStyle name="Normal 6 3 2 2 7" xfId="10337"/>
    <cellStyle name="Normal 6 3 2 2 7 2" xfId="20706"/>
    <cellStyle name="Normal 6 3 2 2 7 3" xfId="31894"/>
    <cellStyle name="Normal 6 3 2 2 8" xfId="12066"/>
    <cellStyle name="Normal 6 3 2 2 8 2" xfId="22599"/>
    <cellStyle name="Normal 6 3 2 2 8 3" xfId="33785"/>
    <cellStyle name="Normal 6 3 2 2 9" xfId="13791"/>
    <cellStyle name="Normal 6 3 2 2 9 2" xfId="24495"/>
    <cellStyle name="Normal 6 3 2 2 9 3" xfId="35681"/>
    <cellStyle name="Normal 6 3 2 3" xfId="574"/>
    <cellStyle name="Normal 6 3 2 3 10" xfId="43209"/>
    <cellStyle name="Normal 6 3 2 3 2" xfId="10482"/>
    <cellStyle name="Normal 6 3 2 3 2 2" xfId="20864"/>
    <cellStyle name="Normal 6 3 2 3 2 3" xfId="32052"/>
    <cellStyle name="Normal 6 3 2 3 3" xfId="12210"/>
    <cellStyle name="Normal 6 3 2 3 3 2" xfId="22757"/>
    <cellStyle name="Normal 6 3 2 3 3 3" xfId="33943"/>
    <cellStyle name="Normal 6 3 2 3 4" xfId="13935"/>
    <cellStyle name="Normal 6 3 2 3 4 2" xfId="24653"/>
    <cellStyle name="Normal 6 3 2 3 4 3" xfId="35839"/>
    <cellStyle name="Normal 6 3 2 3 5" xfId="15660"/>
    <cellStyle name="Normal 6 3 2 3 5 2" xfId="26549"/>
    <cellStyle name="Normal 6 3 2 3 5 3" xfId="37735"/>
    <cellStyle name="Normal 6 3 2 3 6" xfId="17385"/>
    <cellStyle name="Normal 6 3 2 3 6 2" xfId="28445"/>
    <cellStyle name="Normal 6 3 2 3 6 3" xfId="39631"/>
    <cellStyle name="Normal 6 3 2 3 7" xfId="19110"/>
    <cellStyle name="Normal 6 3 2 3 8" xfId="30298"/>
    <cellStyle name="Normal 6 3 2 3 9" xfId="41484"/>
    <cellStyle name="Normal 6 3 2 4" xfId="890"/>
    <cellStyle name="Normal 6 3 2 4 10" xfId="43497"/>
    <cellStyle name="Normal 6 3 2 4 2" xfId="10770"/>
    <cellStyle name="Normal 6 3 2 4 2 2" xfId="21180"/>
    <cellStyle name="Normal 6 3 2 4 2 3" xfId="32368"/>
    <cellStyle name="Normal 6 3 2 4 3" xfId="12498"/>
    <cellStyle name="Normal 6 3 2 4 3 2" xfId="23073"/>
    <cellStyle name="Normal 6 3 2 4 3 3" xfId="34259"/>
    <cellStyle name="Normal 6 3 2 4 4" xfId="14223"/>
    <cellStyle name="Normal 6 3 2 4 4 2" xfId="24969"/>
    <cellStyle name="Normal 6 3 2 4 4 3" xfId="36155"/>
    <cellStyle name="Normal 6 3 2 4 5" xfId="15948"/>
    <cellStyle name="Normal 6 3 2 4 5 2" xfId="26865"/>
    <cellStyle name="Normal 6 3 2 4 5 3" xfId="38051"/>
    <cellStyle name="Normal 6 3 2 4 6" xfId="17673"/>
    <cellStyle name="Normal 6 3 2 4 6 2" xfId="28761"/>
    <cellStyle name="Normal 6 3 2 4 6 3" xfId="39947"/>
    <cellStyle name="Normal 6 3 2 4 7" xfId="19398"/>
    <cellStyle name="Normal 6 3 2 4 8" xfId="30586"/>
    <cellStyle name="Normal 6 3 2 4 9" xfId="41772"/>
    <cellStyle name="Normal 6 3 2 5" xfId="1206"/>
    <cellStyle name="Normal 6 3 2 5 10" xfId="43785"/>
    <cellStyle name="Normal 6 3 2 5 2" xfId="11058"/>
    <cellStyle name="Normal 6 3 2 5 2 2" xfId="21496"/>
    <cellStyle name="Normal 6 3 2 5 2 3" xfId="32684"/>
    <cellStyle name="Normal 6 3 2 5 3" xfId="12786"/>
    <cellStyle name="Normal 6 3 2 5 3 2" xfId="23389"/>
    <cellStyle name="Normal 6 3 2 5 3 3" xfId="34575"/>
    <cellStyle name="Normal 6 3 2 5 4" xfId="14511"/>
    <cellStyle name="Normal 6 3 2 5 4 2" xfId="25285"/>
    <cellStyle name="Normal 6 3 2 5 4 3" xfId="36471"/>
    <cellStyle name="Normal 6 3 2 5 5" xfId="16236"/>
    <cellStyle name="Normal 6 3 2 5 5 2" xfId="27181"/>
    <cellStyle name="Normal 6 3 2 5 5 3" xfId="38367"/>
    <cellStyle name="Normal 6 3 2 5 6" xfId="17961"/>
    <cellStyle name="Normal 6 3 2 5 6 2" xfId="29077"/>
    <cellStyle name="Normal 6 3 2 5 6 3" xfId="40263"/>
    <cellStyle name="Normal 6 3 2 5 7" xfId="19686"/>
    <cellStyle name="Normal 6 3 2 5 8" xfId="30874"/>
    <cellStyle name="Normal 6 3 2 5 9" xfId="42060"/>
    <cellStyle name="Normal 6 3 2 6" xfId="1522"/>
    <cellStyle name="Normal 6 3 2 6 10" xfId="44073"/>
    <cellStyle name="Normal 6 3 2 6 2" xfId="11346"/>
    <cellStyle name="Normal 6 3 2 6 2 2" xfId="21812"/>
    <cellStyle name="Normal 6 3 2 6 2 3" xfId="33000"/>
    <cellStyle name="Normal 6 3 2 6 3" xfId="13074"/>
    <cellStyle name="Normal 6 3 2 6 3 2" xfId="23705"/>
    <cellStyle name="Normal 6 3 2 6 3 3" xfId="34891"/>
    <cellStyle name="Normal 6 3 2 6 4" xfId="14799"/>
    <cellStyle name="Normal 6 3 2 6 4 2" xfId="25601"/>
    <cellStyle name="Normal 6 3 2 6 4 3" xfId="36787"/>
    <cellStyle name="Normal 6 3 2 6 5" xfId="16524"/>
    <cellStyle name="Normal 6 3 2 6 5 2" xfId="27497"/>
    <cellStyle name="Normal 6 3 2 6 5 3" xfId="38683"/>
    <cellStyle name="Normal 6 3 2 6 6" xfId="18249"/>
    <cellStyle name="Normal 6 3 2 6 6 2" xfId="29393"/>
    <cellStyle name="Normal 6 3 2 6 6 3" xfId="40579"/>
    <cellStyle name="Normal 6 3 2 6 7" xfId="19974"/>
    <cellStyle name="Normal 6 3 2 6 8" xfId="31162"/>
    <cellStyle name="Normal 6 3 2 6 9" xfId="42348"/>
    <cellStyle name="Normal 6 3 2 7" xfId="1838"/>
    <cellStyle name="Normal 6 3 2 7 10" xfId="44361"/>
    <cellStyle name="Normal 6 3 2 7 2" xfId="11634"/>
    <cellStyle name="Normal 6 3 2 7 2 2" xfId="22128"/>
    <cellStyle name="Normal 6 3 2 7 2 3" xfId="33316"/>
    <cellStyle name="Normal 6 3 2 7 3" xfId="13362"/>
    <cellStyle name="Normal 6 3 2 7 3 2" xfId="24021"/>
    <cellStyle name="Normal 6 3 2 7 3 3" xfId="35207"/>
    <cellStyle name="Normal 6 3 2 7 4" xfId="15087"/>
    <cellStyle name="Normal 6 3 2 7 4 2" xfId="25917"/>
    <cellStyle name="Normal 6 3 2 7 4 3" xfId="37103"/>
    <cellStyle name="Normal 6 3 2 7 5" xfId="16812"/>
    <cellStyle name="Normal 6 3 2 7 5 2" xfId="27813"/>
    <cellStyle name="Normal 6 3 2 7 5 3" xfId="38999"/>
    <cellStyle name="Normal 6 3 2 7 6" xfId="18537"/>
    <cellStyle name="Normal 6 3 2 7 6 2" xfId="29709"/>
    <cellStyle name="Normal 6 3 2 7 6 3" xfId="40895"/>
    <cellStyle name="Normal 6 3 2 7 7" xfId="20262"/>
    <cellStyle name="Normal 6 3 2 7 8" xfId="31450"/>
    <cellStyle name="Normal 6 3 2 7 9" xfId="42636"/>
    <cellStyle name="Normal 6 3 2 8" xfId="2165"/>
    <cellStyle name="Normal 6 3 2 8 2" xfId="20550"/>
    <cellStyle name="Normal 6 3 2 8 3" xfId="31738"/>
    <cellStyle name="Normal 6 3 2 9" xfId="11922"/>
    <cellStyle name="Normal 6 3 2 9 2" xfId="22441"/>
    <cellStyle name="Normal 6 3 2 9 3" xfId="33627"/>
    <cellStyle name="Normal 6 3 3" xfId="324"/>
    <cellStyle name="Normal 6 3 3 10" xfId="15434"/>
    <cellStyle name="Normal 6 3 3 10 2" xfId="26301"/>
    <cellStyle name="Normal 6 3 3 10 3" xfId="37487"/>
    <cellStyle name="Normal 6 3 3 11" xfId="17159"/>
    <cellStyle name="Normal 6 3 3 11 2" xfId="28197"/>
    <cellStyle name="Normal 6 3 3 11 3" xfId="39383"/>
    <cellStyle name="Normal 6 3 3 12" xfId="18884"/>
    <cellStyle name="Normal 6 3 3 13" xfId="30072"/>
    <cellStyle name="Normal 6 3 3 14" xfId="41258"/>
    <cellStyle name="Normal 6 3 3 15" xfId="42983"/>
    <cellStyle name="Normal 6 3 3 2" xfId="642"/>
    <cellStyle name="Normal 6 3 3 2 10" xfId="43271"/>
    <cellStyle name="Normal 6 3 3 2 2" xfId="10544"/>
    <cellStyle name="Normal 6 3 3 2 2 2" xfId="20932"/>
    <cellStyle name="Normal 6 3 3 2 2 3" xfId="32120"/>
    <cellStyle name="Normal 6 3 3 2 3" xfId="12272"/>
    <cellStyle name="Normal 6 3 3 2 3 2" xfId="22825"/>
    <cellStyle name="Normal 6 3 3 2 3 3" xfId="34011"/>
    <cellStyle name="Normal 6 3 3 2 4" xfId="13997"/>
    <cellStyle name="Normal 6 3 3 2 4 2" xfId="24721"/>
    <cellStyle name="Normal 6 3 3 2 4 3" xfId="35907"/>
    <cellStyle name="Normal 6 3 3 2 5" xfId="15722"/>
    <cellStyle name="Normal 6 3 3 2 5 2" xfId="26617"/>
    <cellStyle name="Normal 6 3 3 2 5 3" xfId="37803"/>
    <cellStyle name="Normal 6 3 3 2 6" xfId="17447"/>
    <cellStyle name="Normal 6 3 3 2 6 2" xfId="28513"/>
    <cellStyle name="Normal 6 3 3 2 6 3" xfId="39699"/>
    <cellStyle name="Normal 6 3 3 2 7" xfId="19172"/>
    <cellStyle name="Normal 6 3 3 2 8" xfId="30360"/>
    <cellStyle name="Normal 6 3 3 2 9" xfId="41546"/>
    <cellStyle name="Normal 6 3 3 3" xfId="958"/>
    <cellStyle name="Normal 6 3 3 3 10" xfId="43559"/>
    <cellStyle name="Normal 6 3 3 3 2" xfId="10832"/>
    <cellStyle name="Normal 6 3 3 3 2 2" xfId="21248"/>
    <cellStyle name="Normal 6 3 3 3 2 3" xfId="32436"/>
    <cellStyle name="Normal 6 3 3 3 3" xfId="12560"/>
    <cellStyle name="Normal 6 3 3 3 3 2" xfId="23141"/>
    <cellStyle name="Normal 6 3 3 3 3 3" xfId="34327"/>
    <cellStyle name="Normal 6 3 3 3 4" xfId="14285"/>
    <cellStyle name="Normal 6 3 3 3 4 2" xfId="25037"/>
    <cellStyle name="Normal 6 3 3 3 4 3" xfId="36223"/>
    <cellStyle name="Normal 6 3 3 3 5" xfId="16010"/>
    <cellStyle name="Normal 6 3 3 3 5 2" xfId="26933"/>
    <cellStyle name="Normal 6 3 3 3 5 3" xfId="38119"/>
    <cellStyle name="Normal 6 3 3 3 6" xfId="17735"/>
    <cellStyle name="Normal 6 3 3 3 6 2" xfId="28829"/>
    <cellStyle name="Normal 6 3 3 3 6 3" xfId="40015"/>
    <cellStyle name="Normal 6 3 3 3 7" xfId="19460"/>
    <cellStyle name="Normal 6 3 3 3 8" xfId="30648"/>
    <cellStyle name="Normal 6 3 3 3 9" xfId="41834"/>
    <cellStyle name="Normal 6 3 3 4" xfId="1274"/>
    <cellStyle name="Normal 6 3 3 4 10" xfId="43847"/>
    <cellStyle name="Normal 6 3 3 4 2" xfId="11120"/>
    <cellStyle name="Normal 6 3 3 4 2 2" xfId="21564"/>
    <cellStyle name="Normal 6 3 3 4 2 3" xfId="32752"/>
    <cellStyle name="Normal 6 3 3 4 3" xfId="12848"/>
    <cellStyle name="Normal 6 3 3 4 3 2" xfId="23457"/>
    <cellStyle name="Normal 6 3 3 4 3 3" xfId="34643"/>
    <cellStyle name="Normal 6 3 3 4 4" xfId="14573"/>
    <cellStyle name="Normal 6 3 3 4 4 2" xfId="25353"/>
    <cellStyle name="Normal 6 3 3 4 4 3" xfId="36539"/>
    <cellStyle name="Normal 6 3 3 4 5" xfId="16298"/>
    <cellStyle name="Normal 6 3 3 4 5 2" xfId="27249"/>
    <cellStyle name="Normal 6 3 3 4 5 3" xfId="38435"/>
    <cellStyle name="Normal 6 3 3 4 6" xfId="18023"/>
    <cellStyle name="Normal 6 3 3 4 6 2" xfId="29145"/>
    <cellStyle name="Normal 6 3 3 4 6 3" xfId="40331"/>
    <cellStyle name="Normal 6 3 3 4 7" xfId="19748"/>
    <cellStyle name="Normal 6 3 3 4 8" xfId="30936"/>
    <cellStyle name="Normal 6 3 3 4 9" xfId="42122"/>
    <cellStyle name="Normal 6 3 3 5" xfId="1590"/>
    <cellStyle name="Normal 6 3 3 5 10" xfId="44135"/>
    <cellStyle name="Normal 6 3 3 5 2" xfId="11408"/>
    <cellStyle name="Normal 6 3 3 5 2 2" xfId="21880"/>
    <cellStyle name="Normal 6 3 3 5 2 3" xfId="33068"/>
    <cellStyle name="Normal 6 3 3 5 3" xfId="13136"/>
    <cellStyle name="Normal 6 3 3 5 3 2" xfId="23773"/>
    <cellStyle name="Normal 6 3 3 5 3 3" xfId="34959"/>
    <cellStyle name="Normal 6 3 3 5 4" xfId="14861"/>
    <cellStyle name="Normal 6 3 3 5 4 2" xfId="25669"/>
    <cellStyle name="Normal 6 3 3 5 4 3" xfId="36855"/>
    <cellStyle name="Normal 6 3 3 5 5" xfId="16586"/>
    <cellStyle name="Normal 6 3 3 5 5 2" xfId="27565"/>
    <cellStyle name="Normal 6 3 3 5 5 3" xfId="38751"/>
    <cellStyle name="Normal 6 3 3 5 6" xfId="18311"/>
    <cellStyle name="Normal 6 3 3 5 6 2" xfId="29461"/>
    <cellStyle name="Normal 6 3 3 5 6 3" xfId="40647"/>
    <cellStyle name="Normal 6 3 3 5 7" xfId="20036"/>
    <cellStyle name="Normal 6 3 3 5 8" xfId="31224"/>
    <cellStyle name="Normal 6 3 3 5 9" xfId="42410"/>
    <cellStyle name="Normal 6 3 3 6" xfId="1906"/>
    <cellStyle name="Normal 6 3 3 6 10" xfId="44423"/>
    <cellStyle name="Normal 6 3 3 6 2" xfId="11696"/>
    <cellStyle name="Normal 6 3 3 6 2 2" xfId="22196"/>
    <cellStyle name="Normal 6 3 3 6 2 3" xfId="33384"/>
    <cellStyle name="Normal 6 3 3 6 3" xfId="13424"/>
    <cellStyle name="Normal 6 3 3 6 3 2" xfId="24089"/>
    <cellStyle name="Normal 6 3 3 6 3 3" xfId="35275"/>
    <cellStyle name="Normal 6 3 3 6 4" xfId="15149"/>
    <cellStyle name="Normal 6 3 3 6 4 2" xfId="25985"/>
    <cellStyle name="Normal 6 3 3 6 4 3" xfId="37171"/>
    <cellStyle name="Normal 6 3 3 6 5" xfId="16874"/>
    <cellStyle name="Normal 6 3 3 6 5 2" xfId="27881"/>
    <cellStyle name="Normal 6 3 3 6 5 3" xfId="39067"/>
    <cellStyle name="Normal 6 3 3 6 6" xfId="18599"/>
    <cellStyle name="Normal 6 3 3 6 6 2" xfId="29777"/>
    <cellStyle name="Normal 6 3 3 6 6 3" xfId="40963"/>
    <cellStyle name="Normal 6 3 3 6 7" xfId="20324"/>
    <cellStyle name="Normal 6 3 3 6 8" xfId="31512"/>
    <cellStyle name="Normal 6 3 3 6 9" xfId="42698"/>
    <cellStyle name="Normal 6 3 3 7" xfId="10255"/>
    <cellStyle name="Normal 6 3 3 7 2" xfId="20616"/>
    <cellStyle name="Normal 6 3 3 7 3" xfId="31804"/>
    <cellStyle name="Normal 6 3 3 8" xfId="11984"/>
    <cellStyle name="Normal 6 3 3 8 2" xfId="22509"/>
    <cellStyle name="Normal 6 3 3 8 3" xfId="33695"/>
    <cellStyle name="Normal 6 3 3 9" xfId="13709"/>
    <cellStyle name="Normal 6 3 3 9 2" xfId="24405"/>
    <cellStyle name="Normal 6 3 3 9 3" xfId="35591"/>
    <cellStyle name="Normal 6 3 4" xfId="484"/>
    <cellStyle name="Normal 6 3 4 10" xfId="43127"/>
    <cellStyle name="Normal 6 3 4 2" xfId="10400"/>
    <cellStyle name="Normal 6 3 4 2 2" xfId="20774"/>
    <cellStyle name="Normal 6 3 4 2 3" xfId="31962"/>
    <cellStyle name="Normal 6 3 4 3" xfId="12128"/>
    <cellStyle name="Normal 6 3 4 3 2" xfId="22667"/>
    <cellStyle name="Normal 6 3 4 3 3" xfId="33853"/>
    <cellStyle name="Normal 6 3 4 4" xfId="13853"/>
    <cellStyle name="Normal 6 3 4 4 2" xfId="24563"/>
    <cellStyle name="Normal 6 3 4 4 3" xfId="35749"/>
    <cellStyle name="Normal 6 3 4 5" xfId="15578"/>
    <cellStyle name="Normal 6 3 4 5 2" xfId="26459"/>
    <cellStyle name="Normal 6 3 4 5 3" xfId="37645"/>
    <cellStyle name="Normal 6 3 4 6" xfId="17303"/>
    <cellStyle name="Normal 6 3 4 6 2" xfId="28355"/>
    <cellStyle name="Normal 6 3 4 6 3" xfId="39541"/>
    <cellStyle name="Normal 6 3 4 7" xfId="19028"/>
    <cellStyle name="Normal 6 3 4 8" xfId="30216"/>
    <cellStyle name="Normal 6 3 4 9" xfId="41402"/>
    <cellStyle name="Normal 6 3 5" xfId="800"/>
    <cellStyle name="Normal 6 3 5 10" xfId="43415"/>
    <cellStyle name="Normal 6 3 5 2" xfId="10688"/>
    <cellStyle name="Normal 6 3 5 2 2" xfId="21090"/>
    <cellStyle name="Normal 6 3 5 2 3" xfId="32278"/>
    <cellStyle name="Normal 6 3 5 3" xfId="12416"/>
    <cellStyle name="Normal 6 3 5 3 2" xfId="22983"/>
    <cellStyle name="Normal 6 3 5 3 3" xfId="34169"/>
    <cellStyle name="Normal 6 3 5 4" xfId="14141"/>
    <cellStyle name="Normal 6 3 5 4 2" xfId="24879"/>
    <cellStyle name="Normal 6 3 5 4 3" xfId="36065"/>
    <cellStyle name="Normal 6 3 5 5" xfId="15866"/>
    <cellStyle name="Normal 6 3 5 5 2" xfId="26775"/>
    <cellStyle name="Normal 6 3 5 5 3" xfId="37961"/>
    <cellStyle name="Normal 6 3 5 6" xfId="17591"/>
    <cellStyle name="Normal 6 3 5 6 2" xfId="28671"/>
    <cellStyle name="Normal 6 3 5 6 3" xfId="39857"/>
    <cellStyle name="Normal 6 3 5 7" xfId="19316"/>
    <cellStyle name="Normal 6 3 5 8" xfId="30504"/>
    <cellStyle name="Normal 6 3 5 9" xfId="41690"/>
    <cellStyle name="Normal 6 3 6" xfId="1116"/>
    <cellStyle name="Normal 6 3 6 10" xfId="43703"/>
    <cellStyle name="Normal 6 3 6 2" xfId="10976"/>
    <cellStyle name="Normal 6 3 6 2 2" xfId="21406"/>
    <cellStyle name="Normal 6 3 6 2 3" xfId="32594"/>
    <cellStyle name="Normal 6 3 6 3" xfId="12704"/>
    <cellStyle name="Normal 6 3 6 3 2" xfId="23299"/>
    <cellStyle name="Normal 6 3 6 3 3" xfId="34485"/>
    <cellStyle name="Normal 6 3 6 4" xfId="14429"/>
    <cellStyle name="Normal 6 3 6 4 2" xfId="25195"/>
    <cellStyle name="Normal 6 3 6 4 3" xfId="36381"/>
    <cellStyle name="Normal 6 3 6 5" xfId="16154"/>
    <cellStyle name="Normal 6 3 6 5 2" xfId="27091"/>
    <cellStyle name="Normal 6 3 6 5 3" xfId="38277"/>
    <cellStyle name="Normal 6 3 6 6" xfId="17879"/>
    <cellStyle name="Normal 6 3 6 6 2" xfId="28987"/>
    <cellStyle name="Normal 6 3 6 6 3" xfId="40173"/>
    <cellStyle name="Normal 6 3 6 7" xfId="19604"/>
    <cellStyle name="Normal 6 3 6 8" xfId="30792"/>
    <cellStyle name="Normal 6 3 6 9" xfId="41978"/>
    <cellStyle name="Normal 6 3 7" xfId="1432"/>
    <cellStyle name="Normal 6 3 7 10" xfId="43991"/>
    <cellStyle name="Normal 6 3 7 2" xfId="11264"/>
    <cellStyle name="Normal 6 3 7 2 2" xfId="21722"/>
    <cellStyle name="Normal 6 3 7 2 3" xfId="32910"/>
    <cellStyle name="Normal 6 3 7 3" xfId="12992"/>
    <cellStyle name="Normal 6 3 7 3 2" xfId="23615"/>
    <cellStyle name="Normal 6 3 7 3 3" xfId="34801"/>
    <cellStyle name="Normal 6 3 7 4" xfId="14717"/>
    <cellStyle name="Normal 6 3 7 4 2" xfId="25511"/>
    <cellStyle name="Normal 6 3 7 4 3" xfId="36697"/>
    <cellStyle name="Normal 6 3 7 5" xfId="16442"/>
    <cellStyle name="Normal 6 3 7 5 2" xfId="27407"/>
    <cellStyle name="Normal 6 3 7 5 3" xfId="38593"/>
    <cellStyle name="Normal 6 3 7 6" xfId="18167"/>
    <cellStyle name="Normal 6 3 7 6 2" xfId="29303"/>
    <cellStyle name="Normal 6 3 7 6 3" xfId="40489"/>
    <cellStyle name="Normal 6 3 7 7" xfId="19892"/>
    <cellStyle name="Normal 6 3 7 8" xfId="31080"/>
    <cellStyle name="Normal 6 3 7 9" xfId="42266"/>
    <cellStyle name="Normal 6 3 8" xfId="1748"/>
    <cellStyle name="Normal 6 3 8 10" xfId="44279"/>
    <cellStyle name="Normal 6 3 8 2" xfId="11552"/>
    <cellStyle name="Normal 6 3 8 2 2" xfId="22038"/>
    <cellStyle name="Normal 6 3 8 2 3" xfId="33226"/>
    <cellStyle name="Normal 6 3 8 3" xfId="13280"/>
    <cellStyle name="Normal 6 3 8 3 2" xfId="23931"/>
    <cellStyle name="Normal 6 3 8 3 3" xfId="35117"/>
    <cellStyle name="Normal 6 3 8 4" xfId="15005"/>
    <cellStyle name="Normal 6 3 8 4 2" xfId="25827"/>
    <cellStyle name="Normal 6 3 8 4 3" xfId="37013"/>
    <cellStyle name="Normal 6 3 8 5" xfId="16730"/>
    <cellStyle name="Normal 6 3 8 5 2" xfId="27723"/>
    <cellStyle name="Normal 6 3 8 5 3" xfId="38909"/>
    <cellStyle name="Normal 6 3 8 6" xfId="18455"/>
    <cellStyle name="Normal 6 3 8 6 2" xfId="29619"/>
    <cellStyle name="Normal 6 3 8 6 3" xfId="40805"/>
    <cellStyle name="Normal 6 3 8 7" xfId="20180"/>
    <cellStyle name="Normal 6 3 8 8" xfId="31368"/>
    <cellStyle name="Normal 6 3 8 9" xfId="42554"/>
    <cellStyle name="Normal 6 3 9" xfId="2077"/>
    <cellStyle name="Normal 6 3 9 2" xfId="20468"/>
    <cellStyle name="Normal 6 3 9 3" xfId="31656"/>
    <cellStyle name="Normal 6 4" xfId="183"/>
    <cellStyle name="Normal 6 4 10" xfId="11857"/>
    <cellStyle name="Normal 6 4 10 2" xfId="22368"/>
    <cellStyle name="Normal 6 4 10 3" xfId="33554"/>
    <cellStyle name="Normal 6 4 11" xfId="13582"/>
    <cellStyle name="Normal 6 4 11 2" xfId="24264"/>
    <cellStyle name="Normal 6 4 11 3" xfId="35450"/>
    <cellStyle name="Normal 6 4 12" xfId="15307"/>
    <cellStyle name="Normal 6 4 12 2" xfId="26160"/>
    <cellStyle name="Normal 6 4 12 3" xfId="37346"/>
    <cellStyle name="Normal 6 4 13" xfId="17032"/>
    <cellStyle name="Normal 6 4 13 2" xfId="28056"/>
    <cellStyle name="Normal 6 4 13 3" xfId="39242"/>
    <cellStyle name="Normal 6 4 14" xfId="18757"/>
    <cellStyle name="Normal 6 4 15" xfId="29945"/>
    <cellStyle name="Normal 6 4 16" xfId="41131"/>
    <cellStyle name="Normal 6 4 17" xfId="42856"/>
    <cellStyle name="Normal 6 4 2" xfId="273"/>
    <cellStyle name="Normal 6 4 2 10" xfId="13664"/>
    <cellStyle name="Normal 6 4 2 10 2" xfId="24354"/>
    <cellStyle name="Normal 6 4 2 10 3" xfId="35540"/>
    <cellStyle name="Normal 6 4 2 11" xfId="15389"/>
    <cellStyle name="Normal 6 4 2 11 2" xfId="26250"/>
    <cellStyle name="Normal 6 4 2 11 3" xfId="37436"/>
    <cellStyle name="Normal 6 4 2 12" xfId="17114"/>
    <cellStyle name="Normal 6 4 2 12 2" xfId="28146"/>
    <cellStyle name="Normal 6 4 2 12 3" xfId="39332"/>
    <cellStyle name="Normal 6 4 2 13" xfId="18839"/>
    <cellStyle name="Normal 6 4 2 14" xfId="30027"/>
    <cellStyle name="Normal 6 4 2 15" xfId="41213"/>
    <cellStyle name="Normal 6 4 2 16" xfId="42938"/>
    <cellStyle name="Normal 6 4 2 2" xfId="431"/>
    <cellStyle name="Normal 6 4 2 2 10" xfId="15533"/>
    <cellStyle name="Normal 6 4 2 2 10 2" xfId="26408"/>
    <cellStyle name="Normal 6 4 2 2 10 3" xfId="37594"/>
    <cellStyle name="Normal 6 4 2 2 11" xfId="17258"/>
    <cellStyle name="Normal 6 4 2 2 11 2" xfId="28304"/>
    <cellStyle name="Normal 6 4 2 2 11 3" xfId="39490"/>
    <cellStyle name="Normal 6 4 2 2 12" xfId="18983"/>
    <cellStyle name="Normal 6 4 2 2 13" xfId="30171"/>
    <cellStyle name="Normal 6 4 2 2 14" xfId="41357"/>
    <cellStyle name="Normal 6 4 2 2 15" xfId="43082"/>
    <cellStyle name="Normal 6 4 2 2 2" xfId="749"/>
    <cellStyle name="Normal 6 4 2 2 2 10" xfId="43370"/>
    <cellStyle name="Normal 6 4 2 2 2 2" xfId="10643"/>
    <cellStyle name="Normal 6 4 2 2 2 2 2" xfId="21039"/>
    <cellStyle name="Normal 6 4 2 2 2 2 3" xfId="32227"/>
    <cellStyle name="Normal 6 4 2 2 2 3" xfId="12371"/>
    <cellStyle name="Normal 6 4 2 2 2 3 2" xfId="22932"/>
    <cellStyle name="Normal 6 4 2 2 2 3 3" xfId="34118"/>
    <cellStyle name="Normal 6 4 2 2 2 4" xfId="14096"/>
    <cellStyle name="Normal 6 4 2 2 2 4 2" xfId="24828"/>
    <cellStyle name="Normal 6 4 2 2 2 4 3" xfId="36014"/>
    <cellStyle name="Normal 6 4 2 2 2 5" xfId="15821"/>
    <cellStyle name="Normal 6 4 2 2 2 5 2" xfId="26724"/>
    <cellStyle name="Normal 6 4 2 2 2 5 3" xfId="37910"/>
    <cellStyle name="Normal 6 4 2 2 2 6" xfId="17546"/>
    <cellStyle name="Normal 6 4 2 2 2 6 2" xfId="28620"/>
    <cellStyle name="Normal 6 4 2 2 2 6 3" xfId="39806"/>
    <cellStyle name="Normal 6 4 2 2 2 7" xfId="19271"/>
    <cellStyle name="Normal 6 4 2 2 2 8" xfId="30459"/>
    <cellStyle name="Normal 6 4 2 2 2 9" xfId="41645"/>
    <cellStyle name="Normal 6 4 2 2 3" xfId="1065"/>
    <cellStyle name="Normal 6 4 2 2 3 10" xfId="43658"/>
    <cellStyle name="Normal 6 4 2 2 3 2" xfId="10931"/>
    <cellStyle name="Normal 6 4 2 2 3 2 2" xfId="21355"/>
    <cellStyle name="Normal 6 4 2 2 3 2 3" xfId="32543"/>
    <cellStyle name="Normal 6 4 2 2 3 3" xfId="12659"/>
    <cellStyle name="Normal 6 4 2 2 3 3 2" xfId="23248"/>
    <cellStyle name="Normal 6 4 2 2 3 3 3" xfId="34434"/>
    <cellStyle name="Normal 6 4 2 2 3 4" xfId="14384"/>
    <cellStyle name="Normal 6 4 2 2 3 4 2" xfId="25144"/>
    <cellStyle name="Normal 6 4 2 2 3 4 3" xfId="36330"/>
    <cellStyle name="Normal 6 4 2 2 3 5" xfId="16109"/>
    <cellStyle name="Normal 6 4 2 2 3 5 2" xfId="27040"/>
    <cellStyle name="Normal 6 4 2 2 3 5 3" xfId="38226"/>
    <cellStyle name="Normal 6 4 2 2 3 6" xfId="17834"/>
    <cellStyle name="Normal 6 4 2 2 3 6 2" xfId="28936"/>
    <cellStyle name="Normal 6 4 2 2 3 6 3" xfId="40122"/>
    <cellStyle name="Normal 6 4 2 2 3 7" xfId="19559"/>
    <cellStyle name="Normal 6 4 2 2 3 8" xfId="30747"/>
    <cellStyle name="Normal 6 4 2 2 3 9" xfId="41933"/>
    <cellStyle name="Normal 6 4 2 2 4" xfId="1381"/>
    <cellStyle name="Normal 6 4 2 2 4 10" xfId="43946"/>
    <cellStyle name="Normal 6 4 2 2 4 2" xfId="11219"/>
    <cellStyle name="Normal 6 4 2 2 4 2 2" xfId="21671"/>
    <cellStyle name="Normal 6 4 2 2 4 2 3" xfId="32859"/>
    <cellStyle name="Normal 6 4 2 2 4 3" xfId="12947"/>
    <cellStyle name="Normal 6 4 2 2 4 3 2" xfId="23564"/>
    <cellStyle name="Normal 6 4 2 2 4 3 3" xfId="34750"/>
    <cellStyle name="Normal 6 4 2 2 4 4" xfId="14672"/>
    <cellStyle name="Normal 6 4 2 2 4 4 2" xfId="25460"/>
    <cellStyle name="Normal 6 4 2 2 4 4 3" xfId="36646"/>
    <cellStyle name="Normal 6 4 2 2 4 5" xfId="16397"/>
    <cellStyle name="Normal 6 4 2 2 4 5 2" xfId="27356"/>
    <cellStyle name="Normal 6 4 2 2 4 5 3" xfId="38542"/>
    <cellStyle name="Normal 6 4 2 2 4 6" xfId="18122"/>
    <cellStyle name="Normal 6 4 2 2 4 6 2" xfId="29252"/>
    <cellStyle name="Normal 6 4 2 2 4 6 3" xfId="40438"/>
    <cellStyle name="Normal 6 4 2 2 4 7" xfId="19847"/>
    <cellStyle name="Normal 6 4 2 2 4 8" xfId="31035"/>
    <cellStyle name="Normal 6 4 2 2 4 9" xfId="42221"/>
    <cellStyle name="Normal 6 4 2 2 5" xfId="1697"/>
    <cellStyle name="Normal 6 4 2 2 5 10" xfId="44234"/>
    <cellStyle name="Normal 6 4 2 2 5 2" xfId="11507"/>
    <cellStyle name="Normal 6 4 2 2 5 2 2" xfId="21987"/>
    <cellStyle name="Normal 6 4 2 2 5 2 3" xfId="33175"/>
    <cellStyle name="Normal 6 4 2 2 5 3" xfId="13235"/>
    <cellStyle name="Normal 6 4 2 2 5 3 2" xfId="23880"/>
    <cellStyle name="Normal 6 4 2 2 5 3 3" xfId="35066"/>
    <cellStyle name="Normal 6 4 2 2 5 4" xfId="14960"/>
    <cellStyle name="Normal 6 4 2 2 5 4 2" xfId="25776"/>
    <cellStyle name="Normal 6 4 2 2 5 4 3" xfId="36962"/>
    <cellStyle name="Normal 6 4 2 2 5 5" xfId="16685"/>
    <cellStyle name="Normal 6 4 2 2 5 5 2" xfId="27672"/>
    <cellStyle name="Normal 6 4 2 2 5 5 3" xfId="38858"/>
    <cellStyle name="Normal 6 4 2 2 5 6" xfId="18410"/>
    <cellStyle name="Normal 6 4 2 2 5 6 2" xfId="29568"/>
    <cellStyle name="Normal 6 4 2 2 5 6 3" xfId="40754"/>
    <cellStyle name="Normal 6 4 2 2 5 7" xfId="20135"/>
    <cellStyle name="Normal 6 4 2 2 5 8" xfId="31323"/>
    <cellStyle name="Normal 6 4 2 2 5 9" xfId="42509"/>
    <cellStyle name="Normal 6 4 2 2 6" xfId="2013"/>
    <cellStyle name="Normal 6 4 2 2 6 10" xfId="44522"/>
    <cellStyle name="Normal 6 4 2 2 6 2" xfId="11795"/>
    <cellStyle name="Normal 6 4 2 2 6 2 2" xfId="22303"/>
    <cellStyle name="Normal 6 4 2 2 6 2 3" xfId="33491"/>
    <cellStyle name="Normal 6 4 2 2 6 3" xfId="13523"/>
    <cellStyle name="Normal 6 4 2 2 6 3 2" xfId="24196"/>
    <cellStyle name="Normal 6 4 2 2 6 3 3" xfId="35382"/>
    <cellStyle name="Normal 6 4 2 2 6 4" xfId="15248"/>
    <cellStyle name="Normal 6 4 2 2 6 4 2" xfId="26092"/>
    <cellStyle name="Normal 6 4 2 2 6 4 3" xfId="37278"/>
    <cellStyle name="Normal 6 4 2 2 6 5" xfId="16973"/>
    <cellStyle name="Normal 6 4 2 2 6 5 2" xfId="27988"/>
    <cellStyle name="Normal 6 4 2 2 6 5 3" xfId="39174"/>
    <cellStyle name="Normal 6 4 2 2 6 6" xfId="18698"/>
    <cellStyle name="Normal 6 4 2 2 6 6 2" xfId="29884"/>
    <cellStyle name="Normal 6 4 2 2 6 6 3" xfId="41070"/>
    <cellStyle name="Normal 6 4 2 2 6 7" xfId="20423"/>
    <cellStyle name="Normal 6 4 2 2 6 8" xfId="31611"/>
    <cellStyle name="Normal 6 4 2 2 6 9" xfId="42797"/>
    <cellStyle name="Normal 6 4 2 2 7" xfId="10354"/>
    <cellStyle name="Normal 6 4 2 2 7 2" xfId="20723"/>
    <cellStyle name="Normal 6 4 2 2 7 3" xfId="31911"/>
    <cellStyle name="Normal 6 4 2 2 8" xfId="12083"/>
    <cellStyle name="Normal 6 4 2 2 8 2" xfId="22616"/>
    <cellStyle name="Normal 6 4 2 2 8 3" xfId="33802"/>
    <cellStyle name="Normal 6 4 2 2 9" xfId="13808"/>
    <cellStyle name="Normal 6 4 2 2 9 2" xfId="24512"/>
    <cellStyle name="Normal 6 4 2 2 9 3" xfId="35698"/>
    <cellStyle name="Normal 6 4 2 3" xfId="591"/>
    <cellStyle name="Normal 6 4 2 3 10" xfId="43226"/>
    <cellStyle name="Normal 6 4 2 3 2" xfId="10499"/>
    <cellStyle name="Normal 6 4 2 3 2 2" xfId="20881"/>
    <cellStyle name="Normal 6 4 2 3 2 3" xfId="32069"/>
    <cellStyle name="Normal 6 4 2 3 3" xfId="12227"/>
    <cellStyle name="Normal 6 4 2 3 3 2" xfId="22774"/>
    <cellStyle name="Normal 6 4 2 3 3 3" xfId="33960"/>
    <cellStyle name="Normal 6 4 2 3 4" xfId="13952"/>
    <cellStyle name="Normal 6 4 2 3 4 2" xfId="24670"/>
    <cellStyle name="Normal 6 4 2 3 4 3" xfId="35856"/>
    <cellStyle name="Normal 6 4 2 3 5" xfId="15677"/>
    <cellStyle name="Normal 6 4 2 3 5 2" xfId="26566"/>
    <cellStyle name="Normal 6 4 2 3 5 3" xfId="37752"/>
    <cellStyle name="Normal 6 4 2 3 6" xfId="17402"/>
    <cellStyle name="Normal 6 4 2 3 6 2" xfId="28462"/>
    <cellStyle name="Normal 6 4 2 3 6 3" xfId="39648"/>
    <cellStyle name="Normal 6 4 2 3 7" xfId="19127"/>
    <cellStyle name="Normal 6 4 2 3 8" xfId="30315"/>
    <cellStyle name="Normal 6 4 2 3 9" xfId="41501"/>
    <cellStyle name="Normal 6 4 2 4" xfId="907"/>
    <cellStyle name="Normal 6 4 2 4 10" xfId="43514"/>
    <cellStyle name="Normal 6 4 2 4 2" xfId="10787"/>
    <cellStyle name="Normal 6 4 2 4 2 2" xfId="21197"/>
    <cellStyle name="Normal 6 4 2 4 2 3" xfId="32385"/>
    <cellStyle name="Normal 6 4 2 4 3" xfId="12515"/>
    <cellStyle name="Normal 6 4 2 4 3 2" xfId="23090"/>
    <cellStyle name="Normal 6 4 2 4 3 3" xfId="34276"/>
    <cellStyle name="Normal 6 4 2 4 4" xfId="14240"/>
    <cellStyle name="Normal 6 4 2 4 4 2" xfId="24986"/>
    <cellStyle name="Normal 6 4 2 4 4 3" xfId="36172"/>
    <cellStyle name="Normal 6 4 2 4 5" xfId="15965"/>
    <cellStyle name="Normal 6 4 2 4 5 2" xfId="26882"/>
    <cellStyle name="Normal 6 4 2 4 5 3" xfId="38068"/>
    <cellStyle name="Normal 6 4 2 4 6" xfId="17690"/>
    <cellStyle name="Normal 6 4 2 4 6 2" xfId="28778"/>
    <cellStyle name="Normal 6 4 2 4 6 3" xfId="39964"/>
    <cellStyle name="Normal 6 4 2 4 7" xfId="19415"/>
    <cellStyle name="Normal 6 4 2 4 8" xfId="30603"/>
    <cellStyle name="Normal 6 4 2 4 9" xfId="41789"/>
    <cellStyle name="Normal 6 4 2 5" xfId="1223"/>
    <cellStyle name="Normal 6 4 2 5 10" xfId="43802"/>
    <cellStyle name="Normal 6 4 2 5 2" xfId="11075"/>
    <cellStyle name="Normal 6 4 2 5 2 2" xfId="21513"/>
    <cellStyle name="Normal 6 4 2 5 2 3" xfId="32701"/>
    <cellStyle name="Normal 6 4 2 5 3" xfId="12803"/>
    <cellStyle name="Normal 6 4 2 5 3 2" xfId="23406"/>
    <cellStyle name="Normal 6 4 2 5 3 3" xfId="34592"/>
    <cellStyle name="Normal 6 4 2 5 4" xfId="14528"/>
    <cellStyle name="Normal 6 4 2 5 4 2" xfId="25302"/>
    <cellStyle name="Normal 6 4 2 5 4 3" xfId="36488"/>
    <cellStyle name="Normal 6 4 2 5 5" xfId="16253"/>
    <cellStyle name="Normal 6 4 2 5 5 2" xfId="27198"/>
    <cellStyle name="Normal 6 4 2 5 5 3" xfId="38384"/>
    <cellStyle name="Normal 6 4 2 5 6" xfId="17978"/>
    <cellStyle name="Normal 6 4 2 5 6 2" xfId="29094"/>
    <cellStyle name="Normal 6 4 2 5 6 3" xfId="40280"/>
    <cellStyle name="Normal 6 4 2 5 7" xfId="19703"/>
    <cellStyle name="Normal 6 4 2 5 8" xfId="30891"/>
    <cellStyle name="Normal 6 4 2 5 9" xfId="42077"/>
    <cellStyle name="Normal 6 4 2 6" xfId="1539"/>
    <cellStyle name="Normal 6 4 2 6 10" xfId="44090"/>
    <cellStyle name="Normal 6 4 2 6 2" xfId="11363"/>
    <cellStyle name="Normal 6 4 2 6 2 2" xfId="21829"/>
    <cellStyle name="Normal 6 4 2 6 2 3" xfId="33017"/>
    <cellStyle name="Normal 6 4 2 6 3" xfId="13091"/>
    <cellStyle name="Normal 6 4 2 6 3 2" xfId="23722"/>
    <cellStyle name="Normal 6 4 2 6 3 3" xfId="34908"/>
    <cellStyle name="Normal 6 4 2 6 4" xfId="14816"/>
    <cellStyle name="Normal 6 4 2 6 4 2" xfId="25618"/>
    <cellStyle name="Normal 6 4 2 6 4 3" xfId="36804"/>
    <cellStyle name="Normal 6 4 2 6 5" xfId="16541"/>
    <cellStyle name="Normal 6 4 2 6 5 2" xfId="27514"/>
    <cellStyle name="Normal 6 4 2 6 5 3" xfId="38700"/>
    <cellStyle name="Normal 6 4 2 6 6" xfId="18266"/>
    <cellStyle name="Normal 6 4 2 6 6 2" xfId="29410"/>
    <cellStyle name="Normal 6 4 2 6 6 3" xfId="40596"/>
    <cellStyle name="Normal 6 4 2 6 7" xfId="19991"/>
    <cellStyle name="Normal 6 4 2 6 8" xfId="31179"/>
    <cellStyle name="Normal 6 4 2 6 9" xfId="42365"/>
    <cellStyle name="Normal 6 4 2 7" xfId="1855"/>
    <cellStyle name="Normal 6 4 2 7 10" xfId="44378"/>
    <cellStyle name="Normal 6 4 2 7 2" xfId="11651"/>
    <cellStyle name="Normal 6 4 2 7 2 2" xfId="22145"/>
    <cellStyle name="Normal 6 4 2 7 2 3" xfId="33333"/>
    <cellStyle name="Normal 6 4 2 7 3" xfId="13379"/>
    <cellStyle name="Normal 6 4 2 7 3 2" xfId="24038"/>
    <cellStyle name="Normal 6 4 2 7 3 3" xfId="35224"/>
    <cellStyle name="Normal 6 4 2 7 4" xfId="15104"/>
    <cellStyle name="Normal 6 4 2 7 4 2" xfId="25934"/>
    <cellStyle name="Normal 6 4 2 7 4 3" xfId="37120"/>
    <cellStyle name="Normal 6 4 2 7 5" xfId="16829"/>
    <cellStyle name="Normal 6 4 2 7 5 2" xfId="27830"/>
    <cellStyle name="Normal 6 4 2 7 5 3" xfId="39016"/>
    <cellStyle name="Normal 6 4 2 7 6" xfId="18554"/>
    <cellStyle name="Normal 6 4 2 7 6 2" xfId="29726"/>
    <cellStyle name="Normal 6 4 2 7 6 3" xfId="40912"/>
    <cellStyle name="Normal 6 4 2 7 7" xfId="20279"/>
    <cellStyle name="Normal 6 4 2 7 8" xfId="31467"/>
    <cellStyle name="Normal 6 4 2 7 9" xfId="42653"/>
    <cellStyle name="Normal 6 4 2 8" xfId="2109"/>
    <cellStyle name="Normal 6 4 2 8 2" xfId="20567"/>
    <cellStyle name="Normal 6 4 2 8 3" xfId="31755"/>
    <cellStyle name="Normal 6 4 2 9" xfId="11939"/>
    <cellStyle name="Normal 6 4 2 9 2" xfId="22458"/>
    <cellStyle name="Normal 6 4 2 9 3" xfId="33644"/>
    <cellStyle name="Normal 6 4 3" xfId="341"/>
    <cellStyle name="Normal 6 4 3 10" xfId="15451"/>
    <cellStyle name="Normal 6 4 3 10 2" xfId="26318"/>
    <cellStyle name="Normal 6 4 3 10 3" xfId="37504"/>
    <cellStyle name="Normal 6 4 3 11" xfId="17176"/>
    <cellStyle name="Normal 6 4 3 11 2" xfId="28214"/>
    <cellStyle name="Normal 6 4 3 11 3" xfId="39400"/>
    <cellStyle name="Normal 6 4 3 12" xfId="18901"/>
    <cellStyle name="Normal 6 4 3 13" xfId="30089"/>
    <cellStyle name="Normal 6 4 3 14" xfId="41275"/>
    <cellStyle name="Normal 6 4 3 15" xfId="43000"/>
    <cellStyle name="Normal 6 4 3 2" xfId="659"/>
    <cellStyle name="Normal 6 4 3 2 10" xfId="43288"/>
    <cellStyle name="Normal 6 4 3 2 2" xfId="10561"/>
    <cellStyle name="Normal 6 4 3 2 2 2" xfId="20949"/>
    <cellStyle name="Normal 6 4 3 2 2 3" xfId="32137"/>
    <cellStyle name="Normal 6 4 3 2 3" xfId="12289"/>
    <cellStyle name="Normal 6 4 3 2 3 2" xfId="22842"/>
    <cellStyle name="Normal 6 4 3 2 3 3" xfId="34028"/>
    <cellStyle name="Normal 6 4 3 2 4" xfId="14014"/>
    <cellStyle name="Normal 6 4 3 2 4 2" xfId="24738"/>
    <cellStyle name="Normal 6 4 3 2 4 3" xfId="35924"/>
    <cellStyle name="Normal 6 4 3 2 5" xfId="15739"/>
    <cellStyle name="Normal 6 4 3 2 5 2" xfId="26634"/>
    <cellStyle name="Normal 6 4 3 2 5 3" xfId="37820"/>
    <cellStyle name="Normal 6 4 3 2 6" xfId="17464"/>
    <cellStyle name="Normal 6 4 3 2 6 2" xfId="28530"/>
    <cellStyle name="Normal 6 4 3 2 6 3" xfId="39716"/>
    <cellStyle name="Normal 6 4 3 2 7" xfId="19189"/>
    <cellStyle name="Normal 6 4 3 2 8" xfId="30377"/>
    <cellStyle name="Normal 6 4 3 2 9" xfId="41563"/>
    <cellStyle name="Normal 6 4 3 3" xfId="975"/>
    <cellStyle name="Normal 6 4 3 3 10" xfId="43576"/>
    <cellStyle name="Normal 6 4 3 3 2" xfId="10849"/>
    <cellStyle name="Normal 6 4 3 3 2 2" xfId="21265"/>
    <cellStyle name="Normal 6 4 3 3 2 3" xfId="32453"/>
    <cellStyle name="Normal 6 4 3 3 3" xfId="12577"/>
    <cellStyle name="Normal 6 4 3 3 3 2" xfId="23158"/>
    <cellStyle name="Normal 6 4 3 3 3 3" xfId="34344"/>
    <cellStyle name="Normal 6 4 3 3 4" xfId="14302"/>
    <cellStyle name="Normal 6 4 3 3 4 2" xfId="25054"/>
    <cellStyle name="Normal 6 4 3 3 4 3" xfId="36240"/>
    <cellStyle name="Normal 6 4 3 3 5" xfId="16027"/>
    <cellStyle name="Normal 6 4 3 3 5 2" xfId="26950"/>
    <cellStyle name="Normal 6 4 3 3 5 3" xfId="38136"/>
    <cellStyle name="Normal 6 4 3 3 6" xfId="17752"/>
    <cellStyle name="Normal 6 4 3 3 6 2" xfId="28846"/>
    <cellStyle name="Normal 6 4 3 3 6 3" xfId="40032"/>
    <cellStyle name="Normal 6 4 3 3 7" xfId="19477"/>
    <cellStyle name="Normal 6 4 3 3 8" xfId="30665"/>
    <cellStyle name="Normal 6 4 3 3 9" xfId="41851"/>
    <cellStyle name="Normal 6 4 3 4" xfId="1291"/>
    <cellStyle name="Normal 6 4 3 4 10" xfId="43864"/>
    <cellStyle name="Normal 6 4 3 4 2" xfId="11137"/>
    <cellStyle name="Normal 6 4 3 4 2 2" xfId="21581"/>
    <cellStyle name="Normal 6 4 3 4 2 3" xfId="32769"/>
    <cellStyle name="Normal 6 4 3 4 3" xfId="12865"/>
    <cellStyle name="Normal 6 4 3 4 3 2" xfId="23474"/>
    <cellStyle name="Normal 6 4 3 4 3 3" xfId="34660"/>
    <cellStyle name="Normal 6 4 3 4 4" xfId="14590"/>
    <cellStyle name="Normal 6 4 3 4 4 2" xfId="25370"/>
    <cellStyle name="Normal 6 4 3 4 4 3" xfId="36556"/>
    <cellStyle name="Normal 6 4 3 4 5" xfId="16315"/>
    <cellStyle name="Normal 6 4 3 4 5 2" xfId="27266"/>
    <cellStyle name="Normal 6 4 3 4 5 3" xfId="38452"/>
    <cellStyle name="Normal 6 4 3 4 6" xfId="18040"/>
    <cellStyle name="Normal 6 4 3 4 6 2" xfId="29162"/>
    <cellStyle name="Normal 6 4 3 4 6 3" xfId="40348"/>
    <cellStyle name="Normal 6 4 3 4 7" xfId="19765"/>
    <cellStyle name="Normal 6 4 3 4 8" xfId="30953"/>
    <cellStyle name="Normal 6 4 3 4 9" xfId="42139"/>
    <cellStyle name="Normal 6 4 3 5" xfId="1607"/>
    <cellStyle name="Normal 6 4 3 5 10" xfId="44152"/>
    <cellStyle name="Normal 6 4 3 5 2" xfId="11425"/>
    <cellStyle name="Normal 6 4 3 5 2 2" xfId="21897"/>
    <cellStyle name="Normal 6 4 3 5 2 3" xfId="33085"/>
    <cellStyle name="Normal 6 4 3 5 3" xfId="13153"/>
    <cellStyle name="Normal 6 4 3 5 3 2" xfId="23790"/>
    <cellStyle name="Normal 6 4 3 5 3 3" xfId="34976"/>
    <cellStyle name="Normal 6 4 3 5 4" xfId="14878"/>
    <cellStyle name="Normal 6 4 3 5 4 2" xfId="25686"/>
    <cellStyle name="Normal 6 4 3 5 4 3" xfId="36872"/>
    <cellStyle name="Normal 6 4 3 5 5" xfId="16603"/>
    <cellStyle name="Normal 6 4 3 5 5 2" xfId="27582"/>
    <cellStyle name="Normal 6 4 3 5 5 3" xfId="38768"/>
    <cellStyle name="Normal 6 4 3 5 6" xfId="18328"/>
    <cellStyle name="Normal 6 4 3 5 6 2" xfId="29478"/>
    <cellStyle name="Normal 6 4 3 5 6 3" xfId="40664"/>
    <cellStyle name="Normal 6 4 3 5 7" xfId="20053"/>
    <cellStyle name="Normal 6 4 3 5 8" xfId="31241"/>
    <cellStyle name="Normal 6 4 3 5 9" xfId="42427"/>
    <cellStyle name="Normal 6 4 3 6" xfId="1923"/>
    <cellStyle name="Normal 6 4 3 6 10" xfId="44440"/>
    <cellStyle name="Normal 6 4 3 6 2" xfId="11713"/>
    <cellStyle name="Normal 6 4 3 6 2 2" xfId="22213"/>
    <cellStyle name="Normal 6 4 3 6 2 3" xfId="33401"/>
    <cellStyle name="Normal 6 4 3 6 3" xfId="13441"/>
    <cellStyle name="Normal 6 4 3 6 3 2" xfId="24106"/>
    <cellStyle name="Normal 6 4 3 6 3 3" xfId="35292"/>
    <cellStyle name="Normal 6 4 3 6 4" xfId="15166"/>
    <cellStyle name="Normal 6 4 3 6 4 2" xfId="26002"/>
    <cellStyle name="Normal 6 4 3 6 4 3" xfId="37188"/>
    <cellStyle name="Normal 6 4 3 6 5" xfId="16891"/>
    <cellStyle name="Normal 6 4 3 6 5 2" xfId="27898"/>
    <cellStyle name="Normal 6 4 3 6 5 3" xfId="39084"/>
    <cellStyle name="Normal 6 4 3 6 6" xfId="18616"/>
    <cellStyle name="Normal 6 4 3 6 6 2" xfId="29794"/>
    <cellStyle name="Normal 6 4 3 6 6 3" xfId="40980"/>
    <cellStyle name="Normal 6 4 3 6 7" xfId="20341"/>
    <cellStyle name="Normal 6 4 3 6 8" xfId="31529"/>
    <cellStyle name="Normal 6 4 3 6 9" xfId="42715"/>
    <cellStyle name="Normal 6 4 3 7" xfId="10272"/>
    <cellStyle name="Normal 6 4 3 7 2" xfId="20633"/>
    <cellStyle name="Normal 6 4 3 7 3" xfId="31821"/>
    <cellStyle name="Normal 6 4 3 8" xfId="12001"/>
    <cellStyle name="Normal 6 4 3 8 2" xfId="22526"/>
    <cellStyle name="Normal 6 4 3 8 3" xfId="33712"/>
    <cellStyle name="Normal 6 4 3 9" xfId="13726"/>
    <cellStyle name="Normal 6 4 3 9 2" xfId="24422"/>
    <cellStyle name="Normal 6 4 3 9 3" xfId="35608"/>
    <cellStyle name="Normal 6 4 4" xfId="501"/>
    <cellStyle name="Normal 6 4 4 10" xfId="43144"/>
    <cellStyle name="Normal 6 4 4 2" xfId="10417"/>
    <cellStyle name="Normal 6 4 4 2 2" xfId="20791"/>
    <cellStyle name="Normal 6 4 4 2 3" xfId="31979"/>
    <cellStyle name="Normal 6 4 4 3" xfId="12145"/>
    <cellStyle name="Normal 6 4 4 3 2" xfId="22684"/>
    <cellStyle name="Normal 6 4 4 3 3" xfId="33870"/>
    <cellStyle name="Normal 6 4 4 4" xfId="13870"/>
    <cellStyle name="Normal 6 4 4 4 2" xfId="24580"/>
    <cellStyle name="Normal 6 4 4 4 3" xfId="35766"/>
    <cellStyle name="Normal 6 4 4 5" xfId="15595"/>
    <cellStyle name="Normal 6 4 4 5 2" xfId="26476"/>
    <cellStyle name="Normal 6 4 4 5 3" xfId="37662"/>
    <cellStyle name="Normal 6 4 4 6" xfId="17320"/>
    <cellStyle name="Normal 6 4 4 6 2" xfId="28372"/>
    <cellStyle name="Normal 6 4 4 6 3" xfId="39558"/>
    <cellStyle name="Normal 6 4 4 7" xfId="19045"/>
    <cellStyle name="Normal 6 4 4 8" xfId="30233"/>
    <cellStyle name="Normal 6 4 4 9" xfId="41419"/>
    <cellStyle name="Normal 6 4 5" xfId="817"/>
    <cellStyle name="Normal 6 4 5 10" xfId="43432"/>
    <cellStyle name="Normal 6 4 5 2" xfId="10705"/>
    <cellStyle name="Normal 6 4 5 2 2" xfId="21107"/>
    <cellStyle name="Normal 6 4 5 2 3" xfId="32295"/>
    <cellStyle name="Normal 6 4 5 3" xfId="12433"/>
    <cellStyle name="Normal 6 4 5 3 2" xfId="23000"/>
    <cellStyle name="Normal 6 4 5 3 3" xfId="34186"/>
    <cellStyle name="Normal 6 4 5 4" xfId="14158"/>
    <cellStyle name="Normal 6 4 5 4 2" xfId="24896"/>
    <cellStyle name="Normal 6 4 5 4 3" xfId="36082"/>
    <cellStyle name="Normal 6 4 5 5" xfId="15883"/>
    <cellStyle name="Normal 6 4 5 5 2" xfId="26792"/>
    <cellStyle name="Normal 6 4 5 5 3" xfId="37978"/>
    <cellStyle name="Normal 6 4 5 6" xfId="17608"/>
    <cellStyle name="Normal 6 4 5 6 2" xfId="28688"/>
    <cellStyle name="Normal 6 4 5 6 3" xfId="39874"/>
    <cellStyle name="Normal 6 4 5 7" xfId="19333"/>
    <cellStyle name="Normal 6 4 5 8" xfId="30521"/>
    <cellStyle name="Normal 6 4 5 9" xfId="41707"/>
    <cellStyle name="Normal 6 4 6" xfId="1133"/>
    <cellStyle name="Normal 6 4 6 10" xfId="43720"/>
    <cellStyle name="Normal 6 4 6 2" xfId="10993"/>
    <cellStyle name="Normal 6 4 6 2 2" xfId="21423"/>
    <cellStyle name="Normal 6 4 6 2 3" xfId="32611"/>
    <cellStyle name="Normal 6 4 6 3" xfId="12721"/>
    <cellStyle name="Normal 6 4 6 3 2" xfId="23316"/>
    <cellStyle name="Normal 6 4 6 3 3" xfId="34502"/>
    <cellStyle name="Normal 6 4 6 4" xfId="14446"/>
    <cellStyle name="Normal 6 4 6 4 2" xfId="25212"/>
    <cellStyle name="Normal 6 4 6 4 3" xfId="36398"/>
    <cellStyle name="Normal 6 4 6 5" xfId="16171"/>
    <cellStyle name="Normal 6 4 6 5 2" xfId="27108"/>
    <cellStyle name="Normal 6 4 6 5 3" xfId="38294"/>
    <cellStyle name="Normal 6 4 6 6" xfId="17896"/>
    <cellStyle name="Normal 6 4 6 6 2" xfId="29004"/>
    <cellStyle name="Normal 6 4 6 6 3" xfId="40190"/>
    <cellStyle name="Normal 6 4 6 7" xfId="19621"/>
    <cellStyle name="Normal 6 4 6 8" xfId="30809"/>
    <cellStyle name="Normal 6 4 6 9" xfId="41995"/>
    <cellStyle name="Normal 6 4 7" xfId="1449"/>
    <cellStyle name="Normal 6 4 7 10" xfId="44008"/>
    <cellStyle name="Normal 6 4 7 2" xfId="11281"/>
    <cellStyle name="Normal 6 4 7 2 2" xfId="21739"/>
    <cellStyle name="Normal 6 4 7 2 3" xfId="32927"/>
    <cellStyle name="Normal 6 4 7 3" xfId="13009"/>
    <cellStyle name="Normal 6 4 7 3 2" xfId="23632"/>
    <cellStyle name="Normal 6 4 7 3 3" xfId="34818"/>
    <cellStyle name="Normal 6 4 7 4" xfId="14734"/>
    <cellStyle name="Normal 6 4 7 4 2" xfId="25528"/>
    <cellStyle name="Normal 6 4 7 4 3" xfId="36714"/>
    <cellStyle name="Normal 6 4 7 5" xfId="16459"/>
    <cellStyle name="Normal 6 4 7 5 2" xfId="27424"/>
    <cellStyle name="Normal 6 4 7 5 3" xfId="38610"/>
    <cellStyle name="Normal 6 4 7 6" xfId="18184"/>
    <cellStyle name="Normal 6 4 7 6 2" xfId="29320"/>
    <cellStyle name="Normal 6 4 7 6 3" xfId="40506"/>
    <cellStyle name="Normal 6 4 7 7" xfId="19909"/>
    <cellStyle name="Normal 6 4 7 8" xfId="31097"/>
    <cellStyle name="Normal 6 4 7 9" xfId="42283"/>
    <cellStyle name="Normal 6 4 8" xfId="1765"/>
    <cellStyle name="Normal 6 4 8 10" xfId="44296"/>
    <cellStyle name="Normal 6 4 8 2" xfId="11569"/>
    <cellStyle name="Normal 6 4 8 2 2" xfId="22055"/>
    <cellStyle name="Normal 6 4 8 2 3" xfId="33243"/>
    <cellStyle name="Normal 6 4 8 3" xfId="13297"/>
    <cellStyle name="Normal 6 4 8 3 2" xfId="23948"/>
    <cellStyle name="Normal 6 4 8 3 3" xfId="35134"/>
    <cellStyle name="Normal 6 4 8 4" xfId="15022"/>
    <cellStyle name="Normal 6 4 8 4 2" xfId="25844"/>
    <cellStyle name="Normal 6 4 8 4 3" xfId="37030"/>
    <cellStyle name="Normal 6 4 8 5" xfId="16747"/>
    <cellStyle name="Normal 6 4 8 5 2" xfId="27740"/>
    <cellStyle name="Normal 6 4 8 5 3" xfId="38926"/>
    <cellStyle name="Normal 6 4 8 6" xfId="18472"/>
    <cellStyle name="Normal 6 4 8 6 2" xfId="29636"/>
    <cellStyle name="Normal 6 4 8 6 3" xfId="40822"/>
    <cellStyle name="Normal 6 4 8 7" xfId="20197"/>
    <cellStyle name="Normal 6 4 8 8" xfId="31385"/>
    <cellStyle name="Normal 6 4 8 9" xfId="42571"/>
    <cellStyle name="Normal 6 4 9" xfId="2021"/>
    <cellStyle name="Normal 6 4 9 2" xfId="20485"/>
    <cellStyle name="Normal 6 4 9 3" xfId="31673"/>
    <cellStyle name="Normal 6 5" xfId="205"/>
    <cellStyle name="Normal 6 5 10" xfId="13602"/>
    <cellStyle name="Normal 6 5 10 2" xfId="24286"/>
    <cellStyle name="Normal 6 5 10 3" xfId="35472"/>
    <cellStyle name="Normal 6 5 11" xfId="15327"/>
    <cellStyle name="Normal 6 5 11 2" xfId="26182"/>
    <cellStyle name="Normal 6 5 11 3" xfId="37368"/>
    <cellStyle name="Normal 6 5 12" xfId="17052"/>
    <cellStyle name="Normal 6 5 12 2" xfId="28078"/>
    <cellStyle name="Normal 6 5 12 3" xfId="39264"/>
    <cellStyle name="Normal 6 5 13" xfId="18777"/>
    <cellStyle name="Normal 6 5 14" xfId="29965"/>
    <cellStyle name="Normal 6 5 15" xfId="41151"/>
    <cellStyle name="Normal 6 5 16" xfId="42876"/>
    <cellStyle name="Normal 6 5 2" xfId="363"/>
    <cellStyle name="Normal 6 5 2 10" xfId="15471"/>
    <cellStyle name="Normal 6 5 2 10 2" xfId="26340"/>
    <cellStyle name="Normal 6 5 2 10 3" xfId="37526"/>
    <cellStyle name="Normal 6 5 2 11" xfId="17196"/>
    <cellStyle name="Normal 6 5 2 11 2" xfId="28236"/>
    <cellStyle name="Normal 6 5 2 11 3" xfId="39422"/>
    <cellStyle name="Normal 6 5 2 12" xfId="18921"/>
    <cellStyle name="Normal 6 5 2 13" xfId="30109"/>
    <cellStyle name="Normal 6 5 2 14" xfId="41295"/>
    <cellStyle name="Normal 6 5 2 15" xfId="43020"/>
    <cellStyle name="Normal 6 5 2 2" xfId="681"/>
    <cellStyle name="Normal 6 5 2 2 10" xfId="43308"/>
    <cellStyle name="Normal 6 5 2 2 2" xfId="10581"/>
    <cellStyle name="Normal 6 5 2 2 2 2" xfId="20971"/>
    <cellStyle name="Normal 6 5 2 2 2 3" xfId="32159"/>
    <cellStyle name="Normal 6 5 2 2 3" xfId="12309"/>
    <cellStyle name="Normal 6 5 2 2 3 2" xfId="22864"/>
    <cellStyle name="Normal 6 5 2 2 3 3" xfId="34050"/>
    <cellStyle name="Normal 6 5 2 2 4" xfId="14034"/>
    <cellStyle name="Normal 6 5 2 2 4 2" xfId="24760"/>
    <cellStyle name="Normal 6 5 2 2 4 3" xfId="35946"/>
    <cellStyle name="Normal 6 5 2 2 5" xfId="15759"/>
    <cellStyle name="Normal 6 5 2 2 5 2" xfId="26656"/>
    <cellStyle name="Normal 6 5 2 2 5 3" xfId="37842"/>
    <cellStyle name="Normal 6 5 2 2 6" xfId="17484"/>
    <cellStyle name="Normal 6 5 2 2 6 2" xfId="28552"/>
    <cellStyle name="Normal 6 5 2 2 6 3" xfId="39738"/>
    <cellStyle name="Normal 6 5 2 2 7" xfId="19209"/>
    <cellStyle name="Normal 6 5 2 2 8" xfId="30397"/>
    <cellStyle name="Normal 6 5 2 2 9" xfId="41583"/>
    <cellStyle name="Normal 6 5 2 3" xfId="997"/>
    <cellStyle name="Normal 6 5 2 3 10" xfId="43596"/>
    <cellStyle name="Normal 6 5 2 3 2" xfId="10869"/>
    <cellStyle name="Normal 6 5 2 3 2 2" xfId="21287"/>
    <cellStyle name="Normal 6 5 2 3 2 3" xfId="32475"/>
    <cellStyle name="Normal 6 5 2 3 3" xfId="12597"/>
    <cellStyle name="Normal 6 5 2 3 3 2" xfId="23180"/>
    <cellStyle name="Normal 6 5 2 3 3 3" xfId="34366"/>
    <cellStyle name="Normal 6 5 2 3 4" xfId="14322"/>
    <cellStyle name="Normal 6 5 2 3 4 2" xfId="25076"/>
    <cellStyle name="Normal 6 5 2 3 4 3" xfId="36262"/>
    <cellStyle name="Normal 6 5 2 3 5" xfId="16047"/>
    <cellStyle name="Normal 6 5 2 3 5 2" xfId="26972"/>
    <cellStyle name="Normal 6 5 2 3 5 3" xfId="38158"/>
    <cellStyle name="Normal 6 5 2 3 6" xfId="17772"/>
    <cellStyle name="Normal 6 5 2 3 6 2" xfId="28868"/>
    <cellStyle name="Normal 6 5 2 3 6 3" xfId="40054"/>
    <cellStyle name="Normal 6 5 2 3 7" xfId="19497"/>
    <cellStyle name="Normal 6 5 2 3 8" xfId="30685"/>
    <cellStyle name="Normal 6 5 2 3 9" xfId="41871"/>
    <cellStyle name="Normal 6 5 2 4" xfId="1313"/>
    <cellStyle name="Normal 6 5 2 4 10" xfId="43884"/>
    <cellStyle name="Normal 6 5 2 4 2" xfId="11157"/>
    <cellStyle name="Normal 6 5 2 4 2 2" xfId="21603"/>
    <cellStyle name="Normal 6 5 2 4 2 3" xfId="32791"/>
    <cellStyle name="Normal 6 5 2 4 3" xfId="12885"/>
    <cellStyle name="Normal 6 5 2 4 3 2" xfId="23496"/>
    <cellStyle name="Normal 6 5 2 4 3 3" xfId="34682"/>
    <cellStyle name="Normal 6 5 2 4 4" xfId="14610"/>
    <cellStyle name="Normal 6 5 2 4 4 2" xfId="25392"/>
    <cellStyle name="Normal 6 5 2 4 4 3" xfId="36578"/>
    <cellStyle name="Normal 6 5 2 4 5" xfId="16335"/>
    <cellStyle name="Normal 6 5 2 4 5 2" xfId="27288"/>
    <cellStyle name="Normal 6 5 2 4 5 3" xfId="38474"/>
    <cellStyle name="Normal 6 5 2 4 6" xfId="18060"/>
    <cellStyle name="Normal 6 5 2 4 6 2" xfId="29184"/>
    <cellStyle name="Normal 6 5 2 4 6 3" xfId="40370"/>
    <cellStyle name="Normal 6 5 2 4 7" xfId="19785"/>
    <cellStyle name="Normal 6 5 2 4 8" xfId="30973"/>
    <cellStyle name="Normal 6 5 2 4 9" xfId="42159"/>
    <cellStyle name="Normal 6 5 2 5" xfId="1629"/>
    <cellStyle name="Normal 6 5 2 5 10" xfId="44172"/>
    <cellStyle name="Normal 6 5 2 5 2" xfId="11445"/>
    <cellStyle name="Normal 6 5 2 5 2 2" xfId="21919"/>
    <cellStyle name="Normal 6 5 2 5 2 3" xfId="33107"/>
    <cellStyle name="Normal 6 5 2 5 3" xfId="13173"/>
    <cellStyle name="Normal 6 5 2 5 3 2" xfId="23812"/>
    <cellStyle name="Normal 6 5 2 5 3 3" xfId="34998"/>
    <cellStyle name="Normal 6 5 2 5 4" xfId="14898"/>
    <cellStyle name="Normal 6 5 2 5 4 2" xfId="25708"/>
    <cellStyle name="Normal 6 5 2 5 4 3" xfId="36894"/>
    <cellStyle name="Normal 6 5 2 5 5" xfId="16623"/>
    <cellStyle name="Normal 6 5 2 5 5 2" xfId="27604"/>
    <cellStyle name="Normal 6 5 2 5 5 3" xfId="38790"/>
    <cellStyle name="Normal 6 5 2 5 6" xfId="18348"/>
    <cellStyle name="Normal 6 5 2 5 6 2" xfId="29500"/>
    <cellStyle name="Normal 6 5 2 5 6 3" xfId="40686"/>
    <cellStyle name="Normal 6 5 2 5 7" xfId="20073"/>
    <cellStyle name="Normal 6 5 2 5 8" xfId="31261"/>
    <cellStyle name="Normal 6 5 2 5 9" xfId="42447"/>
    <cellStyle name="Normal 6 5 2 6" xfId="1945"/>
    <cellStyle name="Normal 6 5 2 6 10" xfId="44460"/>
    <cellStyle name="Normal 6 5 2 6 2" xfId="11733"/>
    <cellStyle name="Normal 6 5 2 6 2 2" xfId="22235"/>
    <cellStyle name="Normal 6 5 2 6 2 3" xfId="33423"/>
    <cellStyle name="Normal 6 5 2 6 3" xfId="13461"/>
    <cellStyle name="Normal 6 5 2 6 3 2" xfId="24128"/>
    <cellStyle name="Normal 6 5 2 6 3 3" xfId="35314"/>
    <cellStyle name="Normal 6 5 2 6 4" xfId="15186"/>
    <cellStyle name="Normal 6 5 2 6 4 2" xfId="26024"/>
    <cellStyle name="Normal 6 5 2 6 4 3" xfId="37210"/>
    <cellStyle name="Normal 6 5 2 6 5" xfId="16911"/>
    <cellStyle name="Normal 6 5 2 6 5 2" xfId="27920"/>
    <cellStyle name="Normal 6 5 2 6 5 3" xfId="39106"/>
    <cellStyle name="Normal 6 5 2 6 6" xfId="18636"/>
    <cellStyle name="Normal 6 5 2 6 6 2" xfId="29816"/>
    <cellStyle name="Normal 6 5 2 6 6 3" xfId="41002"/>
    <cellStyle name="Normal 6 5 2 6 7" xfId="20361"/>
    <cellStyle name="Normal 6 5 2 6 8" xfId="31549"/>
    <cellStyle name="Normal 6 5 2 6 9" xfId="42735"/>
    <cellStyle name="Normal 6 5 2 7" xfId="10292"/>
    <cellStyle name="Normal 6 5 2 7 2" xfId="20655"/>
    <cellStyle name="Normal 6 5 2 7 3" xfId="31843"/>
    <cellStyle name="Normal 6 5 2 8" xfId="12021"/>
    <cellStyle name="Normal 6 5 2 8 2" xfId="22548"/>
    <cellStyle name="Normal 6 5 2 8 3" xfId="33734"/>
    <cellStyle name="Normal 6 5 2 9" xfId="13746"/>
    <cellStyle name="Normal 6 5 2 9 2" xfId="24444"/>
    <cellStyle name="Normal 6 5 2 9 3" xfId="35630"/>
    <cellStyle name="Normal 6 5 3" xfId="523"/>
    <cellStyle name="Normal 6 5 3 10" xfId="43164"/>
    <cellStyle name="Normal 6 5 3 2" xfId="10437"/>
    <cellStyle name="Normal 6 5 3 2 2" xfId="20813"/>
    <cellStyle name="Normal 6 5 3 2 3" xfId="32001"/>
    <cellStyle name="Normal 6 5 3 3" xfId="12165"/>
    <cellStyle name="Normal 6 5 3 3 2" xfId="22706"/>
    <cellStyle name="Normal 6 5 3 3 3" xfId="33892"/>
    <cellStyle name="Normal 6 5 3 4" xfId="13890"/>
    <cellStyle name="Normal 6 5 3 4 2" xfId="24602"/>
    <cellStyle name="Normal 6 5 3 4 3" xfId="35788"/>
    <cellStyle name="Normal 6 5 3 5" xfId="15615"/>
    <cellStyle name="Normal 6 5 3 5 2" xfId="26498"/>
    <cellStyle name="Normal 6 5 3 5 3" xfId="37684"/>
    <cellStyle name="Normal 6 5 3 6" xfId="17340"/>
    <cellStyle name="Normal 6 5 3 6 2" xfId="28394"/>
    <cellStyle name="Normal 6 5 3 6 3" xfId="39580"/>
    <cellStyle name="Normal 6 5 3 7" xfId="19065"/>
    <cellStyle name="Normal 6 5 3 8" xfId="30253"/>
    <cellStyle name="Normal 6 5 3 9" xfId="41439"/>
    <cellStyle name="Normal 6 5 4" xfId="839"/>
    <cellStyle name="Normal 6 5 4 10" xfId="43452"/>
    <cellStyle name="Normal 6 5 4 2" xfId="10725"/>
    <cellStyle name="Normal 6 5 4 2 2" xfId="21129"/>
    <cellStyle name="Normal 6 5 4 2 3" xfId="32317"/>
    <cellStyle name="Normal 6 5 4 3" xfId="12453"/>
    <cellStyle name="Normal 6 5 4 3 2" xfId="23022"/>
    <cellStyle name="Normal 6 5 4 3 3" xfId="34208"/>
    <cellStyle name="Normal 6 5 4 4" xfId="14178"/>
    <cellStyle name="Normal 6 5 4 4 2" xfId="24918"/>
    <cellStyle name="Normal 6 5 4 4 3" xfId="36104"/>
    <cellStyle name="Normal 6 5 4 5" xfId="15903"/>
    <cellStyle name="Normal 6 5 4 5 2" xfId="26814"/>
    <cellStyle name="Normal 6 5 4 5 3" xfId="38000"/>
    <cellStyle name="Normal 6 5 4 6" xfId="17628"/>
    <cellStyle name="Normal 6 5 4 6 2" xfId="28710"/>
    <cellStyle name="Normal 6 5 4 6 3" xfId="39896"/>
    <cellStyle name="Normal 6 5 4 7" xfId="19353"/>
    <cellStyle name="Normal 6 5 4 8" xfId="30541"/>
    <cellStyle name="Normal 6 5 4 9" xfId="41727"/>
    <cellStyle name="Normal 6 5 5" xfId="1155"/>
    <cellStyle name="Normal 6 5 5 10" xfId="43740"/>
    <cellStyle name="Normal 6 5 5 2" xfId="11013"/>
    <cellStyle name="Normal 6 5 5 2 2" xfId="21445"/>
    <cellStyle name="Normal 6 5 5 2 3" xfId="32633"/>
    <cellStyle name="Normal 6 5 5 3" xfId="12741"/>
    <cellStyle name="Normal 6 5 5 3 2" xfId="23338"/>
    <cellStyle name="Normal 6 5 5 3 3" xfId="34524"/>
    <cellStyle name="Normal 6 5 5 4" xfId="14466"/>
    <cellStyle name="Normal 6 5 5 4 2" xfId="25234"/>
    <cellStyle name="Normal 6 5 5 4 3" xfId="36420"/>
    <cellStyle name="Normal 6 5 5 5" xfId="16191"/>
    <cellStyle name="Normal 6 5 5 5 2" xfId="27130"/>
    <cellStyle name="Normal 6 5 5 5 3" xfId="38316"/>
    <cellStyle name="Normal 6 5 5 6" xfId="17916"/>
    <cellStyle name="Normal 6 5 5 6 2" xfId="29026"/>
    <cellStyle name="Normal 6 5 5 6 3" xfId="40212"/>
    <cellStyle name="Normal 6 5 5 7" xfId="19641"/>
    <cellStyle name="Normal 6 5 5 8" xfId="30829"/>
    <cellStyle name="Normal 6 5 5 9" xfId="42015"/>
    <cellStyle name="Normal 6 5 6" xfId="1471"/>
    <cellStyle name="Normal 6 5 6 10" xfId="44028"/>
    <cellStyle name="Normal 6 5 6 2" xfId="11301"/>
    <cellStyle name="Normal 6 5 6 2 2" xfId="21761"/>
    <cellStyle name="Normal 6 5 6 2 3" xfId="32949"/>
    <cellStyle name="Normal 6 5 6 3" xfId="13029"/>
    <cellStyle name="Normal 6 5 6 3 2" xfId="23654"/>
    <cellStyle name="Normal 6 5 6 3 3" xfId="34840"/>
    <cellStyle name="Normal 6 5 6 4" xfId="14754"/>
    <cellStyle name="Normal 6 5 6 4 2" xfId="25550"/>
    <cellStyle name="Normal 6 5 6 4 3" xfId="36736"/>
    <cellStyle name="Normal 6 5 6 5" xfId="16479"/>
    <cellStyle name="Normal 6 5 6 5 2" xfId="27446"/>
    <cellStyle name="Normal 6 5 6 5 3" xfId="38632"/>
    <cellStyle name="Normal 6 5 6 6" xfId="18204"/>
    <cellStyle name="Normal 6 5 6 6 2" xfId="29342"/>
    <cellStyle name="Normal 6 5 6 6 3" xfId="40528"/>
    <cellStyle name="Normal 6 5 6 7" xfId="19929"/>
    <cellStyle name="Normal 6 5 6 8" xfId="31117"/>
    <cellStyle name="Normal 6 5 6 9" xfId="42303"/>
    <cellStyle name="Normal 6 5 7" xfId="1787"/>
    <cellStyle name="Normal 6 5 7 10" xfId="44316"/>
    <cellStyle name="Normal 6 5 7 2" xfId="11589"/>
    <cellStyle name="Normal 6 5 7 2 2" xfId="22077"/>
    <cellStyle name="Normal 6 5 7 2 3" xfId="33265"/>
    <cellStyle name="Normal 6 5 7 3" xfId="13317"/>
    <cellStyle name="Normal 6 5 7 3 2" xfId="23970"/>
    <cellStyle name="Normal 6 5 7 3 3" xfId="35156"/>
    <cellStyle name="Normal 6 5 7 4" xfId="15042"/>
    <cellStyle name="Normal 6 5 7 4 2" xfId="25866"/>
    <cellStyle name="Normal 6 5 7 4 3" xfId="37052"/>
    <cellStyle name="Normal 6 5 7 5" xfId="16767"/>
    <cellStyle name="Normal 6 5 7 5 2" xfId="27762"/>
    <cellStyle name="Normal 6 5 7 5 3" xfId="38948"/>
    <cellStyle name="Normal 6 5 7 6" xfId="18492"/>
    <cellStyle name="Normal 6 5 7 6 2" xfId="29658"/>
    <cellStyle name="Normal 6 5 7 6 3" xfId="40844"/>
    <cellStyle name="Normal 6 5 7 7" xfId="20217"/>
    <cellStyle name="Normal 6 5 7 8" xfId="31405"/>
    <cellStyle name="Normal 6 5 7 9" xfId="42591"/>
    <cellStyle name="Normal 6 5 8" xfId="2162"/>
    <cellStyle name="Normal 6 5 8 2" xfId="20505"/>
    <cellStyle name="Normal 6 5 8 3" xfId="31693"/>
    <cellStyle name="Normal 6 5 9" xfId="11877"/>
    <cellStyle name="Normal 6 5 9 2" xfId="22390"/>
    <cellStyle name="Normal 6 5 9 3" xfId="33576"/>
    <cellStyle name="Normal 6 6" xfId="227"/>
    <cellStyle name="Normal 6 6 10" xfId="13622"/>
    <cellStyle name="Normal 6 6 10 2" xfId="24308"/>
    <cellStyle name="Normal 6 6 10 3" xfId="35494"/>
    <cellStyle name="Normal 6 6 11" xfId="15347"/>
    <cellStyle name="Normal 6 6 11 2" xfId="26204"/>
    <cellStyle name="Normal 6 6 11 3" xfId="37390"/>
    <cellStyle name="Normal 6 6 12" xfId="17072"/>
    <cellStyle name="Normal 6 6 12 2" xfId="28100"/>
    <cellStyle name="Normal 6 6 12 3" xfId="39286"/>
    <cellStyle name="Normal 6 6 13" xfId="18797"/>
    <cellStyle name="Normal 6 6 14" xfId="29985"/>
    <cellStyle name="Normal 6 6 15" xfId="41171"/>
    <cellStyle name="Normal 6 6 16" xfId="42896"/>
    <cellStyle name="Normal 6 6 2" xfId="385"/>
    <cellStyle name="Normal 6 6 2 10" xfId="15491"/>
    <cellStyle name="Normal 6 6 2 10 2" xfId="26362"/>
    <cellStyle name="Normal 6 6 2 10 3" xfId="37548"/>
    <cellStyle name="Normal 6 6 2 11" xfId="17216"/>
    <cellStyle name="Normal 6 6 2 11 2" xfId="28258"/>
    <cellStyle name="Normal 6 6 2 11 3" xfId="39444"/>
    <cellStyle name="Normal 6 6 2 12" xfId="18941"/>
    <cellStyle name="Normal 6 6 2 13" xfId="30129"/>
    <cellStyle name="Normal 6 6 2 14" xfId="41315"/>
    <cellStyle name="Normal 6 6 2 15" xfId="43040"/>
    <cellStyle name="Normal 6 6 2 2" xfId="703"/>
    <cellStyle name="Normal 6 6 2 2 10" xfId="43328"/>
    <cellStyle name="Normal 6 6 2 2 2" xfId="10601"/>
    <cellStyle name="Normal 6 6 2 2 2 2" xfId="20993"/>
    <cellStyle name="Normal 6 6 2 2 2 3" xfId="32181"/>
    <cellStyle name="Normal 6 6 2 2 3" xfId="12329"/>
    <cellStyle name="Normal 6 6 2 2 3 2" xfId="22886"/>
    <cellStyle name="Normal 6 6 2 2 3 3" xfId="34072"/>
    <cellStyle name="Normal 6 6 2 2 4" xfId="14054"/>
    <cellStyle name="Normal 6 6 2 2 4 2" xfId="24782"/>
    <cellStyle name="Normal 6 6 2 2 4 3" xfId="35968"/>
    <cellStyle name="Normal 6 6 2 2 5" xfId="15779"/>
    <cellStyle name="Normal 6 6 2 2 5 2" xfId="26678"/>
    <cellStyle name="Normal 6 6 2 2 5 3" xfId="37864"/>
    <cellStyle name="Normal 6 6 2 2 6" xfId="17504"/>
    <cellStyle name="Normal 6 6 2 2 6 2" xfId="28574"/>
    <cellStyle name="Normal 6 6 2 2 6 3" xfId="39760"/>
    <cellStyle name="Normal 6 6 2 2 7" xfId="19229"/>
    <cellStyle name="Normal 6 6 2 2 8" xfId="30417"/>
    <cellStyle name="Normal 6 6 2 2 9" xfId="41603"/>
    <cellStyle name="Normal 6 6 2 3" xfId="1019"/>
    <cellStyle name="Normal 6 6 2 3 10" xfId="43616"/>
    <cellStyle name="Normal 6 6 2 3 2" xfId="10889"/>
    <cellStyle name="Normal 6 6 2 3 2 2" xfId="21309"/>
    <cellStyle name="Normal 6 6 2 3 2 3" xfId="32497"/>
    <cellStyle name="Normal 6 6 2 3 3" xfId="12617"/>
    <cellStyle name="Normal 6 6 2 3 3 2" xfId="23202"/>
    <cellStyle name="Normal 6 6 2 3 3 3" xfId="34388"/>
    <cellStyle name="Normal 6 6 2 3 4" xfId="14342"/>
    <cellStyle name="Normal 6 6 2 3 4 2" xfId="25098"/>
    <cellStyle name="Normal 6 6 2 3 4 3" xfId="36284"/>
    <cellStyle name="Normal 6 6 2 3 5" xfId="16067"/>
    <cellStyle name="Normal 6 6 2 3 5 2" xfId="26994"/>
    <cellStyle name="Normal 6 6 2 3 5 3" xfId="38180"/>
    <cellStyle name="Normal 6 6 2 3 6" xfId="17792"/>
    <cellStyle name="Normal 6 6 2 3 6 2" xfId="28890"/>
    <cellStyle name="Normal 6 6 2 3 6 3" xfId="40076"/>
    <cellStyle name="Normal 6 6 2 3 7" xfId="19517"/>
    <cellStyle name="Normal 6 6 2 3 8" xfId="30705"/>
    <cellStyle name="Normal 6 6 2 3 9" xfId="41891"/>
    <cellStyle name="Normal 6 6 2 4" xfId="1335"/>
    <cellStyle name="Normal 6 6 2 4 10" xfId="43904"/>
    <cellStyle name="Normal 6 6 2 4 2" xfId="11177"/>
    <cellStyle name="Normal 6 6 2 4 2 2" xfId="21625"/>
    <cellStyle name="Normal 6 6 2 4 2 3" xfId="32813"/>
    <cellStyle name="Normal 6 6 2 4 3" xfId="12905"/>
    <cellStyle name="Normal 6 6 2 4 3 2" xfId="23518"/>
    <cellStyle name="Normal 6 6 2 4 3 3" xfId="34704"/>
    <cellStyle name="Normal 6 6 2 4 4" xfId="14630"/>
    <cellStyle name="Normal 6 6 2 4 4 2" xfId="25414"/>
    <cellStyle name="Normal 6 6 2 4 4 3" xfId="36600"/>
    <cellStyle name="Normal 6 6 2 4 5" xfId="16355"/>
    <cellStyle name="Normal 6 6 2 4 5 2" xfId="27310"/>
    <cellStyle name="Normal 6 6 2 4 5 3" xfId="38496"/>
    <cellStyle name="Normal 6 6 2 4 6" xfId="18080"/>
    <cellStyle name="Normal 6 6 2 4 6 2" xfId="29206"/>
    <cellStyle name="Normal 6 6 2 4 6 3" xfId="40392"/>
    <cellStyle name="Normal 6 6 2 4 7" xfId="19805"/>
    <cellStyle name="Normal 6 6 2 4 8" xfId="30993"/>
    <cellStyle name="Normal 6 6 2 4 9" xfId="42179"/>
    <cellStyle name="Normal 6 6 2 5" xfId="1651"/>
    <cellStyle name="Normal 6 6 2 5 10" xfId="44192"/>
    <cellStyle name="Normal 6 6 2 5 2" xfId="11465"/>
    <cellStyle name="Normal 6 6 2 5 2 2" xfId="21941"/>
    <cellStyle name="Normal 6 6 2 5 2 3" xfId="33129"/>
    <cellStyle name="Normal 6 6 2 5 3" xfId="13193"/>
    <cellStyle name="Normal 6 6 2 5 3 2" xfId="23834"/>
    <cellStyle name="Normal 6 6 2 5 3 3" xfId="35020"/>
    <cellStyle name="Normal 6 6 2 5 4" xfId="14918"/>
    <cellStyle name="Normal 6 6 2 5 4 2" xfId="25730"/>
    <cellStyle name="Normal 6 6 2 5 4 3" xfId="36916"/>
    <cellStyle name="Normal 6 6 2 5 5" xfId="16643"/>
    <cellStyle name="Normal 6 6 2 5 5 2" xfId="27626"/>
    <cellStyle name="Normal 6 6 2 5 5 3" xfId="38812"/>
    <cellStyle name="Normal 6 6 2 5 6" xfId="18368"/>
    <cellStyle name="Normal 6 6 2 5 6 2" xfId="29522"/>
    <cellStyle name="Normal 6 6 2 5 6 3" xfId="40708"/>
    <cellStyle name="Normal 6 6 2 5 7" xfId="20093"/>
    <cellStyle name="Normal 6 6 2 5 8" xfId="31281"/>
    <cellStyle name="Normal 6 6 2 5 9" xfId="42467"/>
    <cellStyle name="Normal 6 6 2 6" xfId="1967"/>
    <cellStyle name="Normal 6 6 2 6 10" xfId="44480"/>
    <cellStyle name="Normal 6 6 2 6 2" xfId="11753"/>
    <cellStyle name="Normal 6 6 2 6 2 2" xfId="22257"/>
    <cellStyle name="Normal 6 6 2 6 2 3" xfId="33445"/>
    <cellStyle name="Normal 6 6 2 6 3" xfId="13481"/>
    <cellStyle name="Normal 6 6 2 6 3 2" xfId="24150"/>
    <cellStyle name="Normal 6 6 2 6 3 3" xfId="35336"/>
    <cellStyle name="Normal 6 6 2 6 4" xfId="15206"/>
    <cellStyle name="Normal 6 6 2 6 4 2" xfId="26046"/>
    <cellStyle name="Normal 6 6 2 6 4 3" xfId="37232"/>
    <cellStyle name="Normal 6 6 2 6 5" xfId="16931"/>
    <cellStyle name="Normal 6 6 2 6 5 2" xfId="27942"/>
    <cellStyle name="Normal 6 6 2 6 5 3" xfId="39128"/>
    <cellStyle name="Normal 6 6 2 6 6" xfId="18656"/>
    <cellStyle name="Normal 6 6 2 6 6 2" xfId="29838"/>
    <cellStyle name="Normal 6 6 2 6 6 3" xfId="41024"/>
    <cellStyle name="Normal 6 6 2 6 7" xfId="20381"/>
    <cellStyle name="Normal 6 6 2 6 8" xfId="31569"/>
    <cellStyle name="Normal 6 6 2 6 9" xfId="42755"/>
    <cellStyle name="Normal 6 6 2 7" xfId="10312"/>
    <cellStyle name="Normal 6 6 2 7 2" xfId="20677"/>
    <cellStyle name="Normal 6 6 2 7 3" xfId="31865"/>
    <cellStyle name="Normal 6 6 2 8" xfId="12041"/>
    <cellStyle name="Normal 6 6 2 8 2" xfId="22570"/>
    <cellStyle name="Normal 6 6 2 8 3" xfId="33756"/>
    <cellStyle name="Normal 6 6 2 9" xfId="13766"/>
    <cellStyle name="Normal 6 6 2 9 2" xfId="24466"/>
    <cellStyle name="Normal 6 6 2 9 3" xfId="35652"/>
    <cellStyle name="Normal 6 6 3" xfId="545"/>
    <cellStyle name="Normal 6 6 3 10" xfId="43184"/>
    <cellStyle name="Normal 6 6 3 2" xfId="10457"/>
    <cellStyle name="Normal 6 6 3 2 2" xfId="20835"/>
    <cellStyle name="Normal 6 6 3 2 3" xfId="32023"/>
    <cellStyle name="Normal 6 6 3 3" xfId="12185"/>
    <cellStyle name="Normal 6 6 3 3 2" xfId="22728"/>
    <cellStyle name="Normal 6 6 3 3 3" xfId="33914"/>
    <cellStyle name="Normal 6 6 3 4" xfId="13910"/>
    <cellStyle name="Normal 6 6 3 4 2" xfId="24624"/>
    <cellStyle name="Normal 6 6 3 4 3" xfId="35810"/>
    <cellStyle name="Normal 6 6 3 5" xfId="15635"/>
    <cellStyle name="Normal 6 6 3 5 2" xfId="26520"/>
    <cellStyle name="Normal 6 6 3 5 3" xfId="37706"/>
    <cellStyle name="Normal 6 6 3 6" xfId="17360"/>
    <cellStyle name="Normal 6 6 3 6 2" xfId="28416"/>
    <cellStyle name="Normal 6 6 3 6 3" xfId="39602"/>
    <cellStyle name="Normal 6 6 3 7" xfId="19085"/>
    <cellStyle name="Normal 6 6 3 8" xfId="30273"/>
    <cellStyle name="Normal 6 6 3 9" xfId="41459"/>
    <cellStyle name="Normal 6 6 4" xfId="861"/>
    <cellStyle name="Normal 6 6 4 10" xfId="43472"/>
    <cellStyle name="Normal 6 6 4 2" xfId="10745"/>
    <cellStyle name="Normal 6 6 4 2 2" xfId="21151"/>
    <cellStyle name="Normal 6 6 4 2 3" xfId="32339"/>
    <cellStyle name="Normal 6 6 4 3" xfId="12473"/>
    <cellStyle name="Normal 6 6 4 3 2" xfId="23044"/>
    <cellStyle name="Normal 6 6 4 3 3" xfId="34230"/>
    <cellStyle name="Normal 6 6 4 4" xfId="14198"/>
    <cellStyle name="Normal 6 6 4 4 2" xfId="24940"/>
    <cellStyle name="Normal 6 6 4 4 3" xfId="36126"/>
    <cellStyle name="Normal 6 6 4 5" xfId="15923"/>
    <cellStyle name="Normal 6 6 4 5 2" xfId="26836"/>
    <cellStyle name="Normal 6 6 4 5 3" xfId="38022"/>
    <cellStyle name="Normal 6 6 4 6" xfId="17648"/>
    <cellStyle name="Normal 6 6 4 6 2" xfId="28732"/>
    <cellStyle name="Normal 6 6 4 6 3" xfId="39918"/>
    <cellStyle name="Normal 6 6 4 7" xfId="19373"/>
    <cellStyle name="Normal 6 6 4 8" xfId="30561"/>
    <cellStyle name="Normal 6 6 4 9" xfId="41747"/>
    <cellStyle name="Normal 6 6 5" xfId="1177"/>
    <cellStyle name="Normal 6 6 5 10" xfId="43760"/>
    <cellStyle name="Normal 6 6 5 2" xfId="11033"/>
    <cellStyle name="Normal 6 6 5 2 2" xfId="21467"/>
    <cellStyle name="Normal 6 6 5 2 3" xfId="32655"/>
    <cellStyle name="Normal 6 6 5 3" xfId="12761"/>
    <cellStyle name="Normal 6 6 5 3 2" xfId="23360"/>
    <cellStyle name="Normal 6 6 5 3 3" xfId="34546"/>
    <cellStyle name="Normal 6 6 5 4" xfId="14486"/>
    <cellStyle name="Normal 6 6 5 4 2" xfId="25256"/>
    <cellStyle name="Normal 6 6 5 4 3" xfId="36442"/>
    <cellStyle name="Normal 6 6 5 5" xfId="16211"/>
    <cellStyle name="Normal 6 6 5 5 2" xfId="27152"/>
    <cellStyle name="Normal 6 6 5 5 3" xfId="38338"/>
    <cellStyle name="Normal 6 6 5 6" xfId="17936"/>
    <cellStyle name="Normal 6 6 5 6 2" xfId="29048"/>
    <cellStyle name="Normal 6 6 5 6 3" xfId="40234"/>
    <cellStyle name="Normal 6 6 5 7" xfId="19661"/>
    <cellStyle name="Normal 6 6 5 8" xfId="30849"/>
    <cellStyle name="Normal 6 6 5 9" xfId="42035"/>
    <cellStyle name="Normal 6 6 6" xfId="1493"/>
    <cellStyle name="Normal 6 6 6 10" xfId="44048"/>
    <cellStyle name="Normal 6 6 6 2" xfId="11321"/>
    <cellStyle name="Normal 6 6 6 2 2" xfId="21783"/>
    <cellStyle name="Normal 6 6 6 2 3" xfId="32971"/>
    <cellStyle name="Normal 6 6 6 3" xfId="13049"/>
    <cellStyle name="Normal 6 6 6 3 2" xfId="23676"/>
    <cellStyle name="Normal 6 6 6 3 3" xfId="34862"/>
    <cellStyle name="Normal 6 6 6 4" xfId="14774"/>
    <cellStyle name="Normal 6 6 6 4 2" xfId="25572"/>
    <cellStyle name="Normal 6 6 6 4 3" xfId="36758"/>
    <cellStyle name="Normal 6 6 6 5" xfId="16499"/>
    <cellStyle name="Normal 6 6 6 5 2" xfId="27468"/>
    <cellStyle name="Normal 6 6 6 5 3" xfId="38654"/>
    <cellStyle name="Normal 6 6 6 6" xfId="18224"/>
    <cellStyle name="Normal 6 6 6 6 2" xfId="29364"/>
    <cellStyle name="Normal 6 6 6 6 3" xfId="40550"/>
    <cellStyle name="Normal 6 6 6 7" xfId="19949"/>
    <cellStyle name="Normal 6 6 6 8" xfId="31137"/>
    <cellStyle name="Normal 6 6 6 9" xfId="42323"/>
    <cellStyle name="Normal 6 6 7" xfId="1809"/>
    <cellStyle name="Normal 6 6 7 10" xfId="44336"/>
    <cellStyle name="Normal 6 6 7 2" xfId="11609"/>
    <cellStyle name="Normal 6 6 7 2 2" xfId="22099"/>
    <cellStyle name="Normal 6 6 7 2 3" xfId="33287"/>
    <cellStyle name="Normal 6 6 7 3" xfId="13337"/>
    <cellStyle name="Normal 6 6 7 3 2" xfId="23992"/>
    <cellStyle name="Normal 6 6 7 3 3" xfId="35178"/>
    <cellStyle name="Normal 6 6 7 4" xfId="15062"/>
    <cellStyle name="Normal 6 6 7 4 2" xfId="25888"/>
    <cellStyle name="Normal 6 6 7 4 3" xfId="37074"/>
    <cellStyle name="Normal 6 6 7 5" xfId="16787"/>
    <cellStyle name="Normal 6 6 7 5 2" xfId="27784"/>
    <cellStyle name="Normal 6 6 7 5 3" xfId="38970"/>
    <cellStyle name="Normal 6 6 7 6" xfId="18512"/>
    <cellStyle name="Normal 6 6 7 6 2" xfId="29680"/>
    <cellStyle name="Normal 6 6 7 6 3" xfId="40866"/>
    <cellStyle name="Normal 6 6 7 7" xfId="20237"/>
    <cellStyle name="Normal 6 6 7 8" xfId="31425"/>
    <cellStyle name="Normal 6 6 7 9" xfId="42611"/>
    <cellStyle name="Normal 6 6 8" xfId="2139"/>
    <cellStyle name="Normal 6 6 8 2" xfId="20525"/>
    <cellStyle name="Normal 6 6 8 3" xfId="31713"/>
    <cellStyle name="Normal 6 6 9" xfId="11897"/>
    <cellStyle name="Normal 6 6 9 2" xfId="22412"/>
    <cellStyle name="Normal 6 6 9 3" xfId="33598"/>
    <cellStyle name="Normal 6 7" xfId="295"/>
    <cellStyle name="Normal 6 7 10" xfId="15409"/>
    <cellStyle name="Normal 6 7 10 2" xfId="26272"/>
    <cellStyle name="Normal 6 7 10 3" xfId="37458"/>
    <cellStyle name="Normal 6 7 11" xfId="17134"/>
    <cellStyle name="Normal 6 7 11 2" xfId="28168"/>
    <cellStyle name="Normal 6 7 11 3" xfId="39354"/>
    <cellStyle name="Normal 6 7 12" xfId="18859"/>
    <cellStyle name="Normal 6 7 13" xfId="30047"/>
    <cellStyle name="Normal 6 7 14" xfId="41233"/>
    <cellStyle name="Normal 6 7 15" xfId="42958"/>
    <cellStyle name="Normal 6 7 2" xfId="613"/>
    <cellStyle name="Normal 6 7 2 10" xfId="43246"/>
    <cellStyle name="Normal 6 7 2 2" xfId="10519"/>
    <cellStyle name="Normal 6 7 2 2 2" xfId="20903"/>
    <cellStyle name="Normal 6 7 2 2 3" xfId="32091"/>
    <cellStyle name="Normal 6 7 2 3" xfId="12247"/>
    <cellStyle name="Normal 6 7 2 3 2" xfId="22796"/>
    <cellStyle name="Normal 6 7 2 3 3" xfId="33982"/>
    <cellStyle name="Normal 6 7 2 4" xfId="13972"/>
    <cellStyle name="Normal 6 7 2 4 2" xfId="24692"/>
    <cellStyle name="Normal 6 7 2 4 3" xfId="35878"/>
    <cellStyle name="Normal 6 7 2 5" xfId="15697"/>
    <cellStyle name="Normal 6 7 2 5 2" xfId="26588"/>
    <cellStyle name="Normal 6 7 2 5 3" xfId="37774"/>
    <cellStyle name="Normal 6 7 2 6" xfId="17422"/>
    <cellStyle name="Normal 6 7 2 6 2" xfId="28484"/>
    <cellStyle name="Normal 6 7 2 6 3" xfId="39670"/>
    <cellStyle name="Normal 6 7 2 7" xfId="19147"/>
    <cellStyle name="Normal 6 7 2 8" xfId="30335"/>
    <cellStyle name="Normal 6 7 2 9" xfId="41521"/>
    <cellStyle name="Normal 6 7 3" xfId="929"/>
    <cellStyle name="Normal 6 7 3 10" xfId="43534"/>
    <cellStyle name="Normal 6 7 3 2" xfId="10807"/>
    <cellStyle name="Normal 6 7 3 2 2" xfId="21219"/>
    <cellStyle name="Normal 6 7 3 2 3" xfId="32407"/>
    <cellStyle name="Normal 6 7 3 3" xfId="12535"/>
    <cellStyle name="Normal 6 7 3 3 2" xfId="23112"/>
    <cellStyle name="Normal 6 7 3 3 3" xfId="34298"/>
    <cellStyle name="Normal 6 7 3 4" xfId="14260"/>
    <cellStyle name="Normal 6 7 3 4 2" xfId="25008"/>
    <cellStyle name="Normal 6 7 3 4 3" xfId="36194"/>
    <cellStyle name="Normal 6 7 3 5" xfId="15985"/>
    <cellStyle name="Normal 6 7 3 5 2" xfId="26904"/>
    <cellStyle name="Normal 6 7 3 5 3" xfId="38090"/>
    <cellStyle name="Normal 6 7 3 6" xfId="17710"/>
    <cellStyle name="Normal 6 7 3 6 2" xfId="28800"/>
    <cellStyle name="Normal 6 7 3 6 3" xfId="39986"/>
    <cellStyle name="Normal 6 7 3 7" xfId="19435"/>
    <cellStyle name="Normal 6 7 3 8" xfId="30623"/>
    <cellStyle name="Normal 6 7 3 9" xfId="41809"/>
    <cellStyle name="Normal 6 7 4" xfId="1245"/>
    <cellStyle name="Normal 6 7 4 10" xfId="43822"/>
    <cellStyle name="Normal 6 7 4 2" xfId="11095"/>
    <cellStyle name="Normal 6 7 4 2 2" xfId="21535"/>
    <cellStyle name="Normal 6 7 4 2 3" xfId="32723"/>
    <cellStyle name="Normal 6 7 4 3" xfId="12823"/>
    <cellStyle name="Normal 6 7 4 3 2" xfId="23428"/>
    <cellStyle name="Normal 6 7 4 3 3" xfId="34614"/>
    <cellStyle name="Normal 6 7 4 4" xfId="14548"/>
    <cellStyle name="Normal 6 7 4 4 2" xfId="25324"/>
    <cellStyle name="Normal 6 7 4 4 3" xfId="36510"/>
    <cellStyle name="Normal 6 7 4 5" xfId="16273"/>
    <cellStyle name="Normal 6 7 4 5 2" xfId="27220"/>
    <cellStyle name="Normal 6 7 4 5 3" xfId="38406"/>
    <cellStyle name="Normal 6 7 4 6" xfId="17998"/>
    <cellStyle name="Normal 6 7 4 6 2" xfId="29116"/>
    <cellStyle name="Normal 6 7 4 6 3" xfId="40302"/>
    <cellStyle name="Normal 6 7 4 7" xfId="19723"/>
    <cellStyle name="Normal 6 7 4 8" xfId="30911"/>
    <cellStyle name="Normal 6 7 4 9" xfId="42097"/>
    <cellStyle name="Normal 6 7 5" xfId="1561"/>
    <cellStyle name="Normal 6 7 5 10" xfId="44110"/>
    <cellStyle name="Normal 6 7 5 2" xfId="11383"/>
    <cellStyle name="Normal 6 7 5 2 2" xfId="21851"/>
    <cellStyle name="Normal 6 7 5 2 3" xfId="33039"/>
    <cellStyle name="Normal 6 7 5 3" xfId="13111"/>
    <cellStyle name="Normal 6 7 5 3 2" xfId="23744"/>
    <cellStyle name="Normal 6 7 5 3 3" xfId="34930"/>
    <cellStyle name="Normal 6 7 5 4" xfId="14836"/>
    <cellStyle name="Normal 6 7 5 4 2" xfId="25640"/>
    <cellStyle name="Normal 6 7 5 4 3" xfId="36826"/>
    <cellStyle name="Normal 6 7 5 5" xfId="16561"/>
    <cellStyle name="Normal 6 7 5 5 2" xfId="27536"/>
    <cellStyle name="Normal 6 7 5 5 3" xfId="38722"/>
    <cellStyle name="Normal 6 7 5 6" xfId="18286"/>
    <cellStyle name="Normal 6 7 5 6 2" xfId="29432"/>
    <cellStyle name="Normal 6 7 5 6 3" xfId="40618"/>
    <cellStyle name="Normal 6 7 5 7" xfId="20011"/>
    <cellStyle name="Normal 6 7 5 8" xfId="31199"/>
    <cellStyle name="Normal 6 7 5 9" xfId="42385"/>
    <cellStyle name="Normal 6 7 6" xfId="1877"/>
    <cellStyle name="Normal 6 7 6 10" xfId="44398"/>
    <cellStyle name="Normal 6 7 6 2" xfId="11671"/>
    <cellStyle name="Normal 6 7 6 2 2" xfId="22167"/>
    <cellStyle name="Normal 6 7 6 2 3" xfId="33355"/>
    <cellStyle name="Normal 6 7 6 3" xfId="13399"/>
    <cellStyle name="Normal 6 7 6 3 2" xfId="24060"/>
    <cellStyle name="Normal 6 7 6 3 3" xfId="35246"/>
    <cellStyle name="Normal 6 7 6 4" xfId="15124"/>
    <cellStyle name="Normal 6 7 6 4 2" xfId="25956"/>
    <cellStyle name="Normal 6 7 6 4 3" xfId="37142"/>
    <cellStyle name="Normal 6 7 6 5" xfId="16849"/>
    <cellStyle name="Normal 6 7 6 5 2" xfId="27852"/>
    <cellStyle name="Normal 6 7 6 5 3" xfId="39038"/>
    <cellStyle name="Normal 6 7 6 6" xfId="18574"/>
    <cellStyle name="Normal 6 7 6 6 2" xfId="29748"/>
    <cellStyle name="Normal 6 7 6 6 3" xfId="40934"/>
    <cellStyle name="Normal 6 7 6 7" xfId="20299"/>
    <cellStyle name="Normal 6 7 6 8" xfId="31487"/>
    <cellStyle name="Normal 6 7 6 9" xfId="42673"/>
    <cellStyle name="Normal 6 7 7" xfId="10230"/>
    <cellStyle name="Normal 6 7 7 2" xfId="20587"/>
    <cellStyle name="Normal 6 7 7 3" xfId="31775"/>
    <cellStyle name="Normal 6 7 8" xfId="11959"/>
    <cellStyle name="Normal 6 7 8 2" xfId="22480"/>
    <cellStyle name="Normal 6 7 8 3" xfId="33666"/>
    <cellStyle name="Normal 6 7 9" xfId="13684"/>
    <cellStyle name="Normal 6 7 9 2" xfId="24376"/>
    <cellStyle name="Normal 6 7 9 3" xfId="35562"/>
    <cellStyle name="Normal 6 8" xfId="455"/>
    <cellStyle name="Normal 6 8 10" xfId="43102"/>
    <cellStyle name="Normal 6 8 2" xfId="10375"/>
    <cellStyle name="Normal 6 8 2 2" xfId="20745"/>
    <cellStyle name="Normal 6 8 2 3" xfId="31933"/>
    <cellStyle name="Normal 6 8 3" xfId="12103"/>
    <cellStyle name="Normal 6 8 3 2" xfId="22638"/>
    <cellStyle name="Normal 6 8 3 3" xfId="33824"/>
    <cellStyle name="Normal 6 8 4" xfId="13828"/>
    <cellStyle name="Normal 6 8 4 2" xfId="24534"/>
    <cellStyle name="Normal 6 8 4 3" xfId="35720"/>
    <cellStyle name="Normal 6 8 5" xfId="15553"/>
    <cellStyle name="Normal 6 8 5 2" xfId="26430"/>
    <cellStyle name="Normal 6 8 5 3" xfId="37616"/>
    <cellStyle name="Normal 6 8 6" xfId="17278"/>
    <cellStyle name="Normal 6 8 6 2" xfId="28326"/>
    <cellStyle name="Normal 6 8 6 3" xfId="39512"/>
    <cellStyle name="Normal 6 8 7" xfId="19003"/>
    <cellStyle name="Normal 6 8 8" xfId="30191"/>
    <cellStyle name="Normal 6 8 9" xfId="41377"/>
    <cellStyle name="Normal 6 9" xfId="771"/>
    <cellStyle name="Normal 6 9 10" xfId="43390"/>
    <cellStyle name="Normal 6 9 2" xfId="10663"/>
    <cellStyle name="Normal 6 9 2 2" xfId="21061"/>
    <cellStyle name="Normal 6 9 2 3" xfId="32249"/>
    <cellStyle name="Normal 6 9 3" xfId="12391"/>
    <cellStyle name="Normal 6 9 3 2" xfId="22954"/>
    <cellStyle name="Normal 6 9 3 3" xfId="34140"/>
    <cellStyle name="Normal 6 9 4" xfId="14116"/>
    <cellStyle name="Normal 6 9 4 2" xfId="24850"/>
    <cellStyle name="Normal 6 9 4 3" xfId="36036"/>
    <cellStyle name="Normal 6 9 5" xfId="15841"/>
    <cellStyle name="Normal 6 9 5 2" xfId="26746"/>
    <cellStyle name="Normal 6 9 5 3" xfId="37932"/>
    <cellStyle name="Normal 6 9 6" xfId="17566"/>
    <cellStyle name="Normal 6 9 6 2" xfId="28642"/>
    <cellStyle name="Normal 6 9 6 3" xfId="39828"/>
    <cellStyle name="Normal 6 9 7" xfId="19291"/>
    <cellStyle name="Normal 6 9 8" xfId="30479"/>
    <cellStyle name="Normal 6 9 9" xfId="41665"/>
    <cellStyle name="Normal 7" xfId="112"/>
    <cellStyle name="Normal 7 10" xfId="6553"/>
    <cellStyle name="Normal 7 11" xfId="6081"/>
    <cellStyle name="Normal 7 12" xfId="6556"/>
    <cellStyle name="Normal 7 13" xfId="6230"/>
    <cellStyle name="Normal 7 14" xfId="6852"/>
    <cellStyle name="Normal 7 15" xfId="5989"/>
    <cellStyle name="Normal 7 16" xfId="6611"/>
    <cellStyle name="Normal 7 17" xfId="6077"/>
    <cellStyle name="Normal 7 18" xfId="6719"/>
    <cellStyle name="Normal 7 19" xfId="6320"/>
    <cellStyle name="Normal 7 2" xfId="5182"/>
    <cellStyle name="Normal 7 2 2" xfId="5391"/>
    <cellStyle name="Normal 7 3" xfId="5699"/>
    <cellStyle name="Normal 7 4" xfId="5057"/>
    <cellStyle name="Normal 7 5" xfId="4654"/>
    <cellStyle name="Normal 7 6" xfId="5988"/>
    <cellStyle name="Normal 7 7" xfId="6038"/>
    <cellStyle name="Normal 7 8" xfId="6706"/>
    <cellStyle name="Normal 7 9" xfId="6214"/>
    <cellStyle name="Normal 8" xfId="9"/>
    <cellStyle name="Normal 8 10" xfId="6733"/>
    <cellStyle name="Normal 8 11" xfId="6020"/>
    <cellStyle name="Normal 8 12" xfId="6687"/>
    <cellStyle name="Normal 8 13" xfId="6574"/>
    <cellStyle name="Normal 8 14" xfId="6004"/>
    <cellStyle name="Normal 8 15" xfId="6801"/>
    <cellStyle name="Normal 8 16" xfId="6411"/>
    <cellStyle name="Normal 8 17" xfId="6808"/>
    <cellStyle name="Normal 8 18" xfId="6284"/>
    <cellStyle name="Normal 8 19" xfId="6943"/>
    <cellStyle name="Normal 8 2" xfId="5365"/>
    <cellStyle name="Normal 8 2 2" xfId="4770"/>
    <cellStyle name="Normal 8 20" xfId="6947"/>
    <cellStyle name="Normal 8 21" xfId="6949"/>
    <cellStyle name="Normal 8 22" xfId="7376"/>
    <cellStyle name="Normal 8 23" xfId="7341"/>
    <cellStyle name="Normal 8 24" xfId="7050"/>
    <cellStyle name="Normal 8 25" xfId="7125"/>
    <cellStyle name="Normal 8 26" xfId="7092"/>
    <cellStyle name="Normal 8 27" xfId="7323"/>
    <cellStyle name="Normal 8 28" xfId="7109"/>
    <cellStyle name="Normal 8 29" xfId="7080"/>
    <cellStyle name="Normal 8 3" xfId="5715"/>
    <cellStyle name="Normal 8 30" xfId="7202"/>
    <cellStyle name="Normal 8 31" xfId="7423"/>
    <cellStyle name="Normal 8 32" xfId="9345"/>
    <cellStyle name="Normal 8 33" xfId="9346"/>
    <cellStyle name="Normal 8 34" xfId="9352"/>
    <cellStyle name="Normal 8 35" xfId="9783"/>
    <cellStyle name="Normal 8 36" xfId="9797"/>
    <cellStyle name="Normal 8 37" xfId="9807"/>
    <cellStyle name="Normal 8 38" xfId="9818"/>
    <cellStyle name="Normal 8 39" xfId="9833"/>
    <cellStyle name="Normal 8 4" xfId="4825"/>
    <cellStyle name="Normal 8 40" xfId="9844"/>
    <cellStyle name="Normal 8 41" xfId="9859"/>
    <cellStyle name="Normal 8 42" xfId="9869"/>
    <cellStyle name="Normal 8 43" xfId="9880"/>
    <cellStyle name="Normal 8 44" xfId="9900"/>
    <cellStyle name="Normal 8 45" xfId="9902"/>
    <cellStyle name="Normal 8 46" xfId="9913"/>
    <cellStyle name="Normal 8 47" xfId="9924"/>
    <cellStyle name="Normal 8 48" xfId="9935"/>
    <cellStyle name="Normal 8 49" xfId="9946"/>
    <cellStyle name="Normal 8 5" xfId="5962"/>
    <cellStyle name="Normal 8 50" xfId="9998"/>
    <cellStyle name="Normal 8 51" xfId="9953"/>
    <cellStyle name="Normal 8 52" xfId="9982"/>
    <cellStyle name="Normal 8 53" xfId="9964"/>
    <cellStyle name="Normal 8 54" xfId="44526"/>
    <cellStyle name="Normal 8 55" xfId="44533"/>
    <cellStyle name="Normal 8 56" xfId="44553"/>
    <cellStyle name="Normal 8 57" xfId="44555"/>
    <cellStyle name="Normal 8 58" xfId="44575"/>
    <cellStyle name="Normal 8 6" xfId="5963"/>
    <cellStyle name="Normal 8 7" xfId="6480"/>
    <cellStyle name="Normal 8 8" xfId="6621"/>
    <cellStyle name="Normal 8 9" xfId="6135"/>
    <cellStyle name="Normal 9" xfId="8"/>
    <cellStyle name="Normal 9 10" xfId="6460"/>
    <cellStyle name="Normal 9 11" xfId="6650"/>
    <cellStyle name="Normal 9 12" xfId="6850"/>
    <cellStyle name="Normal 9 13" xfId="6701"/>
    <cellStyle name="Normal 9 14" xfId="6046"/>
    <cellStyle name="Normal 9 15" xfId="6534"/>
    <cellStyle name="Normal 9 16" xfId="6347"/>
    <cellStyle name="Normal 9 17" xfId="6942"/>
    <cellStyle name="Normal 9 18" xfId="6946"/>
    <cellStyle name="Normal 9 19" xfId="6950"/>
    <cellStyle name="Normal 9 2" xfId="5114"/>
    <cellStyle name="Normal 9 20" xfId="7285"/>
    <cellStyle name="Normal 9 21" xfId="7282"/>
    <cellStyle name="Normal 9 22" xfId="7167"/>
    <cellStyle name="Normal 9 23" xfId="6990"/>
    <cellStyle name="Normal 9 24" xfId="7509"/>
    <cellStyle name="Normal 9 25" xfId="7388"/>
    <cellStyle name="Normal 9 26" xfId="7281"/>
    <cellStyle name="Normal 9 27" xfId="7429"/>
    <cellStyle name="Normal 9 28" xfId="7344"/>
    <cellStyle name="Normal 9 29" xfId="7085"/>
    <cellStyle name="Normal 9 3" xfId="5961"/>
    <cellStyle name="Normal 9 30" xfId="9344"/>
    <cellStyle name="Normal 9 31" xfId="9347"/>
    <cellStyle name="Normal 9 32" xfId="9350"/>
    <cellStyle name="Normal 9 33" xfId="9782"/>
    <cellStyle name="Normal 9 34" xfId="9798"/>
    <cellStyle name="Normal 9 35" xfId="9790"/>
    <cellStyle name="Normal 9 36" xfId="9817"/>
    <cellStyle name="Normal 9 37" xfId="9831"/>
    <cellStyle name="Normal 9 38" xfId="9843"/>
    <cellStyle name="Normal 9 39" xfId="9857"/>
    <cellStyle name="Normal 9 4" xfId="5964"/>
    <cellStyle name="Normal 9 40" xfId="9868"/>
    <cellStyle name="Normal 9 41" xfId="9879"/>
    <cellStyle name="Normal 9 42" xfId="9891"/>
    <cellStyle name="Normal 9 43" xfId="9901"/>
    <cellStyle name="Normal 9 44" xfId="9912"/>
    <cellStyle name="Normal 9 45" xfId="9923"/>
    <cellStyle name="Normal 9 46" xfId="9934"/>
    <cellStyle name="Normal 9 47" xfId="9945"/>
    <cellStyle name="Normal 9 48" xfId="9984"/>
    <cellStyle name="Normal 9 49" xfId="9985"/>
    <cellStyle name="Normal 9 5" xfId="6628"/>
    <cellStyle name="Normal 9 50" xfId="9950"/>
    <cellStyle name="Normal 9 51" xfId="9961"/>
    <cellStyle name="Normal 9 52" xfId="44527"/>
    <cellStyle name="Normal 9 53" xfId="44532"/>
    <cellStyle name="Normal 9 54" xfId="44547"/>
    <cellStyle name="Normal 9 55" xfId="44554"/>
    <cellStyle name="Normal 9 56" xfId="44569"/>
    <cellStyle name="Normal 9 6" xfId="6417"/>
    <cellStyle name="Normal 9 7" xfId="6067"/>
    <cellStyle name="Normal 9 8" xfId="6505"/>
    <cellStyle name="Normal 9 9" xfId="6520"/>
    <cellStyle name="Normal_Pesquisa no referencial 10 de maio de 2013 2" xfId="6"/>
    <cellStyle name="Nota 2" xfId="113"/>
    <cellStyle name="Nota 2 10" xfId="1404"/>
    <cellStyle name="Nota 2 10 10" xfId="43967"/>
    <cellStyle name="Nota 2 10 2" xfId="11240"/>
    <cellStyle name="Nota 2 10 2 2" xfId="21694"/>
    <cellStyle name="Nota 2 10 2 3" xfId="32882"/>
    <cellStyle name="Nota 2 10 3" xfId="12968"/>
    <cellStyle name="Nota 2 10 3 2" xfId="23587"/>
    <cellStyle name="Nota 2 10 3 3" xfId="34773"/>
    <cellStyle name="Nota 2 10 4" xfId="14693"/>
    <cellStyle name="Nota 2 10 4 2" xfId="25483"/>
    <cellStyle name="Nota 2 10 4 3" xfId="36669"/>
    <cellStyle name="Nota 2 10 5" xfId="16418"/>
    <cellStyle name="Nota 2 10 5 2" xfId="27379"/>
    <cellStyle name="Nota 2 10 5 3" xfId="38565"/>
    <cellStyle name="Nota 2 10 6" xfId="18143"/>
    <cellStyle name="Nota 2 10 6 2" xfId="29275"/>
    <cellStyle name="Nota 2 10 6 3" xfId="40461"/>
    <cellStyle name="Nota 2 10 7" xfId="19868"/>
    <cellStyle name="Nota 2 10 8" xfId="31056"/>
    <cellStyle name="Nota 2 10 9" xfId="42242"/>
    <cellStyle name="Nota 2 11" xfId="1720"/>
    <cellStyle name="Nota 2 11 10" xfId="44255"/>
    <cellStyle name="Nota 2 11 2" xfId="11528"/>
    <cellStyle name="Nota 2 11 2 2" xfId="22010"/>
    <cellStyle name="Nota 2 11 2 3" xfId="33198"/>
    <cellStyle name="Nota 2 11 3" xfId="13256"/>
    <cellStyle name="Nota 2 11 3 2" xfId="23903"/>
    <cellStyle name="Nota 2 11 3 3" xfId="35089"/>
    <cellStyle name="Nota 2 11 4" xfId="14981"/>
    <cellStyle name="Nota 2 11 4 2" xfId="25799"/>
    <cellStyle name="Nota 2 11 4 3" xfId="36985"/>
    <cellStyle name="Nota 2 11 5" xfId="16706"/>
    <cellStyle name="Nota 2 11 5 2" xfId="27695"/>
    <cellStyle name="Nota 2 11 5 3" xfId="38881"/>
    <cellStyle name="Nota 2 11 6" xfId="18431"/>
    <cellStyle name="Nota 2 11 6 2" xfId="29591"/>
    <cellStyle name="Nota 2 11 6 3" xfId="40777"/>
    <cellStyle name="Nota 2 11 7" xfId="20156"/>
    <cellStyle name="Nota 2 11 8" xfId="31344"/>
    <cellStyle name="Nota 2 11 9" xfId="42530"/>
    <cellStyle name="Nota 2 12" xfId="2064"/>
    <cellStyle name="Nota 2 12 2" xfId="20444"/>
    <cellStyle name="Nota 2 12 3" xfId="31632"/>
    <cellStyle name="Nota 2 13" xfId="11816"/>
    <cellStyle name="Nota 2 13 2" xfId="22324"/>
    <cellStyle name="Nota 2 13 3" xfId="33512"/>
    <cellStyle name="Nota 2 14" xfId="13542"/>
    <cellStyle name="Nota 2 14 2" xfId="24219"/>
    <cellStyle name="Nota 2 14 3" xfId="35405"/>
    <cellStyle name="Nota 2 15" xfId="15267"/>
    <cellStyle name="Nota 2 15 2" xfId="26115"/>
    <cellStyle name="Nota 2 15 3" xfId="37301"/>
    <cellStyle name="Nota 2 16" xfId="16992"/>
    <cellStyle name="Nota 2 16 2" xfId="28011"/>
    <cellStyle name="Nota 2 16 3" xfId="39197"/>
    <cellStyle name="Nota 2 17" xfId="18717"/>
    <cellStyle name="Nota 2 18" xfId="29905"/>
    <cellStyle name="Nota 2 19" xfId="41091"/>
    <cellStyle name="Nota 2 2" xfId="160"/>
    <cellStyle name="Nota 2 2 10" xfId="11836"/>
    <cellStyle name="Nota 2 2 10 2" xfId="22345"/>
    <cellStyle name="Nota 2 2 10 3" xfId="33531"/>
    <cellStyle name="Nota 2 2 11" xfId="13561"/>
    <cellStyle name="Nota 2 2 11 2" xfId="24241"/>
    <cellStyle name="Nota 2 2 11 3" xfId="35427"/>
    <cellStyle name="Nota 2 2 12" xfId="15286"/>
    <cellStyle name="Nota 2 2 12 2" xfId="26137"/>
    <cellStyle name="Nota 2 2 12 3" xfId="37323"/>
    <cellStyle name="Nota 2 2 13" xfId="17011"/>
    <cellStyle name="Nota 2 2 13 2" xfId="28033"/>
    <cellStyle name="Nota 2 2 13 3" xfId="39219"/>
    <cellStyle name="Nota 2 2 14" xfId="18736"/>
    <cellStyle name="Nota 2 2 15" xfId="29924"/>
    <cellStyle name="Nota 2 2 16" xfId="41110"/>
    <cellStyle name="Nota 2 2 17" xfId="42835"/>
    <cellStyle name="Nota 2 2 2" xfId="250"/>
    <cellStyle name="Nota 2 2 2 10" xfId="13643"/>
    <cellStyle name="Nota 2 2 2 10 2" xfId="24331"/>
    <cellStyle name="Nota 2 2 2 10 3" xfId="35517"/>
    <cellStyle name="Nota 2 2 2 11" xfId="15368"/>
    <cellStyle name="Nota 2 2 2 11 2" xfId="26227"/>
    <cellStyle name="Nota 2 2 2 11 3" xfId="37413"/>
    <cellStyle name="Nota 2 2 2 12" xfId="17093"/>
    <cellStyle name="Nota 2 2 2 12 2" xfId="28123"/>
    <cellStyle name="Nota 2 2 2 12 3" xfId="39309"/>
    <cellStyle name="Nota 2 2 2 13" xfId="18818"/>
    <cellStyle name="Nota 2 2 2 14" xfId="30006"/>
    <cellStyle name="Nota 2 2 2 15" xfId="41192"/>
    <cellStyle name="Nota 2 2 2 16" xfId="42917"/>
    <cellStyle name="Nota 2 2 2 2" xfId="408"/>
    <cellStyle name="Nota 2 2 2 2 10" xfId="15512"/>
    <cellStyle name="Nota 2 2 2 2 10 2" xfId="26385"/>
    <cellStyle name="Nota 2 2 2 2 10 3" xfId="37571"/>
    <cellStyle name="Nota 2 2 2 2 11" xfId="17237"/>
    <cellStyle name="Nota 2 2 2 2 11 2" xfId="28281"/>
    <cellStyle name="Nota 2 2 2 2 11 3" xfId="39467"/>
    <cellStyle name="Nota 2 2 2 2 12" xfId="18962"/>
    <cellStyle name="Nota 2 2 2 2 13" xfId="30150"/>
    <cellStyle name="Nota 2 2 2 2 14" xfId="41336"/>
    <cellStyle name="Nota 2 2 2 2 15" xfId="43061"/>
    <cellStyle name="Nota 2 2 2 2 2" xfId="726"/>
    <cellStyle name="Nota 2 2 2 2 2 10" xfId="43349"/>
    <cellStyle name="Nota 2 2 2 2 2 2" xfId="10622"/>
    <cellStyle name="Nota 2 2 2 2 2 2 2" xfId="21016"/>
    <cellStyle name="Nota 2 2 2 2 2 2 3" xfId="32204"/>
    <cellStyle name="Nota 2 2 2 2 2 3" xfId="12350"/>
    <cellStyle name="Nota 2 2 2 2 2 3 2" xfId="22909"/>
    <cellStyle name="Nota 2 2 2 2 2 3 3" xfId="34095"/>
    <cellStyle name="Nota 2 2 2 2 2 4" xfId="14075"/>
    <cellStyle name="Nota 2 2 2 2 2 4 2" xfId="24805"/>
    <cellStyle name="Nota 2 2 2 2 2 4 3" xfId="35991"/>
    <cellStyle name="Nota 2 2 2 2 2 5" xfId="15800"/>
    <cellStyle name="Nota 2 2 2 2 2 5 2" xfId="26701"/>
    <cellStyle name="Nota 2 2 2 2 2 5 3" xfId="37887"/>
    <cellStyle name="Nota 2 2 2 2 2 6" xfId="17525"/>
    <cellStyle name="Nota 2 2 2 2 2 6 2" xfId="28597"/>
    <cellStyle name="Nota 2 2 2 2 2 6 3" xfId="39783"/>
    <cellStyle name="Nota 2 2 2 2 2 7" xfId="19250"/>
    <cellStyle name="Nota 2 2 2 2 2 8" xfId="30438"/>
    <cellStyle name="Nota 2 2 2 2 2 9" xfId="41624"/>
    <cellStyle name="Nota 2 2 2 2 3" xfId="1042"/>
    <cellStyle name="Nota 2 2 2 2 3 10" xfId="43637"/>
    <cellStyle name="Nota 2 2 2 2 3 2" xfId="10910"/>
    <cellStyle name="Nota 2 2 2 2 3 2 2" xfId="21332"/>
    <cellStyle name="Nota 2 2 2 2 3 2 3" xfId="32520"/>
    <cellStyle name="Nota 2 2 2 2 3 3" xfId="12638"/>
    <cellStyle name="Nota 2 2 2 2 3 3 2" xfId="23225"/>
    <cellStyle name="Nota 2 2 2 2 3 3 3" xfId="34411"/>
    <cellStyle name="Nota 2 2 2 2 3 4" xfId="14363"/>
    <cellStyle name="Nota 2 2 2 2 3 4 2" xfId="25121"/>
    <cellStyle name="Nota 2 2 2 2 3 4 3" xfId="36307"/>
    <cellStyle name="Nota 2 2 2 2 3 5" xfId="16088"/>
    <cellStyle name="Nota 2 2 2 2 3 5 2" xfId="27017"/>
    <cellStyle name="Nota 2 2 2 2 3 5 3" xfId="38203"/>
    <cellStyle name="Nota 2 2 2 2 3 6" xfId="17813"/>
    <cellStyle name="Nota 2 2 2 2 3 6 2" xfId="28913"/>
    <cellStyle name="Nota 2 2 2 2 3 6 3" xfId="40099"/>
    <cellStyle name="Nota 2 2 2 2 3 7" xfId="19538"/>
    <cellStyle name="Nota 2 2 2 2 3 8" xfId="30726"/>
    <cellStyle name="Nota 2 2 2 2 3 9" xfId="41912"/>
    <cellStyle name="Nota 2 2 2 2 4" xfId="1358"/>
    <cellStyle name="Nota 2 2 2 2 4 10" xfId="43925"/>
    <cellStyle name="Nota 2 2 2 2 4 2" xfId="11198"/>
    <cellStyle name="Nota 2 2 2 2 4 2 2" xfId="21648"/>
    <cellStyle name="Nota 2 2 2 2 4 2 3" xfId="32836"/>
    <cellStyle name="Nota 2 2 2 2 4 3" xfId="12926"/>
    <cellStyle name="Nota 2 2 2 2 4 3 2" xfId="23541"/>
    <cellStyle name="Nota 2 2 2 2 4 3 3" xfId="34727"/>
    <cellStyle name="Nota 2 2 2 2 4 4" xfId="14651"/>
    <cellStyle name="Nota 2 2 2 2 4 4 2" xfId="25437"/>
    <cellStyle name="Nota 2 2 2 2 4 4 3" xfId="36623"/>
    <cellStyle name="Nota 2 2 2 2 4 5" xfId="16376"/>
    <cellStyle name="Nota 2 2 2 2 4 5 2" xfId="27333"/>
    <cellStyle name="Nota 2 2 2 2 4 5 3" xfId="38519"/>
    <cellStyle name="Nota 2 2 2 2 4 6" xfId="18101"/>
    <cellStyle name="Nota 2 2 2 2 4 6 2" xfId="29229"/>
    <cellStyle name="Nota 2 2 2 2 4 6 3" xfId="40415"/>
    <cellStyle name="Nota 2 2 2 2 4 7" xfId="19826"/>
    <cellStyle name="Nota 2 2 2 2 4 8" xfId="31014"/>
    <cellStyle name="Nota 2 2 2 2 4 9" xfId="42200"/>
    <cellStyle name="Nota 2 2 2 2 5" xfId="1674"/>
    <cellStyle name="Nota 2 2 2 2 5 10" xfId="44213"/>
    <cellStyle name="Nota 2 2 2 2 5 2" xfId="11486"/>
    <cellStyle name="Nota 2 2 2 2 5 2 2" xfId="21964"/>
    <cellStyle name="Nota 2 2 2 2 5 2 3" xfId="33152"/>
    <cellStyle name="Nota 2 2 2 2 5 3" xfId="13214"/>
    <cellStyle name="Nota 2 2 2 2 5 3 2" xfId="23857"/>
    <cellStyle name="Nota 2 2 2 2 5 3 3" xfId="35043"/>
    <cellStyle name="Nota 2 2 2 2 5 4" xfId="14939"/>
    <cellStyle name="Nota 2 2 2 2 5 4 2" xfId="25753"/>
    <cellStyle name="Nota 2 2 2 2 5 4 3" xfId="36939"/>
    <cellStyle name="Nota 2 2 2 2 5 5" xfId="16664"/>
    <cellStyle name="Nota 2 2 2 2 5 5 2" xfId="27649"/>
    <cellStyle name="Nota 2 2 2 2 5 5 3" xfId="38835"/>
    <cellStyle name="Nota 2 2 2 2 5 6" xfId="18389"/>
    <cellStyle name="Nota 2 2 2 2 5 6 2" xfId="29545"/>
    <cellStyle name="Nota 2 2 2 2 5 6 3" xfId="40731"/>
    <cellStyle name="Nota 2 2 2 2 5 7" xfId="20114"/>
    <cellStyle name="Nota 2 2 2 2 5 8" xfId="31302"/>
    <cellStyle name="Nota 2 2 2 2 5 9" xfId="42488"/>
    <cellStyle name="Nota 2 2 2 2 6" xfId="1990"/>
    <cellStyle name="Nota 2 2 2 2 6 10" xfId="44501"/>
    <cellStyle name="Nota 2 2 2 2 6 2" xfId="11774"/>
    <cellStyle name="Nota 2 2 2 2 6 2 2" xfId="22280"/>
    <cellStyle name="Nota 2 2 2 2 6 2 3" xfId="33468"/>
    <cellStyle name="Nota 2 2 2 2 6 3" xfId="13502"/>
    <cellStyle name="Nota 2 2 2 2 6 3 2" xfId="24173"/>
    <cellStyle name="Nota 2 2 2 2 6 3 3" xfId="35359"/>
    <cellStyle name="Nota 2 2 2 2 6 4" xfId="15227"/>
    <cellStyle name="Nota 2 2 2 2 6 4 2" xfId="26069"/>
    <cellStyle name="Nota 2 2 2 2 6 4 3" xfId="37255"/>
    <cellStyle name="Nota 2 2 2 2 6 5" xfId="16952"/>
    <cellStyle name="Nota 2 2 2 2 6 5 2" xfId="27965"/>
    <cellStyle name="Nota 2 2 2 2 6 5 3" xfId="39151"/>
    <cellStyle name="Nota 2 2 2 2 6 6" xfId="18677"/>
    <cellStyle name="Nota 2 2 2 2 6 6 2" xfId="29861"/>
    <cellStyle name="Nota 2 2 2 2 6 6 3" xfId="41047"/>
    <cellStyle name="Nota 2 2 2 2 6 7" xfId="20402"/>
    <cellStyle name="Nota 2 2 2 2 6 8" xfId="31590"/>
    <cellStyle name="Nota 2 2 2 2 6 9" xfId="42776"/>
    <cellStyle name="Nota 2 2 2 2 7" xfId="10333"/>
    <cellStyle name="Nota 2 2 2 2 7 2" xfId="20700"/>
    <cellStyle name="Nota 2 2 2 2 7 3" xfId="31888"/>
    <cellStyle name="Nota 2 2 2 2 8" xfId="12062"/>
    <cellStyle name="Nota 2 2 2 2 8 2" xfId="22593"/>
    <cellStyle name="Nota 2 2 2 2 8 3" xfId="33779"/>
    <cellStyle name="Nota 2 2 2 2 9" xfId="13787"/>
    <cellStyle name="Nota 2 2 2 2 9 2" xfId="24489"/>
    <cellStyle name="Nota 2 2 2 2 9 3" xfId="35675"/>
    <cellStyle name="Nota 2 2 2 3" xfId="568"/>
    <cellStyle name="Nota 2 2 2 3 10" xfId="43205"/>
    <cellStyle name="Nota 2 2 2 3 2" xfId="10478"/>
    <cellStyle name="Nota 2 2 2 3 2 2" xfId="20858"/>
    <cellStyle name="Nota 2 2 2 3 2 3" xfId="32046"/>
    <cellStyle name="Nota 2 2 2 3 3" xfId="12206"/>
    <cellStyle name="Nota 2 2 2 3 3 2" xfId="22751"/>
    <cellStyle name="Nota 2 2 2 3 3 3" xfId="33937"/>
    <cellStyle name="Nota 2 2 2 3 4" xfId="13931"/>
    <cellStyle name="Nota 2 2 2 3 4 2" xfId="24647"/>
    <cellStyle name="Nota 2 2 2 3 4 3" xfId="35833"/>
    <cellStyle name="Nota 2 2 2 3 5" xfId="15656"/>
    <cellStyle name="Nota 2 2 2 3 5 2" xfId="26543"/>
    <cellStyle name="Nota 2 2 2 3 5 3" xfId="37729"/>
    <cellStyle name="Nota 2 2 2 3 6" xfId="17381"/>
    <cellStyle name="Nota 2 2 2 3 6 2" xfId="28439"/>
    <cellStyle name="Nota 2 2 2 3 6 3" xfId="39625"/>
    <cellStyle name="Nota 2 2 2 3 7" xfId="19106"/>
    <cellStyle name="Nota 2 2 2 3 8" xfId="30294"/>
    <cellStyle name="Nota 2 2 2 3 9" xfId="41480"/>
    <cellStyle name="Nota 2 2 2 4" xfId="884"/>
    <cellStyle name="Nota 2 2 2 4 10" xfId="43493"/>
    <cellStyle name="Nota 2 2 2 4 2" xfId="10766"/>
    <cellStyle name="Nota 2 2 2 4 2 2" xfId="21174"/>
    <cellStyle name="Nota 2 2 2 4 2 3" xfId="32362"/>
    <cellStyle name="Nota 2 2 2 4 3" xfId="12494"/>
    <cellStyle name="Nota 2 2 2 4 3 2" xfId="23067"/>
    <cellStyle name="Nota 2 2 2 4 3 3" xfId="34253"/>
    <cellStyle name="Nota 2 2 2 4 4" xfId="14219"/>
    <cellStyle name="Nota 2 2 2 4 4 2" xfId="24963"/>
    <cellStyle name="Nota 2 2 2 4 4 3" xfId="36149"/>
    <cellStyle name="Nota 2 2 2 4 5" xfId="15944"/>
    <cellStyle name="Nota 2 2 2 4 5 2" xfId="26859"/>
    <cellStyle name="Nota 2 2 2 4 5 3" xfId="38045"/>
    <cellStyle name="Nota 2 2 2 4 6" xfId="17669"/>
    <cellStyle name="Nota 2 2 2 4 6 2" xfId="28755"/>
    <cellStyle name="Nota 2 2 2 4 6 3" xfId="39941"/>
    <cellStyle name="Nota 2 2 2 4 7" xfId="19394"/>
    <cellStyle name="Nota 2 2 2 4 8" xfId="30582"/>
    <cellStyle name="Nota 2 2 2 4 9" xfId="41768"/>
    <cellStyle name="Nota 2 2 2 5" xfId="1200"/>
    <cellStyle name="Nota 2 2 2 5 10" xfId="43781"/>
    <cellStyle name="Nota 2 2 2 5 2" xfId="11054"/>
    <cellStyle name="Nota 2 2 2 5 2 2" xfId="21490"/>
    <cellStyle name="Nota 2 2 2 5 2 3" xfId="32678"/>
    <cellStyle name="Nota 2 2 2 5 3" xfId="12782"/>
    <cellStyle name="Nota 2 2 2 5 3 2" xfId="23383"/>
    <cellStyle name="Nota 2 2 2 5 3 3" xfId="34569"/>
    <cellStyle name="Nota 2 2 2 5 4" xfId="14507"/>
    <cellStyle name="Nota 2 2 2 5 4 2" xfId="25279"/>
    <cellStyle name="Nota 2 2 2 5 4 3" xfId="36465"/>
    <cellStyle name="Nota 2 2 2 5 5" xfId="16232"/>
    <cellStyle name="Nota 2 2 2 5 5 2" xfId="27175"/>
    <cellStyle name="Nota 2 2 2 5 5 3" xfId="38361"/>
    <cellStyle name="Nota 2 2 2 5 6" xfId="17957"/>
    <cellStyle name="Nota 2 2 2 5 6 2" xfId="29071"/>
    <cellStyle name="Nota 2 2 2 5 6 3" xfId="40257"/>
    <cellStyle name="Nota 2 2 2 5 7" xfId="19682"/>
    <cellStyle name="Nota 2 2 2 5 8" xfId="30870"/>
    <cellStyle name="Nota 2 2 2 5 9" xfId="42056"/>
    <cellStyle name="Nota 2 2 2 6" xfId="1516"/>
    <cellStyle name="Nota 2 2 2 6 10" xfId="44069"/>
    <cellStyle name="Nota 2 2 2 6 2" xfId="11342"/>
    <cellStyle name="Nota 2 2 2 6 2 2" xfId="21806"/>
    <cellStyle name="Nota 2 2 2 6 2 3" xfId="32994"/>
    <cellStyle name="Nota 2 2 2 6 3" xfId="13070"/>
    <cellStyle name="Nota 2 2 2 6 3 2" xfId="23699"/>
    <cellStyle name="Nota 2 2 2 6 3 3" xfId="34885"/>
    <cellStyle name="Nota 2 2 2 6 4" xfId="14795"/>
    <cellStyle name="Nota 2 2 2 6 4 2" xfId="25595"/>
    <cellStyle name="Nota 2 2 2 6 4 3" xfId="36781"/>
    <cellStyle name="Nota 2 2 2 6 5" xfId="16520"/>
    <cellStyle name="Nota 2 2 2 6 5 2" xfId="27491"/>
    <cellStyle name="Nota 2 2 2 6 5 3" xfId="38677"/>
    <cellStyle name="Nota 2 2 2 6 6" xfId="18245"/>
    <cellStyle name="Nota 2 2 2 6 6 2" xfId="29387"/>
    <cellStyle name="Nota 2 2 2 6 6 3" xfId="40573"/>
    <cellStyle name="Nota 2 2 2 6 7" xfId="19970"/>
    <cellStyle name="Nota 2 2 2 6 8" xfId="31158"/>
    <cellStyle name="Nota 2 2 2 6 9" xfId="42344"/>
    <cellStyle name="Nota 2 2 2 7" xfId="1832"/>
    <cellStyle name="Nota 2 2 2 7 10" xfId="44357"/>
    <cellStyle name="Nota 2 2 2 7 2" xfId="11630"/>
    <cellStyle name="Nota 2 2 2 7 2 2" xfId="22122"/>
    <cellStyle name="Nota 2 2 2 7 2 3" xfId="33310"/>
    <cellStyle name="Nota 2 2 2 7 3" xfId="13358"/>
    <cellStyle name="Nota 2 2 2 7 3 2" xfId="24015"/>
    <cellStyle name="Nota 2 2 2 7 3 3" xfId="35201"/>
    <cellStyle name="Nota 2 2 2 7 4" xfId="15083"/>
    <cellStyle name="Nota 2 2 2 7 4 2" xfId="25911"/>
    <cellStyle name="Nota 2 2 2 7 4 3" xfId="37097"/>
    <cellStyle name="Nota 2 2 2 7 5" xfId="16808"/>
    <cellStyle name="Nota 2 2 2 7 5 2" xfId="27807"/>
    <cellStyle name="Nota 2 2 2 7 5 3" xfId="38993"/>
    <cellStyle name="Nota 2 2 2 7 6" xfId="18533"/>
    <cellStyle name="Nota 2 2 2 7 6 2" xfId="29703"/>
    <cellStyle name="Nota 2 2 2 7 6 3" xfId="40889"/>
    <cellStyle name="Nota 2 2 2 7 7" xfId="20258"/>
    <cellStyle name="Nota 2 2 2 7 8" xfId="31446"/>
    <cellStyle name="Nota 2 2 2 7 9" xfId="42632"/>
    <cellStyle name="Nota 2 2 2 8" xfId="2116"/>
    <cellStyle name="Nota 2 2 2 8 2" xfId="20546"/>
    <cellStyle name="Nota 2 2 2 8 3" xfId="31734"/>
    <cellStyle name="Nota 2 2 2 9" xfId="11918"/>
    <cellStyle name="Nota 2 2 2 9 2" xfId="22435"/>
    <cellStyle name="Nota 2 2 2 9 3" xfId="33621"/>
    <cellStyle name="Nota 2 2 3" xfId="318"/>
    <cellStyle name="Nota 2 2 3 10" xfId="15430"/>
    <cellStyle name="Nota 2 2 3 10 2" xfId="26295"/>
    <cellStyle name="Nota 2 2 3 10 3" xfId="37481"/>
    <cellStyle name="Nota 2 2 3 11" xfId="17155"/>
    <cellStyle name="Nota 2 2 3 11 2" xfId="28191"/>
    <cellStyle name="Nota 2 2 3 11 3" xfId="39377"/>
    <cellStyle name="Nota 2 2 3 12" xfId="18880"/>
    <cellStyle name="Nota 2 2 3 13" xfId="30068"/>
    <cellStyle name="Nota 2 2 3 14" xfId="41254"/>
    <cellStyle name="Nota 2 2 3 15" xfId="42979"/>
    <cellStyle name="Nota 2 2 3 2" xfId="636"/>
    <cellStyle name="Nota 2 2 3 2 10" xfId="43267"/>
    <cellStyle name="Nota 2 2 3 2 2" xfId="10540"/>
    <cellStyle name="Nota 2 2 3 2 2 2" xfId="20926"/>
    <cellStyle name="Nota 2 2 3 2 2 3" xfId="32114"/>
    <cellStyle name="Nota 2 2 3 2 3" xfId="12268"/>
    <cellStyle name="Nota 2 2 3 2 3 2" xfId="22819"/>
    <cellStyle name="Nota 2 2 3 2 3 3" xfId="34005"/>
    <cellStyle name="Nota 2 2 3 2 4" xfId="13993"/>
    <cellStyle name="Nota 2 2 3 2 4 2" xfId="24715"/>
    <cellStyle name="Nota 2 2 3 2 4 3" xfId="35901"/>
    <cellStyle name="Nota 2 2 3 2 5" xfId="15718"/>
    <cellStyle name="Nota 2 2 3 2 5 2" xfId="26611"/>
    <cellStyle name="Nota 2 2 3 2 5 3" xfId="37797"/>
    <cellStyle name="Nota 2 2 3 2 6" xfId="17443"/>
    <cellStyle name="Nota 2 2 3 2 6 2" xfId="28507"/>
    <cellStyle name="Nota 2 2 3 2 6 3" xfId="39693"/>
    <cellStyle name="Nota 2 2 3 2 7" xfId="19168"/>
    <cellStyle name="Nota 2 2 3 2 8" xfId="30356"/>
    <cellStyle name="Nota 2 2 3 2 9" xfId="41542"/>
    <cellStyle name="Nota 2 2 3 3" xfId="952"/>
    <cellStyle name="Nota 2 2 3 3 10" xfId="43555"/>
    <cellStyle name="Nota 2 2 3 3 2" xfId="10828"/>
    <cellStyle name="Nota 2 2 3 3 2 2" xfId="21242"/>
    <cellStyle name="Nota 2 2 3 3 2 3" xfId="32430"/>
    <cellStyle name="Nota 2 2 3 3 3" xfId="12556"/>
    <cellStyle name="Nota 2 2 3 3 3 2" xfId="23135"/>
    <cellStyle name="Nota 2 2 3 3 3 3" xfId="34321"/>
    <cellStyle name="Nota 2 2 3 3 4" xfId="14281"/>
    <cellStyle name="Nota 2 2 3 3 4 2" xfId="25031"/>
    <cellStyle name="Nota 2 2 3 3 4 3" xfId="36217"/>
    <cellStyle name="Nota 2 2 3 3 5" xfId="16006"/>
    <cellStyle name="Nota 2 2 3 3 5 2" xfId="26927"/>
    <cellStyle name="Nota 2 2 3 3 5 3" xfId="38113"/>
    <cellStyle name="Nota 2 2 3 3 6" xfId="17731"/>
    <cellStyle name="Nota 2 2 3 3 6 2" xfId="28823"/>
    <cellStyle name="Nota 2 2 3 3 6 3" xfId="40009"/>
    <cellStyle name="Nota 2 2 3 3 7" xfId="19456"/>
    <cellStyle name="Nota 2 2 3 3 8" xfId="30644"/>
    <cellStyle name="Nota 2 2 3 3 9" xfId="41830"/>
    <cellStyle name="Nota 2 2 3 4" xfId="1268"/>
    <cellStyle name="Nota 2 2 3 4 10" xfId="43843"/>
    <cellStyle name="Nota 2 2 3 4 2" xfId="11116"/>
    <cellStyle name="Nota 2 2 3 4 2 2" xfId="21558"/>
    <cellStyle name="Nota 2 2 3 4 2 3" xfId="32746"/>
    <cellStyle name="Nota 2 2 3 4 3" xfId="12844"/>
    <cellStyle name="Nota 2 2 3 4 3 2" xfId="23451"/>
    <cellStyle name="Nota 2 2 3 4 3 3" xfId="34637"/>
    <cellStyle name="Nota 2 2 3 4 4" xfId="14569"/>
    <cellStyle name="Nota 2 2 3 4 4 2" xfId="25347"/>
    <cellStyle name="Nota 2 2 3 4 4 3" xfId="36533"/>
    <cellStyle name="Nota 2 2 3 4 5" xfId="16294"/>
    <cellStyle name="Nota 2 2 3 4 5 2" xfId="27243"/>
    <cellStyle name="Nota 2 2 3 4 5 3" xfId="38429"/>
    <cellStyle name="Nota 2 2 3 4 6" xfId="18019"/>
    <cellStyle name="Nota 2 2 3 4 6 2" xfId="29139"/>
    <cellStyle name="Nota 2 2 3 4 6 3" xfId="40325"/>
    <cellStyle name="Nota 2 2 3 4 7" xfId="19744"/>
    <cellStyle name="Nota 2 2 3 4 8" xfId="30932"/>
    <cellStyle name="Nota 2 2 3 4 9" xfId="42118"/>
    <cellStyle name="Nota 2 2 3 5" xfId="1584"/>
    <cellStyle name="Nota 2 2 3 5 10" xfId="44131"/>
    <cellStyle name="Nota 2 2 3 5 2" xfId="11404"/>
    <cellStyle name="Nota 2 2 3 5 2 2" xfId="21874"/>
    <cellStyle name="Nota 2 2 3 5 2 3" xfId="33062"/>
    <cellStyle name="Nota 2 2 3 5 3" xfId="13132"/>
    <cellStyle name="Nota 2 2 3 5 3 2" xfId="23767"/>
    <cellStyle name="Nota 2 2 3 5 3 3" xfId="34953"/>
    <cellStyle name="Nota 2 2 3 5 4" xfId="14857"/>
    <cellStyle name="Nota 2 2 3 5 4 2" xfId="25663"/>
    <cellStyle name="Nota 2 2 3 5 4 3" xfId="36849"/>
    <cellStyle name="Nota 2 2 3 5 5" xfId="16582"/>
    <cellStyle name="Nota 2 2 3 5 5 2" xfId="27559"/>
    <cellStyle name="Nota 2 2 3 5 5 3" xfId="38745"/>
    <cellStyle name="Nota 2 2 3 5 6" xfId="18307"/>
    <cellStyle name="Nota 2 2 3 5 6 2" xfId="29455"/>
    <cellStyle name="Nota 2 2 3 5 6 3" xfId="40641"/>
    <cellStyle name="Nota 2 2 3 5 7" xfId="20032"/>
    <cellStyle name="Nota 2 2 3 5 8" xfId="31220"/>
    <cellStyle name="Nota 2 2 3 5 9" xfId="42406"/>
    <cellStyle name="Nota 2 2 3 6" xfId="1900"/>
    <cellStyle name="Nota 2 2 3 6 10" xfId="44419"/>
    <cellStyle name="Nota 2 2 3 6 2" xfId="11692"/>
    <cellStyle name="Nota 2 2 3 6 2 2" xfId="22190"/>
    <cellStyle name="Nota 2 2 3 6 2 3" xfId="33378"/>
    <cellStyle name="Nota 2 2 3 6 3" xfId="13420"/>
    <cellStyle name="Nota 2 2 3 6 3 2" xfId="24083"/>
    <cellStyle name="Nota 2 2 3 6 3 3" xfId="35269"/>
    <cellStyle name="Nota 2 2 3 6 4" xfId="15145"/>
    <cellStyle name="Nota 2 2 3 6 4 2" xfId="25979"/>
    <cellStyle name="Nota 2 2 3 6 4 3" xfId="37165"/>
    <cellStyle name="Nota 2 2 3 6 5" xfId="16870"/>
    <cellStyle name="Nota 2 2 3 6 5 2" xfId="27875"/>
    <cellStyle name="Nota 2 2 3 6 5 3" xfId="39061"/>
    <cellStyle name="Nota 2 2 3 6 6" xfId="18595"/>
    <cellStyle name="Nota 2 2 3 6 6 2" xfId="29771"/>
    <cellStyle name="Nota 2 2 3 6 6 3" xfId="40957"/>
    <cellStyle name="Nota 2 2 3 6 7" xfId="20320"/>
    <cellStyle name="Nota 2 2 3 6 8" xfId="31508"/>
    <cellStyle name="Nota 2 2 3 6 9" xfId="42694"/>
    <cellStyle name="Nota 2 2 3 7" xfId="10251"/>
    <cellStyle name="Nota 2 2 3 7 2" xfId="20610"/>
    <cellStyle name="Nota 2 2 3 7 3" xfId="31798"/>
    <cellStyle name="Nota 2 2 3 8" xfId="11980"/>
    <cellStyle name="Nota 2 2 3 8 2" xfId="22503"/>
    <cellStyle name="Nota 2 2 3 8 3" xfId="33689"/>
    <cellStyle name="Nota 2 2 3 9" xfId="13705"/>
    <cellStyle name="Nota 2 2 3 9 2" xfId="24399"/>
    <cellStyle name="Nota 2 2 3 9 3" xfId="35585"/>
    <cellStyle name="Nota 2 2 4" xfId="478"/>
    <cellStyle name="Nota 2 2 4 10" xfId="43123"/>
    <cellStyle name="Nota 2 2 4 2" xfId="10396"/>
    <cellStyle name="Nota 2 2 4 2 2" xfId="20768"/>
    <cellStyle name="Nota 2 2 4 2 3" xfId="31956"/>
    <cellStyle name="Nota 2 2 4 3" xfId="12124"/>
    <cellStyle name="Nota 2 2 4 3 2" xfId="22661"/>
    <cellStyle name="Nota 2 2 4 3 3" xfId="33847"/>
    <cellStyle name="Nota 2 2 4 4" xfId="13849"/>
    <cellStyle name="Nota 2 2 4 4 2" xfId="24557"/>
    <cellStyle name="Nota 2 2 4 4 3" xfId="35743"/>
    <cellStyle name="Nota 2 2 4 5" xfId="15574"/>
    <cellStyle name="Nota 2 2 4 5 2" xfId="26453"/>
    <cellStyle name="Nota 2 2 4 5 3" xfId="37639"/>
    <cellStyle name="Nota 2 2 4 6" xfId="17299"/>
    <cellStyle name="Nota 2 2 4 6 2" xfId="28349"/>
    <cellStyle name="Nota 2 2 4 6 3" xfId="39535"/>
    <cellStyle name="Nota 2 2 4 7" xfId="19024"/>
    <cellStyle name="Nota 2 2 4 8" xfId="30212"/>
    <cellStyle name="Nota 2 2 4 9" xfId="41398"/>
    <cellStyle name="Nota 2 2 5" xfId="794"/>
    <cellStyle name="Nota 2 2 5 10" xfId="43411"/>
    <cellStyle name="Nota 2 2 5 2" xfId="10684"/>
    <cellStyle name="Nota 2 2 5 2 2" xfId="21084"/>
    <cellStyle name="Nota 2 2 5 2 3" xfId="32272"/>
    <cellStyle name="Nota 2 2 5 3" xfId="12412"/>
    <cellStyle name="Nota 2 2 5 3 2" xfId="22977"/>
    <cellStyle name="Nota 2 2 5 3 3" xfId="34163"/>
    <cellStyle name="Nota 2 2 5 4" xfId="14137"/>
    <cellStyle name="Nota 2 2 5 4 2" xfId="24873"/>
    <cellStyle name="Nota 2 2 5 4 3" xfId="36059"/>
    <cellStyle name="Nota 2 2 5 5" xfId="15862"/>
    <cellStyle name="Nota 2 2 5 5 2" xfId="26769"/>
    <cellStyle name="Nota 2 2 5 5 3" xfId="37955"/>
    <cellStyle name="Nota 2 2 5 6" xfId="17587"/>
    <cellStyle name="Nota 2 2 5 6 2" xfId="28665"/>
    <cellStyle name="Nota 2 2 5 6 3" xfId="39851"/>
    <cellStyle name="Nota 2 2 5 7" xfId="19312"/>
    <cellStyle name="Nota 2 2 5 8" xfId="30500"/>
    <cellStyle name="Nota 2 2 5 9" xfId="41686"/>
    <cellStyle name="Nota 2 2 6" xfId="1110"/>
    <cellStyle name="Nota 2 2 6 10" xfId="43699"/>
    <cellStyle name="Nota 2 2 6 2" xfId="10972"/>
    <cellStyle name="Nota 2 2 6 2 2" xfId="21400"/>
    <cellStyle name="Nota 2 2 6 2 3" xfId="32588"/>
    <cellStyle name="Nota 2 2 6 3" xfId="12700"/>
    <cellStyle name="Nota 2 2 6 3 2" xfId="23293"/>
    <cellStyle name="Nota 2 2 6 3 3" xfId="34479"/>
    <cellStyle name="Nota 2 2 6 4" xfId="14425"/>
    <cellStyle name="Nota 2 2 6 4 2" xfId="25189"/>
    <cellStyle name="Nota 2 2 6 4 3" xfId="36375"/>
    <cellStyle name="Nota 2 2 6 5" xfId="16150"/>
    <cellStyle name="Nota 2 2 6 5 2" xfId="27085"/>
    <cellStyle name="Nota 2 2 6 5 3" xfId="38271"/>
    <cellStyle name="Nota 2 2 6 6" xfId="17875"/>
    <cellStyle name="Nota 2 2 6 6 2" xfId="28981"/>
    <cellStyle name="Nota 2 2 6 6 3" xfId="40167"/>
    <cellStyle name="Nota 2 2 6 7" xfId="19600"/>
    <cellStyle name="Nota 2 2 6 8" xfId="30788"/>
    <cellStyle name="Nota 2 2 6 9" xfId="41974"/>
    <cellStyle name="Nota 2 2 7" xfId="1426"/>
    <cellStyle name="Nota 2 2 7 10" xfId="43987"/>
    <cellStyle name="Nota 2 2 7 2" xfId="11260"/>
    <cellStyle name="Nota 2 2 7 2 2" xfId="21716"/>
    <cellStyle name="Nota 2 2 7 2 3" xfId="32904"/>
    <cellStyle name="Nota 2 2 7 3" xfId="12988"/>
    <cellStyle name="Nota 2 2 7 3 2" xfId="23609"/>
    <cellStyle name="Nota 2 2 7 3 3" xfId="34795"/>
    <cellStyle name="Nota 2 2 7 4" xfId="14713"/>
    <cellStyle name="Nota 2 2 7 4 2" xfId="25505"/>
    <cellStyle name="Nota 2 2 7 4 3" xfId="36691"/>
    <cellStyle name="Nota 2 2 7 5" xfId="16438"/>
    <cellStyle name="Nota 2 2 7 5 2" xfId="27401"/>
    <cellStyle name="Nota 2 2 7 5 3" xfId="38587"/>
    <cellStyle name="Nota 2 2 7 6" xfId="18163"/>
    <cellStyle name="Nota 2 2 7 6 2" xfId="29297"/>
    <cellStyle name="Nota 2 2 7 6 3" xfId="40483"/>
    <cellStyle name="Nota 2 2 7 7" xfId="19888"/>
    <cellStyle name="Nota 2 2 7 8" xfId="31076"/>
    <cellStyle name="Nota 2 2 7 9" xfId="42262"/>
    <cellStyle name="Nota 2 2 8" xfId="1742"/>
    <cellStyle name="Nota 2 2 8 10" xfId="44275"/>
    <cellStyle name="Nota 2 2 8 2" xfId="11548"/>
    <cellStyle name="Nota 2 2 8 2 2" xfId="22032"/>
    <cellStyle name="Nota 2 2 8 2 3" xfId="33220"/>
    <cellStyle name="Nota 2 2 8 3" xfId="13276"/>
    <cellStyle name="Nota 2 2 8 3 2" xfId="23925"/>
    <cellStyle name="Nota 2 2 8 3 3" xfId="35111"/>
    <cellStyle name="Nota 2 2 8 4" xfId="15001"/>
    <cellStyle name="Nota 2 2 8 4 2" xfId="25821"/>
    <cellStyle name="Nota 2 2 8 4 3" xfId="37007"/>
    <cellStyle name="Nota 2 2 8 5" xfId="16726"/>
    <cellStyle name="Nota 2 2 8 5 2" xfId="27717"/>
    <cellStyle name="Nota 2 2 8 5 3" xfId="38903"/>
    <cellStyle name="Nota 2 2 8 6" xfId="18451"/>
    <cellStyle name="Nota 2 2 8 6 2" xfId="29613"/>
    <cellStyle name="Nota 2 2 8 6 3" xfId="40799"/>
    <cellStyle name="Nota 2 2 8 7" xfId="20176"/>
    <cellStyle name="Nota 2 2 8 8" xfId="31364"/>
    <cellStyle name="Nota 2 2 8 9" xfId="42550"/>
    <cellStyle name="Nota 2 2 9" xfId="2107"/>
    <cellStyle name="Nota 2 2 9 2" xfId="20464"/>
    <cellStyle name="Nota 2 2 9 3" xfId="31652"/>
    <cellStyle name="Nota 2 20" xfId="42816"/>
    <cellStyle name="Nota 2 3" xfId="184"/>
    <cellStyle name="Nota 2 3 10" xfId="11858"/>
    <cellStyle name="Nota 2 3 10 2" xfId="22369"/>
    <cellStyle name="Nota 2 3 10 3" xfId="33555"/>
    <cellStyle name="Nota 2 3 11" xfId="13583"/>
    <cellStyle name="Nota 2 3 11 2" xfId="24265"/>
    <cellStyle name="Nota 2 3 11 3" xfId="35451"/>
    <cellStyle name="Nota 2 3 12" xfId="15308"/>
    <cellStyle name="Nota 2 3 12 2" xfId="26161"/>
    <cellStyle name="Nota 2 3 12 3" xfId="37347"/>
    <cellStyle name="Nota 2 3 13" xfId="17033"/>
    <cellStyle name="Nota 2 3 13 2" xfId="28057"/>
    <cellStyle name="Nota 2 3 13 3" xfId="39243"/>
    <cellStyle name="Nota 2 3 14" xfId="18758"/>
    <cellStyle name="Nota 2 3 15" xfId="29946"/>
    <cellStyle name="Nota 2 3 16" xfId="41132"/>
    <cellStyle name="Nota 2 3 17" xfId="42857"/>
    <cellStyle name="Nota 2 3 2" xfId="274"/>
    <cellStyle name="Nota 2 3 2 10" xfId="13665"/>
    <cellStyle name="Nota 2 3 2 10 2" xfId="24355"/>
    <cellStyle name="Nota 2 3 2 10 3" xfId="35541"/>
    <cellStyle name="Nota 2 3 2 11" xfId="15390"/>
    <cellStyle name="Nota 2 3 2 11 2" xfId="26251"/>
    <cellStyle name="Nota 2 3 2 11 3" xfId="37437"/>
    <cellStyle name="Nota 2 3 2 12" xfId="17115"/>
    <cellStyle name="Nota 2 3 2 12 2" xfId="28147"/>
    <cellStyle name="Nota 2 3 2 12 3" xfId="39333"/>
    <cellStyle name="Nota 2 3 2 13" xfId="18840"/>
    <cellStyle name="Nota 2 3 2 14" xfId="30028"/>
    <cellStyle name="Nota 2 3 2 15" xfId="41214"/>
    <cellStyle name="Nota 2 3 2 16" xfId="42939"/>
    <cellStyle name="Nota 2 3 2 2" xfId="432"/>
    <cellStyle name="Nota 2 3 2 2 10" xfId="15534"/>
    <cellStyle name="Nota 2 3 2 2 10 2" xfId="26409"/>
    <cellStyle name="Nota 2 3 2 2 10 3" xfId="37595"/>
    <cellStyle name="Nota 2 3 2 2 11" xfId="17259"/>
    <cellStyle name="Nota 2 3 2 2 11 2" xfId="28305"/>
    <cellStyle name="Nota 2 3 2 2 11 3" xfId="39491"/>
    <cellStyle name="Nota 2 3 2 2 12" xfId="18984"/>
    <cellStyle name="Nota 2 3 2 2 13" xfId="30172"/>
    <cellStyle name="Nota 2 3 2 2 14" xfId="41358"/>
    <cellStyle name="Nota 2 3 2 2 15" xfId="43083"/>
    <cellStyle name="Nota 2 3 2 2 2" xfId="750"/>
    <cellStyle name="Nota 2 3 2 2 2 10" xfId="43371"/>
    <cellStyle name="Nota 2 3 2 2 2 2" xfId="10644"/>
    <cellStyle name="Nota 2 3 2 2 2 2 2" xfId="21040"/>
    <cellStyle name="Nota 2 3 2 2 2 2 3" xfId="32228"/>
    <cellStyle name="Nota 2 3 2 2 2 3" xfId="12372"/>
    <cellStyle name="Nota 2 3 2 2 2 3 2" xfId="22933"/>
    <cellStyle name="Nota 2 3 2 2 2 3 3" xfId="34119"/>
    <cellStyle name="Nota 2 3 2 2 2 4" xfId="14097"/>
    <cellStyle name="Nota 2 3 2 2 2 4 2" xfId="24829"/>
    <cellStyle name="Nota 2 3 2 2 2 4 3" xfId="36015"/>
    <cellStyle name="Nota 2 3 2 2 2 5" xfId="15822"/>
    <cellStyle name="Nota 2 3 2 2 2 5 2" xfId="26725"/>
    <cellStyle name="Nota 2 3 2 2 2 5 3" xfId="37911"/>
    <cellStyle name="Nota 2 3 2 2 2 6" xfId="17547"/>
    <cellStyle name="Nota 2 3 2 2 2 6 2" xfId="28621"/>
    <cellStyle name="Nota 2 3 2 2 2 6 3" xfId="39807"/>
    <cellStyle name="Nota 2 3 2 2 2 7" xfId="19272"/>
    <cellStyle name="Nota 2 3 2 2 2 8" xfId="30460"/>
    <cellStyle name="Nota 2 3 2 2 2 9" xfId="41646"/>
    <cellStyle name="Nota 2 3 2 2 3" xfId="1066"/>
    <cellStyle name="Nota 2 3 2 2 3 10" xfId="43659"/>
    <cellStyle name="Nota 2 3 2 2 3 2" xfId="10932"/>
    <cellStyle name="Nota 2 3 2 2 3 2 2" xfId="21356"/>
    <cellStyle name="Nota 2 3 2 2 3 2 3" xfId="32544"/>
    <cellStyle name="Nota 2 3 2 2 3 3" xfId="12660"/>
    <cellStyle name="Nota 2 3 2 2 3 3 2" xfId="23249"/>
    <cellStyle name="Nota 2 3 2 2 3 3 3" xfId="34435"/>
    <cellStyle name="Nota 2 3 2 2 3 4" xfId="14385"/>
    <cellStyle name="Nota 2 3 2 2 3 4 2" xfId="25145"/>
    <cellStyle name="Nota 2 3 2 2 3 4 3" xfId="36331"/>
    <cellStyle name="Nota 2 3 2 2 3 5" xfId="16110"/>
    <cellStyle name="Nota 2 3 2 2 3 5 2" xfId="27041"/>
    <cellStyle name="Nota 2 3 2 2 3 5 3" xfId="38227"/>
    <cellStyle name="Nota 2 3 2 2 3 6" xfId="17835"/>
    <cellStyle name="Nota 2 3 2 2 3 6 2" xfId="28937"/>
    <cellStyle name="Nota 2 3 2 2 3 6 3" xfId="40123"/>
    <cellStyle name="Nota 2 3 2 2 3 7" xfId="19560"/>
    <cellStyle name="Nota 2 3 2 2 3 8" xfId="30748"/>
    <cellStyle name="Nota 2 3 2 2 3 9" xfId="41934"/>
    <cellStyle name="Nota 2 3 2 2 4" xfId="1382"/>
    <cellStyle name="Nota 2 3 2 2 4 10" xfId="43947"/>
    <cellStyle name="Nota 2 3 2 2 4 2" xfId="11220"/>
    <cellStyle name="Nota 2 3 2 2 4 2 2" xfId="21672"/>
    <cellStyle name="Nota 2 3 2 2 4 2 3" xfId="32860"/>
    <cellStyle name="Nota 2 3 2 2 4 3" xfId="12948"/>
    <cellStyle name="Nota 2 3 2 2 4 3 2" xfId="23565"/>
    <cellStyle name="Nota 2 3 2 2 4 3 3" xfId="34751"/>
    <cellStyle name="Nota 2 3 2 2 4 4" xfId="14673"/>
    <cellStyle name="Nota 2 3 2 2 4 4 2" xfId="25461"/>
    <cellStyle name="Nota 2 3 2 2 4 4 3" xfId="36647"/>
    <cellStyle name="Nota 2 3 2 2 4 5" xfId="16398"/>
    <cellStyle name="Nota 2 3 2 2 4 5 2" xfId="27357"/>
    <cellStyle name="Nota 2 3 2 2 4 5 3" xfId="38543"/>
    <cellStyle name="Nota 2 3 2 2 4 6" xfId="18123"/>
    <cellStyle name="Nota 2 3 2 2 4 6 2" xfId="29253"/>
    <cellStyle name="Nota 2 3 2 2 4 6 3" xfId="40439"/>
    <cellStyle name="Nota 2 3 2 2 4 7" xfId="19848"/>
    <cellStyle name="Nota 2 3 2 2 4 8" xfId="31036"/>
    <cellStyle name="Nota 2 3 2 2 4 9" xfId="42222"/>
    <cellStyle name="Nota 2 3 2 2 5" xfId="1698"/>
    <cellStyle name="Nota 2 3 2 2 5 10" xfId="44235"/>
    <cellStyle name="Nota 2 3 2 2 5 2" xfId="11508"/>
    <cellStyle name="Nota 2 3 2 2 5 2 2" xfId="21988"/>
    <cellStyle name="Nota 2 3 2 2 5 2 3" xfId="33176"/>
    <cellStyle name="Nota 2 3 2 2 5 3" xfId="13236"/>
    <cellStyle name="Nota 2 3 2 2 5 3 2" xfId="23881"/>
    <cellStyle name="Nota 2 3 2 2 5 3 3" xfId="35067"/>
    <cellStyle name="Nota 2 3 2 2 5 4" xfId="14961"/>
    <cellStyle name="Nota 2 3 2 2 5 4 2" xfId="25777"/>
    <cellStyle name="Nota 2 3 2 2 5 4 3" xfId="36963"/>
    <cellStyle name="Nota 2 3 2 2 5 5" xfId="16686"/>
    <cellStyle name="Nota 2 3 2 2 5 5 2" xfId="27673"/>
    <cellStyle name="Nota 2 3 2 2 5 5 3" xfId="38859"/>
    <cellStyle name="Nota 2 3 2 2 5 6" xfId="18411"/>
    <cellStyle name="Nota 2 3 2 2 5 6 2" xfId="29569"/>
    <cellStyle name="Nota 2 3 2 2 5 6 3" xfId="40755"/>
    <cellStyle name="Nota 2 3 2 2 5 7" xfId="20136"/>
    <cellStyle name="Nota 2 3 2 2 5 8" xfId="31324"/>
    <cellStyle name="Nota 2 3 2 2 5 9" xfId="42510"/>
    <cellStyle name="Nota 2 3 2 2 6" xfId="2014"/>
    <cellStyle name="Nota 2 3 2 2 6 10" xfId="44523"/>
    <cellStyle name="Nota 2 3 2 2 6 2" xfId="11796"/>
    <cellStyle name="Nota 2 3 2 2 6 2 2" xfId="22304"/>
    <cellStyle name="Nota 2 3 2 2 6 2 3" xfId="33492"/>
    <cellStyle name="Nota 2 3 2 2 6 3" xfId="13524"/>
    <cellStyle name="Nota 2 3 2 2 6 3 2" xfId="24197"/>
    <cellStyle name="Nota 2 3 2 2 6 3 3" xfId="35383"/>
    <cellStyle name="Nota 2 3 2 2 6 4" xfId="15249"/>
    <cellStyle name="Nota 2 3 2 2 6 4 2" xfId="26093"/>
    <cellStyle name="Nota 2 3 2 2 6 4 3" xfId="37279"/>
    <cellStyle name="Nota 2 3 2 2 6 5" xfId="16974"/>
    <cellStyle name="Nota 2 3 2 2 6 5 2" xfId="27989"/>
    <cellStyle name="Nota 2 3 2 2 6 5 3" xfId="39175"/>
    <cellStyle name="Nota 2 3 2 2 6 6" xfId="18699"/>
    <cellStyle name="Nota 2 3 2 2 6 6 2" xfId="29885"/>
    <cellStyle name="Nota 2 3 2 2 6 6 3" xfId="41071"/>
    <cellStyle name="Nota 2 3 2 2 6 7" xfId="20424"/>
    <cellStyle name="Nota 2 3 2 2 6 8" xfId="31612"/>
    <cellStyle name="Nota 2 3 2 2 6 9" xfId="42798"/>
    <cellStyle name="Nota 2 3 2 2 7" xfId="10355"/>
    <cellStyle name="Nota 2 3 2 2 7 2" xfId="20724"/>
    <cellStyle name="Nota 2 3 2 2 7 3" xfId="31912"/>
    <cellStyle name="Nota 2 3 2 2 8" xfId="12084"/>
    <cellStyle name="Nota 2 3 2 2 8 2" xfId="22617"/>
    <cellStyle name="Nota 2 3 2 2 8 3" xfId="33803"/>
    <cellStyle name="Nota 2 3 2 2 9" xfId="13809"/>
    <cellStyle name="Nota 2 3 2 2 9 2" xfId="24513"/>
    <cellStyle name="Nota 2 3 2 2 9 3" xfId="35699"/>
    <cellStyle name="Nota 2 3 2 3" xfId="592"/>
    <cellStyle name="Nota 2 3 2 3 10" xfId="43227"/>
    <cellStyle name="Nota 2 3 2 3 2" xfId="10500"/>
    <cellStyle name="Nota 2 3 2 3 2 2" xfId="20882"/>
    <cellStyle name="Nota 2 3 2 3 2 3" xfId="32070"/>
    <cellStyle name="Nota 2 3 2 3 3" xfId="12228"/>
    <cellStyle name="Nota 2 3 2 3 3 2" xfId="22775"/>
    <cellStyle name="Nota 2 3 2 3 3 3" xfId="33961"/>
    <cellStyle name="Nota 2 3 2 3 4" xfId="13953"/>
    <cellStyle name="Nota 2 3 2 3 4 2" xfId="24671"/>
    <cellStyle name="Nota 2 3 2 3 4 3" xfId="35857"/>
    <cellStyle name="Nota 2 3 2 3 5" xfId="15678"/>
    <cellStyle name="Nota 2 3 2 3 5 2" xfId="26567"/>
    <cellStyle name="Nota 2 3 2 3 5 3" xfId="37753"/>
    <cellStyle name="Nota 2 3 2 3 6" xfId="17403"/>
    <cellStyle name="Nota 2 3 2 3 6 2" xfId="28463"/>
    <cellStyle name="Nota 2 3 2 3 6 3" xfId="39649"/>
    <cellStyle name="Nota 2 3 2 3 7" xfId="19128"/>
    <cellStyle name="Nota 2 3 2 3 8" xfId="30316"/>
    <cellStyle name="Nota 2 3 2 3 9" xfId="41502"/>
    <cellStyle name="Nota 2 3 2 4" xfId="908"/>
    <cellStyle name="Nota 2 3 2 4 10" xfId="43515"/>
    <cellStyle name="Nota 2 3 2 4 2" xfId="10788"/>
    <cellStyle name="Nota 2 3 2 4 2 2" xfId="21198"/>
    <cellStyle name="Nota 2 3 2 4 2 3" xfId="32386"/>
    <cellStyle name="Nota 2 3 2 4 3" xfId="12516"/>
    <cellStyle name="Nota 2 3 2 4 3 2" xfId="23091"/>
    <cellStyle name="Nota 2 3 2 4 3 3" xfId="34277"/>
    <cellStyle name="Nota 2 3 2 4 4" xfId="14241"/>
    <cellStyle name="Nota 2 3 2 4 4 2" xfId="24987"/>
    <cellStyle name="Nota 2 3 2 4 4 3" xfId="36173"/>
    <cellStyle name="Nota 2 3 2 4 5" xfId="15966"/>
    <cellStyle name="Nota 2 3 2 4 5 2" xfId="26883"/>
    <cellStyle name="Nota 2 3 2 4 5 3" xfId="38069"/>
    <cellStyle name="Nota 2 3 2 4 6" xfId="17691"/>
    <cellStyle name="Nota 2 3 2 4 6 2" xfId="28779"/>
    <cellStyle name="Nota 2 3 2 4 6 3" xfId="39965"/>
    <cellStyle name="Nota 2 3 2 4 7" xfId="19416"/>
    <cellStyle name="Nota 2 3 2 4 8" xfId="30604"/>
    <cellStyle name="Nota 2 3 2 4 9" xfId="41790"/>
    <cellStyle name="Nota 2 3 2 5" xfId="1224"/>
    <cellStyle name="Nota 2 3 2 5 10" xfId="43803"/>
    <cellStyle name="Nota 2 3 2 5 2" xfId="11076"/>
    <cellStyle name="Nota 2 3 2 5 2 2" xfId="21514"/>
    <cellStyle name="Nota 2 3 2 5 2 3" xfId="32702"/>
    <cellStyle name="Nota 2 3 2 5 3" xfId="12804"/>
    <cellStyle name="Nota 2 3 2 5 3 2" xfId="23407"/>
    <cellStyle name="Nota 2 3 2 5 3 3" xfId="34593"/>
    <cellStyle name="Nota 2 3 2 5 4" xfId="14529"/>
    <cellStyle name="Nota 2 3 2 5 4 2" xfId="25303"/>
    <cellStyle name="Nota 2 3 2 5 4 3" xfId="36489"/>
    <cellStyle name="Nota 2 3 2 5 5" xfId="16254"/>
    <cellStyle name="Nota 2 3 2 5 5 2" xfId="27199"/>
    <cellStyle name="Nota 2 3 2 5 5 3" xfId="38385"/>
    <cellStyle name="Nota 2 3 2 5 6" xfId="17979"/>
    <cellStyle name="Nota 2 3 2 5 6 2" xfId="29095"/>
    <cellStyle name="Nota 2 3 2 5 6 3" xfId="40281"/>
    <cellStyle name="Nota 2 3 2 5 7" xfId="19704"/>
    <cellStyle name="Nota 2 3 2 5 8" xfId="30892"/>
    <cellStyle name="Nota 2 3 2 5 9" xfId="42078"/>
    <cellStyle name="Nota 2 3 2 6" xfId="1540"/>
    <cellStyle name="Nota 2 3 2 6 10" xfId="44091"/>
    <cellStyle name="Nota 2 3 2 6 2" xfId="11364"/>
    <cellStyle name="Nota 2 3 2 6 2 2" xfId="21830"/>
    <cellStyle name="Nota 2 3 2 6 2 3" xfId="33018"/>
    <cellStyle name="Nota 2 3 2 6 3" xfId="13092"/>
    <cellStyle name="Nota 2 3 2 6 3 2" xfId="23723"/>
    <cellStyle name="Nota 2 3 2 6 3 3" xfId="34909"/>
    <cellStyle name="Nota 2 3 2 6 4" xfId="14817"/>
    <cellStyle name="Nota 2 3 2 6 4 2" xfId="25619"/>
    <cellStyle name="Nota 2 3 2 6 4 3" xfId="36805"/>
    <cellStyle name="Nota 2 3 2 6 5" xfId="16542"/>
    <cellStyle name="Nota 2 3 2 6 5 2" xfId="27515"/>
    <cellStyle name="Nota 2 3 2 6 5 3" xfId="38701"/>
    <cellStyle name="Nota 2 3 2 6 6" xfId="18267"/>
    <cellStyle name="Nota 2 3 2 6 6 2" xfId="29411"/>
    <cellStyle name="Nota 2 3 2 6 6 3" xfId="40597"/>
    <cellStyle name="Nota 2 3 2 6 7" xfId="19992"/>
    <cellStyle name="Nota 2 3 2 6 8" xfId="31180"/>
    <cellStyle name="Nota 2 3 2 6 9" xfId="42366"/>
    <cellStyle name="Nota 2 3 2 7" xfId="1856"/>
    <cellStyle name="Nota 2 3 2 7 10" xfId="44379"/>
    <cellStyle name="Nota 2 3 2 7 2" xfId="11652"/>
    <cellStyle name="Nota 2 3 2 7 2 2" xfId="22146"/>
    <cellStyle name="Nota 2 3 2 7 2 3" xfId="33334"/>
    <cellStyle name="Nota 2 3 2 7 3" xfId="13380"/>
    <cellStyle name="Nota 2 3 2 7 3 2" xfId="24039"/>
    <cellStyle name="Nota 2 3 2 7 3 3" xfId="35225"/>
    <cellStyle name="Nota 2 3 2 7 4" xfId="15105"/>
    <cellStyle name="Nota 2 3 2 7 4 2" xfId="25935"/>
    <cellStyle name="Nota 2 3 2 7 4 3" xfId="37121"/>
    <cellStyle name="Nota 2 3 2 7 5" xfId="16830"/>
    <cellStyle name="Nota 2 3 2 7 5 2" xfId="27831"/>
    <cellStyle name="Nota 2 3 2 7 5 3" xfId="39017"/>
    <cellStyle name="Nota 2 3 2 7 6" xfId="18555"/>
    <cellStyle name="Nota 2 3 2 7 6 2" xfId="29727"/>
    <cellStyle name="Nota 2 3 2 7 6 3" xfId="40913"/>
    <cellStyle name="Nota 2 3 2 7 7" xfId="20280"/>
    <cellStyle name="Nota 2 3 2 7 8" xfId="31468"/>
    <cellStyle name="Nota 2 3 2 7 9" xfId="42654"/>
    <cellStyle name="Nota 2 3 2 8" xfId="2098"/>
    <cellStyle name="Nota 2 3 2 8 2" xfId="20568"/>
    <cellStyle name="Nota 2 3 2 8 3" xfId="31756"/>
    <cellStyle name="Nota 2 3 2 9" xfId="11940"/>
    <cellStyle name="Nota 2 3 2 9 2" xfId="22459"/>
    <cellStyle name="Nota 2 3 2 9 3" xfId="33645"/>
    <cellStyle name="Nota 2 3 3" xfId="342"/>
    <cellStyle name="Nota 2 3 3 10" xfId="15452"/>
    <cellStyle name="Nota 2 3 3 10 2" xfId="26319"/>
    <cellStyle name="Nota 2 3 3 10 3" xfId="37505"/>
    <cellStyle name="Nota 2 3 3 11" xfId="17177"/>
    <cellStyle name="Nota 2 3 3 11 2" xfId="28215"/>
    <cellStyle name="Nota 2 3 3 11 3" xfId="39401"/>
    <cellStyle name="Nota 2 3 3 12" xfId="18902"/>
    <cellStyle name="Nota 2 3 3 13" xfId="30090"/>
    <cellStyle name="Nota 2 3 3 14" xfId="41276"/>
    <cellStyle name="Nota 2 3 3 15" xfId="43001"/>
    <cellStyle name="Nota 2 3 3 2" xfId="660"/>
    <cellStyle name="Nota 2 3 3 2 10" xfId="43289"/>
    <cellStyle name="Nota 2 3 3 2 2" xfId="10562"/>
    <cellStyle name="Nota 2 3 3 2 2 2" xfId="20950"/>
    <cellStyle name="Nota 2 3 3 2 2 3" xfId="32138"/>
    <cellStyle name="Nota 2 3 3 2 3" xfId="12290"/>
    <cellStyle name="Nota 2 3 3 2 3 2" xfId="22843"/>
    <cellStyle name="Nota 2 3 3 2 3 3" xfId="34029"/>
    <cellStyle name="Nota 2 3 3 2 4" xfId="14015"/>
    <cellStyle name="Nota 2 3 3 2 4 2" xfId="24739"/>
    <cellStyle name="Nota 2 3 3 2 4 3" xfId="35925"/>
    <cellStyle name="Nota 2 3 3 2 5" xfId="15740"/>
    <cellStyle name="Nota 2 3 3 2 5 2" xfId="26635"/>
    <cellStyle name="Nota 2 3 3 2 5 3" xfId="37821"/>
    <cellStyle name="Nota 2 3 3 2 6" xfId="17465"/>
    <cellStyle name="Nota 2 3 3 2 6 2" xfId="28531"/>
    <cellStyle name="Nota 2 3 3 2 6 3" xfId="39717"/>
    <cellStyle name="Nota 2 3 3 2 7" xfId="19190"/>
    <cellStyle name="Nota 2 3 3 2 8" xfId="30378"/>
    <cellStyle name="Nota 2 3 3 2 9" xfId="41564"/>
    <cellStyle name="Nota 2 3 3 3" xfId="976"/>
    <cellStyle name="Nota 2 3 3 3 10" xfId="43577"/>
    <cellStyle name="Nota 2 3 3 3 2" xfId="10850"/>
    <cellStyle name="Nota 2 3 3 3 2 2" xfId="21266"/>
    <cellStyle name="Nota 2 3 3 3 2 3" xfId="32454"/>
    <cellStyle name="Nota 2 3 3 3 3" xfId="12578"/>
    <cellStyle name="Nota 2 3 3 3 3 2" xfId="23159"/>
    <cellStyle name="Nota 2 3 3 3 3 3" xfId="34345"/>
    <cellStyle name="Nota 2 3 3 3 4" xfId="14303"/>
    <cellStyle name="Nota 2 3 3 3 4 2" xfId="25055"/>
    <cellStyle name="Nota 2 3 3 3 4 3" xfId="36241"/>
    <cellStyle name="Nota 2 3 3 3 5" xfId="16028"/>
    <cellStyle name="Nota 2 3 3 3 5 2" xfId="26951"/>
    <cellStyle name="Nota 2 3 3 3 5 3" xfId="38137"/>
    <cellStyle name="Nota 2 3 3 3 6" xfId="17753"/>
    <cellStyle name="Nota 2 3 3 3 6 2" xfId="28847"/>
    <cellStyle name="Nota 2 3 3 3 6 3" xfId="40033"/>
    <cellStyle name="Nota 2 3 3 3 7" xfId="19478"/>
    <cellStyle name="Nota 2 3 3 3 8" xfId="30666"/>
    <cellStyle name="Nota 2 3 3 3 9" xfId="41852"/>
    <cellStyle name="Nota 2 3 3 4" xfId="1292"/>
    <cellStyle name="Nota 2 3 3 4 10" xfId="43865"/>
    <cellStyle name="Nota 2 3 3 4 2" xfId="11138"/>
    <cellStyle name="Nota 2 3 3 4 2 2" xfId="21582"/>
    <cellStyle name="Nota 2 3 3 4 2 3" xfId="32770"/>
    <cellStyle name="Nota 2 3 3 4 3" xfId="12866"/>
    <cellStyle name="Nota 2 3 3 4 3 2" xfId="23475"/>
    <cellStyle name="Nota 2 3 3 4 3 3" xfId="34661"/>
    <cellStyle name="Nota 2 3 3 4 4" xfId="14591"/>
    <cellStyle name="Nota 2 3 3 4 4 2" xfId="25371"/>
    <cellStyle name="Nota 2 3 3 4 4 3" xfId="36557"/>
    <cellStyle name="Nota 2 3 3 4 5" xfId="16316"/>
    <cellStyle name="Nota 2 3 3 4 5 2" xfId="27267"/>
    <cellStyle name="Nota 2 3 3 4 5 3" xfId="38453"/>
    <cellStyle name="Nota 2 3 3 4 6" xfId="18041"/>
    <cellStyle name="Nota 2 3 3 4 6 2" xfId="29163"/>
    <cellStyle name="Nota 2 3 3 4 6 3" xfId="40349"/>
    <cellStyle name="Nota 2 3 3 4 7" xfId="19766"/>
    <cellStyle name="Nota 2 3 3 4 8" xfId="30954"/>
    <cellStyle name="Nota 2 3 3 4 9" xfId="42140"/>
    <cellStyle name="Nota 2 3 3 5" xfId="1608"/>
    <cellStyle name="Nota 2 3 3 5 10" xfId="44153"/>
    <cellStyle name="Nota 2 3 3 5 2" xfId="11426"/>
    <cellStyle name="Nota 2 3 3 5 2 2" xfId="21898"/>
    <cellStyle name="Nota 2 3 3 5 2 3" xfId="33086"/>
    <cellStyle name="Nota 2 3 3 5 3" xfId="13154"/>
    <cellStyle name="Nota 2 3 3 5 3 2" xfId="23791"/>
    <cellStyle name="Nota 2 3 3 5 3 3" xfId="34977"/>
    <cellStyle name="Nota 2 3 3 5 4" xfId="14879"/>
    <cellStyle name="Nota 2 3 3 5 4 2" xfId="25687"/>
    <cellStyle name="Nota 2 3 3 5 4 3" xfId="36873"/>
    <cellStyle name="Nota 2 3 3 5 5" xfId="16604"/>
    <cellStyle name="Nota 2 3 3 5 5 2" xfId="27583"/>
    <cellStyle name="Nota 2 3 3 5 5 3" xfId="38769"/>
    <cellStyle name="Nota 2 3 3 5 6" xfId="18329"/>
    <cellStyle name="Nota 2 3 3 5 6 2" xfId="29479"/>
    <cellStyle name="Nota 2 3 3 5 6 3" xfId="40665"/>
    <cellStyle name="Nota 2 3 3 5 7" xfId="20054"/>
    <cellStyle name="Nota 2 3 3 5 8" xfId="31242"/>
    <cellStyle name="Nota 2 3 3 5 9" xfId="42428"/>
    <cellStyle name="Nota 2 3 3 6" xfId="1924"/>
    <cellStyle name="Nota 2 3 3 6 10" xfId="44441"/>
    <cellStyle name="Nota 2 3 3 6 2" xfId="11714"/>
    <cellStyle name="Nota 2 3 3 6 2 2" xfId="22214"/>
    <cellStyle name="Nota 2 3 3 6 2 3" xfId="33402"/>
    <cellStyle name="Nota 2 3 3 6 3" xfId="13442"/>
    <cellStyle name="Nota 2 3 3 6 3 2" xfId="24107"/>
    <cellStyle name="Nota 2 3 3 6 3 3" xfId="35293"/>
    <cellStyle name="Nota 2 3 3 6 4" xfId="15167"/>
    <cellStyle name="Nota 2 3 3 6 4 2" xfId="26003"/>
    <cellStyle name="Nota 2 3 3 6 4 3" xfId="37189"/>
    <cellStyle name="Nota 2 3 3 6 5" xfId="16892"/>
    <cellStyle name="Nota 2 3 3 6 5 2" xfId="27899"/>
    <cellStyle name="Nota 2 3 3 6 5 3" xfId="39085"/>
    <cellStyle name="Nota 2 3 3 6 6" xfId="18617"/>
    <cellStyle name="Nota 2 3 3 6 6 2" xfId="29795"/>
    <cellStyle name="Nota 2 3 3 6 6 3" xfId="40981"/>
    <cellStyle name="Nota 2 3 3 6 7" xfId="20342"/>
    <cellStyle name="Nota 2 3 3 6 8" xfId="31530"/>
    <cellStyle name="Nota 2 3 3 6 9" xfId="42716"/>
    <cellStyle name="Nota 2 3 3 7" xfId="10273"/>
    <cellStyle name="Nota 2 3 3 7 2" xfId="20634"/>
    <cellStyle name="Nota 2 3 3 7 3" xfId="31822"/>
    <cellStyle name="Nota 2 3 3 8" xfId="12002"/>
    <cellStyle name="Nota 2 3 3 8 2" xfId="22527"/>
    <cellStyle name="Nota 2 3 3 8 3" xfId="33713"/>
    <cellStyle name="Nota 2 3 3 9" xfId="13727"/>
    <cellStyle name="Nota 2 3 3 9 2" xfId="24423"/>
    <cellStyle name="Nota 2 3 3 9 3" xfId="35609"/>
    <cellStyle name="Nota 2 3 4" xfId="502"/>
    <cellStyle name="Nota 2 3 4 10" xfId="43145"/>
    <cellStyle name="Nota 2 3 4 2" xfId="10418"/>
    <cellStyle name="Nota 2 3 4 2 2" xfId="20792"/>
    <cellStyle name="Nota 2 3 4 2 3" xfId="31980"/>
    <cellStyle name="Nota 2 3 4 3" xfId="12146"/>
    <cellStyle name="Nota 2 3 4 3 2" xfId="22685"/>
    <cellStyle name="Nota 2 3 4 3 3" xfId="33871"/>
    <cellStyle name="Nota 2 3 4 4" xfId="13871"/>
    <cellStyle name="Nota 2 3 4 4 2" xfId="24581"/>
    <cellStyle name="Nota 2 3 4 4 3" xfId="35767"/>
    <cellStyle name="Nota 2 3 4 5" xfId="15596"/>
    <cellStyle name="Nota 2 3 4 5 2" xfId="26477"/>
    <cellStyle name="Nota 2 3 4 5 3" xfId="37663"/>
    <cellStyle name="Nota 2 3 4 6" xfId="17321"/>
    <cellStyle name="Nota 2 3 4 6 2" xfId="28373"/>
    <cellStyle name="Nota 2 3 4 6 3" xfId="39559"/>
    <cellStyle name="Nota 2 3 4 7" xfId="19046"/>
    <cellStyle name="Nota 2 3 4 8" xfId="30234"/>
    <cellStyle name="Nota 2 3 4 9" xfId="41420"/>
    <cellStyle name="Nota 2 3 5" xfId="818"/>
    <cellStyle name="Nota 2 3 5 10" xfId="43433"/>
    <cellStyle name="Nota 2 3 5 2" xfId="10706"/>
    <cellStyle name="Nota 2 3 5 2 2" xfId="21108"/>
    <cellStyle name="Nota 2 3 5 2 3" xfId="32296"/>
    <cellStyle name="Nota 2 3 5 3" xfId="12434"/>
    <cellStyle name="Nota 2 3 5 3 2" xfId="23001"/>
    <cellStyle name="Nota 2 3 5 3 3" xfId="34187"/>
    <cellStyle name="Nota 2 3 5 4" xfId="14159"/>
    <cellStyle name="Nota 2 3 5 4 2" xfId="24897"/>
    <cellStyle name="Nota 2 3 5 4 3" xfId="36083"/>
    <cellStyle name="Nota 2 3 5 5" xfId="15884"/>
    <cellStyle name="Nota 2 3 5 5 2" xfId="26793"/>
    <cellStyle name="Nota 2 3 5 5 3" xfId="37979"/>
    <cellStyle name="Nota 2 3 5 6" xfId="17609"/>
    <cellStyle name="Nota 2 3 5 6 2" xfId="28689"/>
    <cellStyle name="Nota 2 3 5 6 3" xfId="39875"/>
    <cellStyle name="Nota 2 3 5 7" xfId="19334"/>
    <cellStyle name="Nota 2 3 5 8" xfId="30522"/>
    <cellStyle name="Nota 2 3 5 9" xfId="41708"/>
    <cellStyle name="Nota 2 3 6" xfId="1134"/>
    <cellStyle name="Nota 2 3 6 10" xfId="43721"/>
    <cellStyle name="Nota 2 3 6 2" xfId="10994"/>
    <cellStyle name="Nota 2 3 6 2 2" xfId="21424"/>
    <cellStyle name="Nota 2 3 6 2 3" xfId="32612"/>
    <cellStyle name="Nota 2 3 6 3" xfId="12722"/>
    <cellStyle name="Nota 2 3 6 3 2" xfId="23317"/>
    <cellStyle name="Nota 2 3 6 3 3" xfId="34503"/>
    <cellStyle name="Nota 2 3 6 4" xfId="14447"/>
    <cellStyle name="Nota 2 3 6 4 2" xfId="25213"/>
    <cellStyle name="Nota 2 3 6 4 3" xfId="36399"/>
    <cellStyle name="Nota 2 3 6 5" xfId="16172"/>
    <cellStyle name="Nota 2 3 6 5 2" xfId="27109"/>
    <cellStyle name="Nota 2 3 6 5 3" xfId="38295"/>
    <cellStyle name="Nota 2 3 6 6" xfId="17897"/>
    <cellStyle name="Nota 2 3 6 6 2" xfId="29005"/>
    <cellStyle name="Nota 2 3 6 6 3" xfId="40191"/>
    <cellStyle name="Nota 2 3 6 7" xfId="19622"/>
    <cellStyle name="Nota 2 3 6 8" xfId="30810"/>
    <cellStyle name="Nota 2 3 6 9" xfId="41996"/>
    <cellStyle name="Nota 2 3 7" xfId="1450"/>
    <cellStyle name="Nota 2 3 7 10" xfId="44009"/>
    <cellStyle name="Nota 2 3 7 2" xfId="11282"/>
    <cellStyle name="Nota 2 3 7 2 2" xfId="21740"/>
    <cellStyle name="Nota 2 3 7 2 3" xfId="32928"/>
    <cellStyle name="Nota 2 3 7 3" xfId="13010"/>
    <cellStyle name="Nota 2 3 7 3 2" xfId="23633"/>
    <cellStyle name="Nota 2 3 7 3 3" xfId="34819"/>
    <cellStyle name="Nota 2 3 7 4" xfId="14735"/>
    <cellStyle name="Nota 2 3 7 4 2" xfId="25529"/>
    <cellStyle name="Nota 2 3 7 4 3" xfId="36715"/>
    <cellStyle name="Nota 2 3 7 5" xfId="16460"/>
    <cellStyle name="Nota 2 3 7 5 2" xfId="27425"/>
    <cellStyle name="Nota 2 3 7 5 3" xfId="38611"/>
    <cellStyle name="Nota 2 3 7 6" xfId="18185"/>
    <cellStyle name="Nota 2 3 7 6 2" xfId="29321"/>
    <cellStyle name="Nota 2 3 7 6 3" xfId="40507"/>
    <cellStyle name="Nota 2 3 7 7" xfId="19910"/>
    <cellStyle name="Nota 2 3 7 8" xfId="31098"/>
    <cellStyle name="Nota 2 3 7 9" xfId="42284"/>
    <cellStyle name="Nota 2 3 8" xfId="1766"/>
    <cellStyle name="Nota 2 3 8 10" xfId="44297"/>
    <cellStyle name="Nota 2 3 8 2" xfId="11570"/>
    <cellStyle name="Nota 2 3 8 2 2" xfId="22056"/>
    <cellStyle name="Nota 2 3 8 2 3" xfId="33244"/>
    <cellStyle name="Nota 2 3 8 3" xfId="13298"/>
    <cellStyle name="Nota 2 3 8 3 2" xfId="23949"/>
    <cellStyle name="Nota 2 3 8 3 3" xfId="35135"/>
    <cellStyle name="Nota 2 3 8 4" xfId="15023"/>
    <cellStyle name="Nota 2 3 8 4 2" xfId="25845"/>
    <cellStyle name="Nota 2 3 8 4 3" xfId="37031"/>
    <cellStyle name="Nota 2 3 8 5" xfId="16748"/>
    <cellStyle name="Nota 2 3 8 5 2" xfId="27741"/>
    <cellStyle name="Nota 2 3 8 5 3" xfId="38927"/>
    <cellStyle name="Nota 2 3 8 6" xfId="18473"/>
    <cellStyle name="Nota 2 3 8 6 2" xfId="29637"/>
    <cellStyle name="Nota 2 3 8 6 3" xfId="40823"/>
    <cellStyle name="Nota 2 3 8 7" xfId="20198"/>
    <cellStyle name="Nota 2 3 8 8" xfId="31386"/>
    <cellStyle name="Nota 2 3 8 9" xfId="42572"/>
    <cellStyle name="Nota 2 3 9" xfId="2131"/>
    <cellStyle name="Nota 2 3 9 2" xfId="20486"/>
    <cellStyle name="Nota 2 3 9 3" xfId="31674"/>
    <cellStyle name="Nota 2 4" xfId="206"/>
    <cellStyle name="Nota 2 4 10" xfId="13603"/>
    <cellStyle name="Nota 2 4 10 2" xfId="24287"/>
    <cellStyle name="Nota 2 4 10 3" xfId="35473"/>
    <cellStyle name="Nota 2 4 11" xfId="15328"/>
    <cellStyle name="Nota 2 4 11 2" xfId="26183"/>
    <cellStyle name="Nota 2 4 11 3" xfId="37369"/>
    <cellStyle name="Nota 2 4 12" xfId="17053"/>
    <cellStyle name="Nota 2 4 12 2" xfId="28079"/>
    <cellStyle name="Nota 2 4 12 3" xfId="39265"/>
    <cellStyle name="Nota 2 4 13" xfId="18778"/>
    <cellStyle name="Nota 2 4 14" xfId="29966"/>
    <cellStyle name="Nota 2 4 15" xfId="41152"/>
    <cellStyle name="Nota 2 4 16" xfId="42877"/>
    <cellStyle name="Nota 2 4 2" xfId="364"/>
    <cellStyle name="Nota 2 4 2 10" xfId="15472"/>
    <cellStyle name="Nota 2 4 2 10 2" xfId="26341"/>
    <cellStyle name="Nota 2 4 2 10 3" xfId="37527"/>
    <cellStyle name="Nota 2 4 2 11" xfId="17197"/>
    <cellStyle name="Nota 2 4 2 11 2" xfId="28237"/>
    <cellStyle name="Nota 2 4 2 11 3" xfId="39423"/>
    <cellStyle name="Nota 2 4 2 12" xfId="18922"/>
    <cellStyle name="Nota 2 4 2 13" xfId="30110"/>
    <cellStyle name="Nota 2 4 2 14" xfId="41296"/>
    <cellStyle name="Nota 2 4 2 15" xfId="43021"/>
    <cellStyle name="Nota 2 4 2 2" xfId="682"/>
    <cellStyle name="Nota 2 4 2 2 10" xfId="43309"/>
    <cellStyle name="Nota 2 4 2 2 2" xfId="10582"/>
    <cellStyle name="Nota 2 4 2 2 2 2" xfId="20972"/>
    <cellStyle name="Nota 2 4 2 2 2 3" xfId="32160"/>
    <cellStyle name="Nota 2 4 2 2 3" xfId="12310"/>
    <cellStyle name="Nota 2 4 2 2 3 2" xfId="22865"/>
    <cellStyle name="Nota 2 4 2 2 3 3" xfId="34051"/>
    <cellStyle name="Nota 2 4 2 2 4" xfId="14035"/>
    <cellStyle name="Nota 2 4 2 2 4 2" xfId="24761"/>
    <cellStyle name="Nota 2 4 2 2 4 3" xfId="35947"/>
    <cellStyle name="Nota 2 4 2 2 5" xfId="15760"/>
    <cellStyle name="Nota 2 4 2 2 5 2" xfId="26657"/>
    <cellStyle name="Nota 2 4 2 2 5 3" xfId="37843"/>
    <cellStyle name="Nota 2 4 2 2 6" xfId="17485"/>
    <cellStyle name="Nota 2 4 2 2 6 2" xfId="28553"/>
    <cellStyle name="Nota 2 4 2 2 6 3" xfId="39739"/>
    <cellStyle name="Nota 2 4 2 2 7" xfId="19210"/>
    <cellStyle name="Nota 2 4 2 2 8" xfId="30398"/>
    <cellStyle name="Nota 2 4 2 2 9" xfId="41584"/>
    <cellStyle name="Nota 2 4 2 3" xfId="998"/>
    <cellStyle name="Nota 2 4 2 3 10" xfId="43597"/>
    <cellStyle name="Nota 2 4 2 3 2" xfId="10870"/>
    <cellStyle name="Nota 2 4 2 3 2 2" xfId="21288"/>
    <cellStyle name="Nota 2 4 2 3 2 3" xfId="32476"/>
    <cellStyle name="Nota 2 4 2 3 3" xfId="12598"/>
    <cellStyle name="Nota 2 4 2 3 3 2" xfId="23181"/>
    <cellStyle name="Nota 2 4 2 3 3 3" xfId="34367"/>
    <cellStyle name="Nota 2 4 2 3 4" xfId="14323"/>
    <cellStyle name="Nota 2 4 2 3 4 2" xfId="25077"/>
    <cellStyle name="Nota 2 4 2 3 4 3" xfId="36263"/>
    <cellStyle name="Nota 2 4 2 3 5" xfId="16048"/>
    <cellStyle name="Nota 2 4 2 3 5 2" xfId="26973"/>
    <cellStyle name="Nota 2 4 2 3 5 3" xfId="38159"/>
    <cellStyle name="Nota 2 4 2 3 6" xfId="17773"/>
    <cellStyle name="Nota 2 4 2 3 6 2" xfId="28869"/>
    <cellStyle name="Nota 2 4 2 3 6 3" xfId="40055"/>
    <cellStyle name="Nota 2 4 2 3 7" xfId="19498"/>
    <cellStyle name="Nota 2 4 2 3 8" xfId="30686"/>
    <cellStyle name="Nota 2 4 2 3 9" xfId="41872"/>
    <cellStyle name="Nota 2 4 2 4" xfId="1314"/>
    <cellStyle name="Nota 2 4 2 4 10" xfId="43885"/>
    <cellStyle name="Nota 2 4 2 4 2" xfId="11158"/>
    <cellStyle name="Nota 2 4 2 4 2 2" xfId="21604"/>
    <cellStyle name="Nota 2 4 2 4 2 3" xfId="32792"/>
    <cellStyle name="Nota 2 4 2 4 3" xfId="12886"/>
    <cellStyle name="Nota 2 4 2 4 3 2" xfId="23497"/>
    <cellStyle name="Nota 2 4 2 4 3 3" xfId="34683"/>
    <cellStyle name="Nota 2 4 2 4 4" xfId="14611"/>
    <cellStyle name="Nota 2 4 2 4 4 2" xfId="25393"/>
    <cellStyle name="Nota 2 4 2 4 4 3" xfId="36579"/>
    <cellStyle name="Nota 2 4 2 4 5" xfId="16336"/>
    <cellStyle name="Nota 2 4 2 4 5 2" xfId="27289"/>
    <cellStyle name="Nota 2 4 2 4 5 3" xfId="38475"/>
    <cellStyle name="Nota 2 4 2 4 6" xfId="18061"/>
    <cellStyle name="Nota 2 4 2 4 6 2" xfId="29185"/>
    <cellStyle name="Nota 2 4 2 4 6 3" xfId="40371"/>
    <cellStyle name="Nota 2 4 2 4 7" xfId="19786"/>
    <cellStyle name="Nota 2 4 2 4 8" xfId="30974"/>
    <cellStyle name="Nota 2 4 2 4 9" xfId="42160"/>
    <cellStyle name="Nota 2 4 2 5" xfId="1630"/>
    <cellStyle name="Nota 2 4 2 5 10" xfId="44173"/>
    <cellStyle name="Nota 2 4 2 5 2" xfId="11446"/>
    <cellStyle name="Nota 2 4 2 5 2 2" xfId="21920"/>
    <cellStyle name="Nota 2 4 2 5 2 3" xfId="33108"/>
    <cellStyle name="Nota 2 4 2 5 3" xfId="13174"/>
    <cellStyle name="Nota 2 4 2 5 3 2" xfId="23813"/>
    <cellStyle name="Nota 2 4 2 5 3 3" xfId="34999"/>
    <cellStyle name="Nota 2 4 2 5 4" xfId="14899"/>
    <cellStyle name="Nota 2 4 2 5 4 2" xfId="25709"/>
    <cellStyle name="Nota 2 4 2 5 4 3" xfId="36895"/>
    <cellStyle name="Nota 2 4 2 5 5" xfId="16624"/>
    <cellStyle name="Nota 2 4 2 5 5 2" xfId="27605"/>
    <cellStyle name="Nota 2 4 2 5 5 3" xfId="38791"/>
    <cellStyle name="Nota 2 4 2 5 6" xfId="18349"/>
    <cellStyle name="Nota 2 4 2 5 6 2" xfId="29501"/>
    <cellStyle name="Nota 2 4 2 5 6 3" xfId="40687"/>
    <cellStyle name="Nota 2 4 2 5 7" xfId="20074"/>
    <cellStyle name="Nota 2 4 2 5 8" xfId="31262"/>
    <cellStyle name="Nota 2 4 2 5 9" xfId="42448"/>
    <cellStyle name="Nota 2 4 2 6" xfId="1946"/>
    <cellStyle name="Nota 2 4 2 6 10" xfId="44461"/>
    <cellStyle name="Nota 2 4 2 6 2" xfId="11734"/>
    <cellStyle name="Nota 2 4 2 6 2 2" xfId="22236"/>
    <cellStyle name="Nota 2 4 2 6 2 3" xfId="33424"/>
    <cellStyle name="Nota 2 4 2 6 3" xfId="13462"/>
    <cellStyle name="Nota 2 4 2 6 3 2" xfId="24129"/>
    <cellStyle name="Nota 2 4 2 6 3 3" xfId="35315"/>
    <cellStyle name="Nota 2 4 2 6 4" xfId="15187"/>
    <cellStyle name="Nota 2 4 2 6 4 2" xfId="26025"/>
    <cellStyle name="Nota 2 4 2 6 4 3" xfId="37211"/>
    <cellStyle name="Nota 2 4 2 6 5" xfId="16912"/>
    <cellStyle name="Nota 2 4 2 6 5 2" xfId="27921"/>
    <cellStyle name="Nota 2 4 2 6 5 3" xfId="39107"/>
    <cellStyle name="Nota 2 4 2 6 6" xfId="18637"/>
    <cellStyle name="Nota 2 4 2 6 6 2" xfId="29817"/>
    <cellStyle name="Nota 2 4 2 6 6 3" xfId="41003"/>
    <cellStyle name="Nota 2 4 2 6 7" xfId="20362"/>
    <cellStyle name="Nota 2 4 2 6 8" xfId="31550"/>
    <cellStyle name="Nota 2 4 2 6 9" xfId="42736"/>
    <cellStyle name="Nota 2 4 2 7" xfId="10293"/>
    <cellStyle name="Nota 2 4 2 7 2" xfId="20656"/>
    <cellStyle name="Nota 2 4 2 7 3" xfId="31844"/>
    <cellStyle name="Nota 2 4 2 8" xfId="12022"/>
    <cellStyle name="Nota 2 4 2 8 2" xfId="22549"/>
    <cellStyle name="Nota 2 4 2 8 3" xfId="33735"/>
    <cellStyle name="Nota 2 4 2 9" xfId="13747"/>
    <cellStyle name="Nota 2 4 2 9 2" xfId="24445"/>
    <cellStyle name="Nota 2 4 2 9 3" xfId="35631"/>
    <cellStyle name="Nota 2 4 3" xfId="524"/>
    <cellStyle name="Nota 2 4 3 10" xfId="43165"/>
    <cellStyle name="Nota 2 4 3 2" xfId="10438"/>
    <cellStyle name="Nota 2 4 3 2 2" xfId="20814"/>
    <cellStyle name="Nota 2 4 3 2 3" xfId="32002"/>
    <cellStyle name="Nota 2 4 3 3" xfId="12166"/>
    <cellStyle name="Nota 2 4 3 3 2" xfId="22707"/>
    <cellStyle name="Nota 2 4 3 3 3" xfId="33893"/>
    <cellStyle name="Nota 2 4 3 4" xfId="13891"/>
    <cellStyle name="Nota 2 4 3 4 2" xfId="24603"/>
    <cellStyle name="Nota 2 4 3 4 3" xfId="35789"/>
    <cellStyle name="Nota 2 4 3 5" xfId="15616"/>
    <cellStyle name="Nota 2 4 3 5 2" xfId="26499"/>
    <cellStyle name="Nota 2 4 3 5 3" xfId="37685"/>
    <cellStyle name="Nota 2 4 3 6" xfId="17341"/>
    <cellStyle name="Nota 2 4 3 6 2" xfId="28395"/>
    <cellStyle name="Nota 2 4 3 6 3" xfId="39581"/>
    <cellStyle name="Nota 2 4 3 7" xfId="19066"/>
    <cellStyle name="Nota 2 4 3 8" xfId="30254"/>
    <cellStyle name="Nota 2 4 3 9" xfId="41440"/>
    <cellStyle name="Nota 2 4 4" xfId="840"/>
    <cellStyle name="Nota 2 4 4 10" xfId="43453"/>
    <cellStyle name="Nota 2 4 4 2" xfId="10726"/>
    <cellStyle name="Nota 2 4 4 2 2" xfId="21130"/>
    <cellStyle name="Nota 2 4 4 2 3" xfId="32318"/>
    <cellStyle name="Nota 2 4 4 3" xfId="12454"/>
    <cellStyle name="Nota 2 4 4 3 2" xfId="23023"/>
    <cellStyle name="Nota 2 4 4 3 3" xfId="34209"/>
    <cellStyle name="Nota 2 4 4 4" xfId="14179"/>
    <cellStyle name="Nota 2 4 4 4 2" xfId="24919"/>
    <cellStyle name="Nota 2 4 4 4 3" xfId="36105"/>
    <cellStyle name="Nota 2 4 4 5" xfId="15904"/>
    <cellStyle name="Nota 2 4 4 5 2" xfId="26815"/>
    <cellStyle name="Nota 2 4 4 5 3" xfId="38001"/>
    <cellStyle name="Nota 2 4 4 6" xfId="17629"/>
    <cellStyle name="Nota 2 4 4 6 2" xfId="28711"/>
    <cellStyle name="Nota 2 4 4 6 3" xfId="39897"/>
    <cellStyle name="Nota 2 4 4 7" xfId="19354"/>
    <cellStyle name="Nota 2 4 4 8" xfId="30542"/>
    <cellStyle name="Nota 2 4 4 9" xfId="41728"/>
    <cellStyle name="Nota 2 4 5" xfId="1156"/>
    <cellStyle name="Nota 2 4 5 10" xfId="43741"/>
    <cellStyle name="Nota 2 4 5 2" xfId="11014"/>
    <cellStyle name="Nota 2 4 5 2 2" xfId="21446"/>
    <cellStyle name="Nota 2 4 5 2 3" xfId="32634"/>
    <cellStyle name="Nota 2 4 5 3" xfId="12742"/>
    <cellStyle name="Nota 2 4 5 3 2" xfId="23339"/>
    <cellStyle name="Nota 2 4 5 3 3" xfId="34525"/>
    <cellStyle name="Nota 2 4 5 4" xfId="14467"/>
    <cellStyle name="Nota 2 4 5 4 2" xfId="25235"/>
    <cellStyle name="Nota 2 4 5 4 3" xfId="36421"/>
    <cellStyle name="Nota 2 4 5 5" xfId="16192"/>
    <cellStyle name="Nota 2 4 5 5 2" xfId="27131"/>
    <cellStyle name="Nota 2 4 5 5 3" xfId="38317"/>
    <cellStyle name="Nota 2 4 5 6" xfId="17917"/>
    <cellStyle name="Nota 2 4 5 6 2" xfId="29027"/>
    <cellStyle name="Nota 2 4 5 6 3" xfId="40213"/>
    <cellStyle name="Nota 2 4 5 7" xfId="19642"/>
    <cellStyle name="Nota 2 4 5 8" xfId="30830"/>
    <cellStyle name="Nota 2 4 5 9" xfId="42016"/>
    <cellStyle name="Nota 2 4 6" xfId="1472"/>
    <cellStyle name="Nota 2 4 6 10" xfId="44029"/>
    <cellStyle name="Nota 2 4 6 2" xfId="11302"/>
    <cellStyle name="Nota 2 4 6 2 2" xfId="21762"/>
    <cellStyle name="Nota 2 4 6 2 3" xfId="32950"/>
    <cellStyle name="Nota 2 4 6 3" xfId="13030"/>
    <cellStyle name="Nota 2 4 6 3 2" xfId="23655"/>
    <cellStyle name="Nota 2 4 6 3 3" xfId="34841"/>
    <cellStyle name="Nota 2 4 6 4" xfId="14755"/>
    <cellStyle name="Nota 2 4 6 4 2" xfId="25551"/>
    <cellStyle name="Nota 2 4 6 4 3" xfId="36737"/>
    <cellStyle name="Nota 2 4 6 5" xfId="16480"/>
    <cellStyle name="Nota 2 4 6 5 2" xfId="27447"/>
    <cellStyle name="Nota 2 4 6 5 3" xfId="38633"/>
    <cellStyle name="Nota 2 4 6 6" xfId="18205"/>
    <cellStyle name="Nota 2 4 6 6 2" xfId="29343"/>
    <cellStyle name="Nota 2 4 6 6 3" xfId="40529"/>
    <cellStyle name="Nota 2 4 6 7" xfId="19930"/>
    <cellStyle name="Nota 2 4 6 8" xfId="31118"/>
    <cellStyle name="Nota 2 4 6 9" xfId="42304"/>
    <cellStyle name="Nota 2 4 7" xfId="1788"/>
    <cellStyle name="Nota 2 4 7 10" xfId="44317"/>
    <cellStyle name="Nota 2 4 7 2" xfId="11590"/>
    <cellStyle name="Nota 2 4 7 2 2" xfId="22078"/>
    <cellStyle name="Nota 2 4 7 2 3" xfId="33266"/>
    <cellStyle name="Nota 2 4 7 3" xfId="13318"/>
    <cellStyle name="Nota 2 4 7 3 2" xfId="23971"/>
    <cellStyle name="Nota 2 4 7 3 3" xfId="35157"/>
    <cellStyle name="Nota 2 4 7 4" xfId="15043"/>
    <cellStyle name="Nota 2 4 7 4 2" xfId="25867"/>
    <cellStyle name="Nota 2 4 7 4 3" xfId="37053"/>
    <cellStyle name="Nota 2 4 7 5" xfId="16768"/>
    <cellStyle name="Nota 2 4 7 5 2" xfId="27763"/>
    <cellStyle name="Nota 2 4 7 5 3" xfId="38949"/>
    <cellStyle name="Nota 2 4 7 6" xfId="18493"/>
    <cellStyle name="Nota 2 4 7 6 2" xfId="29659"/>
    <cellStyle name="Nota 2 4 7 6 3" xfId="40845"/>
    <cellStyle name="Nota 2 4 7 7" xfId="20218"/>
    <cellStyle name="Nota 2 4 7 8" xfId="31406"/>
    <cellStyle name="Nota 2 4 7 9" xfId="42592"/>
    <cellStyle name="Nota 2 4 8" xfId="2047"/>
    <cellStyle name="Nota 2 4 8 2" xfId="20506"/>
    <cellStyle name="Nota 2 4 8 3" xfId="31694"/>
    <cellStyle name="Nota 2 4 9" xfId="11878"/>
    <cellStyle name="Nota 2 4 9 2" xfId="22391"/>
    <cellStyle name="Nota 2 4 9 3" xfId="33577"/>
    <cellStyle name="Nota 2 5" xfId="228"/>
    <cellStyle name="Nota 2 5 10" xfId="13623"/>
    <cellStyle name="Nota 2 5 10 2" xfId="24309"/>
    <cellStyle name="Nota 2 5 10 3" xfId="35495"/>
    <cellStyle name="Nota 2 5 11" xfId="15348"/>
    <cellStyle name="Nota 2 5 11 2" xfId="26205"/>
    <cellStyle name="Nota 2 5 11 3" xfId="37391"/>
    <cellStyle name="Nota 2 5 12" xfId="17073"/>
    <cellStyle name="Nota 2 5 12 2" xfId="28101"/>
    <cellStyle name="Nota 2 5 12 3" xfId="39287"/>
    <cellStyle name="Nota 2 5 13" xfId="18798"/>
    <cellStyle name="Nota 2 5 14" xfId="29986"/>
    <cellStyle name="Nota 2 5 15" xfId="41172"/>
    <cellStyle name="Nota 2 5 16" xfId="42897"/>
    <cellStyle name="Nota 2 5 2" xfId="386"/>
    <cellStyle name="Nota 2 5 2 10" xfId="15492"/>
    <cellStyle name="Nota 2 5 2 10 2" xfId="26363"/>
    <cellStyle name="Nota 2 5 2 10 3" xfId="37549"/>
    <cellStyle name="Nota 2 5 2 11" xfId="17217"/>
    <cellStyle name="Nota 2 5 2 11 2" xfId="28259"/>
    <cellStyle name="Nota 2 5 2 11 3" xfId="39445"/>
    <cellStyle name="Nota 2 5 2 12" xfId="18942"/>
    <cellStyle name="Nota 2 5 2 13" xfId="30130"/>
    <cellStyle name="Nota 2 5 2 14" xfId="41316"/>
    <cellStyle name="Nota 2 5 2 15" xfId="43041"/>
    <cellStyle name="Nota 2 5 2 2" xfId="704"/>
    <cellStyle name="Nota 2 5 2 2 10" xfId="43329"/>
    <cellStyle name="Nota 2 5 2 2 2" xfId="10602"/>
    <cellStyle name="Nota 2 5 2 2 2 2" xfId="20994"/>
    <cellStyle name="Nota 2 5 2 2 2 3" xfId="32182"/>
    <cellStyle name="Nota 2 5 2 2 3" xfId="12330"/>
    <cellStyle name="Nota 2 5 2 2 3 2" xfId="22887"/>
    <cellStyle name="Nota 2 5 2 2 3 3" xfId="34073"/>
    <cellStyle name="Nota 2 5 2 2 4" xfId="14055"/>
    <cellStyle name="Nota 2 5 2 2 4 2" xfId="24783"/>
    <cellStyle name="Nota 2 5 2 2 4 3" xfId="35969"/>
    <cellStyle name="Nota 2 5 2 2 5" xfId="15780"/>
    <cellStyle name="Nota 2 5 2 2 5 2" xfId="26679"/>
    <cellStyle name="Nota 2 5 2 2 5 3" xfId="37865"/>
    <cellStyle name="Nota 2 5 2 2 6" xfId="17505"/>
    <cellStyle name="Nota 2 5 2 2 6 2" xfId="28575"/>
    <cellStyle name="Nota 2 5 2 2 6 3" xfId="39761"/>
    <cellStyle name="Nota 2 5 2 2 7" xfId="19230"/>
    <cellStyle name="Nota 2 5 2 2 8" xfId="30418"/>
    <cellStyle name="Nota 2 5 2 2 9" xfId="41604"/>
    <cellStyle name="Nota 2 5 2 3" xfId="1020"/>
    <cellStyle name="Nota 2 5 2 3 10" xfId="43617"/>
    <cellStyle name="Nota 2 5 2 3 2" xfId="10890"/>
    <cellStyle name="Nota 2 5 2 3 2 2" xfId="21310"/>
    <cellStyle name="Nota 2 5 2 3 2 3" xfId="32498"/>
    <cellStyle name="Nota 2 5 2 3 3" xfId="12618"/>
    <cellStyle name="Nota 2 5 2 3 3 2" xfId="23203"/>
    <cellStyle name="Nota 2 5 2 3 3 3" xfId="34389"/>
    <cellStyle name="Nota 2 5 2 3 4" xfId="14343"/>
    <cellStyle name="Nota 2 5 2 3 4 2" xfId="25099"/>
    <cellStyle name="Nota 2 5 2 3 4 3" xfId="36285"/>
    <cellStyle name="Nota 2 5 2 3 5" xfId="16068"/>
    <cellStyle name="Nota 2 5 2 3 5 2" xfId="26995"/>
    <cellStyle name="Nota 2 5 2 3 5 3" xfId="38181"/>
    <cellStyle name="Nota 2 5 2 3 6" xfId="17793"/>
    <cellStyle name="Nota 2 5 2 3 6 2" xfId="28891"/>
    <cellStyle name="Nota 2 5 2 3 6 3" xfId="40077"/>
    <cellStyle name="Nota 2 5 2 3 7" xfId="19518"/>
    <cellStyle name="Nota 2 5 2 3 8" xfId="30706"/>
    <cellStyle name="Nota 2 5 2 3 9" xfId="41892"/>
    <cellStyle name="Nota 2 5 2 4" xfId="1336"/>
    <cellStyle name="Nota 2 5 2 4 10" xfId="43905"/>
    <cellStyle name="Nota 2 5 2 4 2" xfId="11178"/>
    <cellStyle name="Nota 2 5 2 4 2 2" xfId="21626"/>
    <cellStyle name="Nota 2 5 2 4 2 3" xfId="32814"/>
    <cellStyle name="Nota 2 5 2 4 3" xfId="12906"/>
    <cellStyle name="Nota 2 5 2 4 3 2" xfId="23519"/>
    <cellStyle name="Nota 2 5 2 4 3 3" xfId="34705"/>
    <cellStyle name="Nota 2 5 2 4 4" xfId="14631"/>
    <cellStyle name="Nota 2 5 2 4 4 2" xfId="25415"/>
    <cellStyle name="Nota 2 5 2 4 4 3" xfId="36601"/>
    <cellStyle name="Nota 2 5 2 4 5" xfId="16356"/>
    <cellStyle name="Nota 2 5 2 4 5 2" xfId="27311"/>
    <cellStyle name="Nota 2 5 2 4 5 3" xfId="38497"/>
    <cellStyle name="Nota 2 5 2 4 6" xfId="18081"/>
    <cellStyle name="Nota 2 5 2 4 6 2" xfId="29207"/>
    <cellStyle name="Nota 2 5 2 4 6 3" xfId="40393"/>
    <cellStyle name="Nota 2 5 2 4 7" xfId="19806"/>
    <cellStyle name="Nota 2 5 2 4 8" xfId="30994"/>
    <cellStyle name="Nota 2 5 2 4 9" xfId="42180"/>
    <cellStyle name="Nota 2 5 2 5" xfId="1652"/>
    <cellStyle name="Nota 2 5 2 5 10" xfId="44193"/>
    <cellStyle name="Nota 2 5 2 5 2" xfId="11466"/>
    <cellStyle name="Nota 2 5 2 5 2 2" xfId="21942"/>
    <cellStyle name="Nota 2 5 2 5 2 3" xfId="33130"/>
    <cellStyle name="Nota 2 5 2 5 3" xfId="13194"/>
    <cellStyle name="Nota 2 5 2 5 3 2" xfId="23835"/>
    <cellStyle name="Nota 2 5 2 5 3 3" xfId="35021"/>
    <cellStyle name="Nota 2 5 2 5 4" xfId="14919"/>
    <cellStyle name="Nota 2 5 2 5 4 2" xfId="25731"/>
    <cellStyle name="Nota 2 5 2 5 4 3" xfId="36917"/>
    <cellStyle name="Nota 2 5 2 5 5" xfId="16644"/>
    <cellStyle name="Nota 2 5 2 5 5 2" xfId="27627"/>
    <cellStyle name="Nota 2 5 2 5 5 3" xfId="38813"/>
    <cellStyle name="Nota 2 5 2 5 6" xfId="18369"/>
    <cellStyle name="Nota 2 5 2 5 6 2" xfId="29523"/>
    <cellStyle name="Nota 2 5 2 5 6 3" xfId="40709"/>
    <cellStyle name="Nota 2 5 2 5 7" xfId="20094"/>
    <cellStyle name="Nota 2 5 2 5 8" xfId="31282"/>
    <cellStyle name="Nota 2 5 2 5 9" xfId="42468"/>
    <cellStyle name="Nota 2 5 2 6" xfId="1968"/>
    <cellStyle name="Nota 2 5 2 6 10" xfId="44481"/>
    <cellStyle name="Nota 2 5 2 6 2" xfId="11754"/>
    <cellStyle name="Nota 2 5 2 6 2 2" xfId="22258"/>
    <cellStyle name="Nota 2 5 2 6 2 3" xfId="33446"/>
    <cellStyle name="Nota 2 5 2 6 3" xfId="13482"/>
    <cellStyle name="Nota 2 5 2 6 3 2" xfId="24151"/>
    <cellStyle name="Nota 2 5 2 6 3 3" xfId="35337"/>
    <cellStyle name="Nota 2 5 2 6 4" xfId="15207"/>
    <cellStyle name="Nota 2 5 2 6 4 2" xfId="26047"/>
    <cellStyle name="Nota 2 5 2 6 4 3" xfId="37233"/>
    <cellStyle name="Nota 2 5 2 6 5" xfId="16932"/>
    <cellStyle name="Nota 2 5 2 6 5 2" xfId="27943"/>
    <cellStyle name="Nota 2 5 2 6 5 3" xfId="39129"/>
    <cellStyle name="Nota 2 5 2 6 6" xfId="18657"/>
    <cellStyle name="Nota 2 5 2 6 6 2" xfId="29839"/>
    <cellStyle name="Nota 2 5 2 6 6 3" xfId="41025"/>
    <cellStyle name="Nota 2 5 2 6 7" xfId="20382"/>
    <cellStyle name="Nota 2 5 2 6 8" xfId="31570"/>
    <cellStyle name="Nota 2 5 2 6 9" xfId="42756"/>
    <cellStyle name="Nota 2 5 2 7" xfId="10313"/>
    <cellStyle name="Nota 2 5 2 7 2" xfId="20678"/>
    <cellStyle name="Nota 2 5 2 7 3" xfId="31866"/>
    <cellStyle name="Nota 2 5 2 8" xfId="12042"/>
    <cellStyle name="Nota 2 5 2 8 2" xfId="22571"/>
    <cellStyle name="Nota 2 5 2 8 3" xfId="33757"/>
    <cellStyle name="Nota 2 5 2 9" xfId="13767"/>
    <cellStyle name="Nota 2 5 2 9 2" xfId="24467"/>
    <cellStyle name="Nota 2 5 2 9 3" xfId="35653"/>
    <cellStyle name="Nota 2 5 3" xfId="546"/>
    <cellStyle name="Nota 2 5 3 10" xfId="43185"/>
    <cellStyle name="Nota 2 5 3 2" xfId="10458"/>
    <cellStyle name="Nota 2 5 3 2 2" xfId="20836"/>
    <cellStyle name="Nota 2 5 3 2 3" xfId="32024"/>
    <cellStyle name="Nota 2 5 3 3" xfId="12186"/>
    <cellStyle name="Nota 2 5 3 3 2" xfId="22729"/>
    <cellStyle name="Nota 2 5 3 3 3" xfId="33915"/>
    <cellStyle name="Nota 2 5 3 4" xfId="13911"/>
    <cellStyle name="Nota 2 5 3 4 2" xfId="24625"/>
    <cellStyle name="Nota 2 5 3 4 3" xfId="35811"/>
    <cellStyle name="Nota 2 5 3 5" xfId="15636"/>
    <cellStyle name="Nota 2 5 3 5 2" xfId="26521"/>
    <cellStyle name="Nota 2 5 3 5 3" xfId="37707"/>
    <cellStyle name="Nota 2 5 3 6" xfId="17361"/>
    <cellStyle name="Nota 2 5 3 6 2" xfId="28417"/>
    <cellStyle name="Nota 2 5 3 6 3" xfId="39603"/>
    <cellStyle name="Nota 2 5 3 7" xfId="19086"/>
    <cellStyle name="Nota 2 5 3 8" xfId="30274"/>
    <cellStyle name="Nota 2 5 3 9" xfId="41460"/>
    <cellStyle name="Nota 2 5 4" xfId="862"/>
    <cellStyle name="Nota 2 5 4 10" xfId="43473"/>
    <cellStyle name="Nota 2 5 4 2" xfId="10746"/>
    <cellStyle name="Nota 2 5 4 2 2" xfId="21152"/>
    <cellStyle name="Nota 2 5 4 2 3" xfId="32340"/>
    <cellStyle name="Nota 2 5 4 3" xfId="12474"/>
    <cellStyle name="Nota 2 5 4 3 2" xfId="23045"/>
    <cellStyle name="Nota 2 5 4 3 3" xfId="34231"/>
    <cellStyle name="Nota 2 5 4 4" xfId="14199"/>
    <cellStyle name="Nota 2 5 4 4 2" xfId="24941"/>
    <cellStyle name="Nota 2 5 4 4 3" xfId="36127"/>
    <cellStyle name="Nota 2 5 4 5" xfId="15924"/>
    <cellStyle name="Nota 2 5 4 5 2" xfId="26837"/>
    <cellStyle name="Nota 2 5 4 5 3" xfId="38023"/>
    <cellStyle name="Nota 2 5 4 6" xfId="17649"/>
    <cellStyle name="Nota 2 5 4 6 2" xfId="28733"/>
    <cellStyle name="Nota 2 5 4 6 3" xfId="39919"/>
    <cellStyle name="Nota 2 5 4 7" xfId="19374"/>
    <cellStyle name="Nota 2 5 4 8" xfId="30562"/>
    <cellStyle name="Nota 2 5 4 9" xfId="41748"/>
    <cellStyle name="Nota 2 5 5" xfId="1178"/>
    <cellStyle name="Nota 2 5 5 10" xfId="43761"/>
    <cellStyle name="Nota 2 5 5 2" xfId="11034"/>
    <cellStyle name="Nota 2 5 5 2 2" xfId="21468"/>
    <cellStyle name="Nota 2 5 5 2 3" xfId="32656"/>
    <cellStyle name="Nota 2 5 5 3" xfId="12762"/>
    <cellStyle name="Nota 2 5 5 3 2" xfId="23361"/>
    <cellStyle name="Nota 2 5 5 3 3" xfId="34547"/>
    <cellStyle name="Nota 2 5 5 4" xfId="14487"/>
    <cellStyle name="Nota 2 5 5 4 2" xfId="25257"/>
    <cellStyle name="Nota 2 5 5 4 3" xfId="36443"/>
    <cellStyle name="Nota 2 5 5 5" xfId="16212"/>
    <cellStyle name="Nota 2 5 5 5 2" xfId="27153"/>
    <cellStyle name="Nota 2 5 5 5 3" xfId="38339"/>
    <cellStyle name="Nota 2 5 5 6" xfId="17937"/>
    <cellStyle name="Nota 2 5 5 6 2" xfId="29049"/>
    <cellStyle name="Nota 2 5 5 6 3" xfId="40235"/>
    <cellStyle name="Nota 2 5 5 7" xfId="19662"/>
    <cellStyle name="Nota 2 5 5 8" xfId="30850"/>
    <cellStyle name="Nota 2 5 5 9" xfId="42036"/>
    <cellStyle name="Nota 2 5 6" xfId="1494"/>
    <cellStyle name="Nota 2 5 6 10" xfId="44049"/>
    <cellStyle name="Nota 2 5 6 2" xfId="11322"/>
    <cellStyle name="Nota 2 5 6 2 2" xfId="21784"/>
    <cellStyle name="Nota 2 5 6 2 3" xfId="32972"/>
    <cellStyle name="Nota 2 5 6 3" xfId="13050"/>
    <cellStyle name="Nota 2 5 6 3 2" xfId="23677"/>
    <cellStyle name="Nota 2 5 6 3 3" xfId="34863"/>
    <cellStyle name="Nota 2 5 6 4" xfId="14775"/>
    <cellStyle name="Nota 2 5 6 4 2" xfId="25573"/>
    <cellStyle name="Nota 2 5 6 4 3" xfId="36759"/>
    <cellStyle name="Nota 2 5 6 5" xfId="16500"/>
    <cellStyle name="Nota 2 5 6 5 2" xfId="27469"/>
    <cellStyle name="Nota 2 5 6 5 3" xfId="38655"/>
    <cellStyle name="Nota 2 5 6 6" xfId="18225"/>
    <cellStyle name="Nota 2 5 6 6 2" xfId="29365"/>
    <cellStyle name="Nota 2 5 6 6 3" xfId="40551"/>
    <cellStyle name="Nota 2 5 6 7" xfId="19950"/>
    <cellStyle name="Nota 2 5 6 8" xfId="31138"/>
    <cellStyle name="Nota 2 5 6 9" xfId="42324"/>
    <cellStyle name="Nota 2 5 7" xfId="1810"/>
    <cellStyle name="Nota 2 5 7 10" xfId="44337"/>
    <cellStyle name="Nota 2 5 7 2" xfId="11610"/>
    <cellStyle name="Nota 2 5 7 2 2" xfId="22100"/>
    <cellStyle name="Nota 2 5 7 2 3" xfId="33288"/>
    <cellStyle name="Nota 2 5 7 3" xfId="13338"/>
    <cellStyle name="Nota 2 5 7 3 2" xfId="23993"/>
    <cellStyle name="Nota 2 5 7 3 3" xfId="35179"/>
    <cellStyle name="Nota 2 5 7 4" xfId="15063"/>
    <cellStyle name="Nota 2 5 7 4 2" xfId="25889"/>
    <cellStyle name="Nota 2 5 7 4 3" xfId="37075"/>
    <cellStyle name="Nota 2 5 7 5" xfId="16788"/>
    <cellStyle name="Nota 2 5 7 5 2" xfId="27785"/>
    <cellStyle name="Nota 2 5 7 5 3" xfId="38971"/>
    <cellStyle name="Nota 2 5 7 6" xfId="18513"/>
    <cellStyle name="Nota 2 5 7 6 2" xfId="29681"/>
    <cellStyle name="Nota 2 5 7 6 3" xfId="40867"/>
    <cellStyle name="Nota 2 5 7 7" xfId="20238"/>
    <cellStyle name="Nota 2 5 7 8" xfId="31426"/>
    <cellStyle name="Nota 2 5 7 9" xfId="42612"/>
    <cellStyle name="Nota 2 5 8" xfId="2048"/>
    <cellStyle name="Nota 2 5 8 2" xfId="20526"/>
    <cellStyle name="Nota 2 5 8 3" xfId="31714"/>
    <cellStyle name="Nota 2 5 9" xfId="11898"/>
    <cellStyle name="Nota 2 5 9 2" xfId="22413"/>
    <cellStyle name="Nota 2 5 9 3" xfId="33599"/>
    <cellStyle name="Nota 2 6" xfId="296"/>
    <cellStyle name="Nota 2 6 10" xfId="15410"/>
    <cellStyle name="Nota 2 6 10 2" xfId="26273"/>
    <cellStyle name="Nota 2 6 10 3" xfId="37459"/>
    <cellStyle name="Nota 2 6 11" xfId="17135"/>
    <cellStyle name="Nota 2 6 11 2" xfId="28169"/>
    <cellStyle name="Nota 2 6 11 3" xfId="39355"/>
    <cellStyle name="Nota 2 6 12" xfId="18860"/>
    <cellStyle name="Nota 2 6 13" xfId="30048"/>
    <cellStyle name="Nota 2 6 14" xfId="41234"/>
    <cellStyle name="Nota 2 6 15" xfId="42959"/>
    <cellStyle name="Nota 2 6 2" xfId="614"/>
    <cellStyle name="Nota 2 6 2 10" xfId="43247"/>
    <cellStyle name="Nota 2 6 2 2" xfId="10520"/>
    <cellStyle name="Nota 2 6 2 2 2" xfId="20904"/>
    <cellStyle name="Nota 2 6 2 2 3" xfId="32092"/>
    <cellStyle name="Nota 2 6 2 3" xfId="12248"/>
    <cellStyle name="Nota 2 6 2 3 2" xfId="22797"/>
    <cellStyle name="Nota 2 6 2 3 3" xfId="33983"/>
    <cellStyle name="Nota 2 6 2 4" xfId="13973"/>
    <cellStyle name="Nota 2 6 2 4 2" xfId="24693"/>
    <cellStyle name="Nota 2 6 2 4 3" xfId="35879"/>
    <cellStyle name="Nota 2 6 2 5" xfId="15698"/>
    <cellStyle name="Nota 2 6 2 5 2" xfId="26589"/>
    <cellStyle name="Nota 2 6 2 5 3" xfId="37775"/>
    <cellStyle name="Nota 2 6 2 6" xfId="17423"/>
    <cellStyle name="Nota 2 6 2 6 2" xfId="28485"/>
    <cellStyle name="Nota 2 6 2 6 3" xfId="39671"/>
    <cellStyle name="Nota 2 6 2 7" xfId="19148"/>
    <cellStyle name="Nota 2 6 2 8" xfId="30336"/>
    <cellStyle name="Nota 2 6 2 9" xfId="41522"/>
    <cellStyle name="Nota 2 6 3" xfId="930"/>
    <cellStyle name="Nota 2 6 3 10" xfId="43535"/>
    <cellStyle name="Nota 2 6 3 2" xfId="10808"/>
    <cellStyle name="Nota 2 6 3 2 2" xfId="21220"/>
    <cellStyle name="Nota 2 6 3 2 3" xfId="32408"/>
    <cellStyle name="Nota 2 6 3 3" xfId="12536"/>
    <cellStyle name="Nota 2 6 3 3 2" xfId="23113"/>
    <cellStyle name="Nota 2 6 3 3 3" xfId="34299"/>
    <cellStyle name="Nota 2 6 3 4" xfId="14261"/>
    <cellStyle name="Nota 2 6 3 4 2" xfId="25009"/>
    <cellStyle name="Nota 2 6 3 4 3" xfId="36195"/>
    <cellStyle name="Nota 2 6 3 5" xfId="15986"/>
    <cellStyle name="Nota 2 6 3 5 2" xfId="26905"/>
    <cellStyle name="Nota 2 6 3 5 3" xfId="38091"/>
    <cellStyle name="Nota 2 6 3 6" xfId="17711"/>
    <cellStyle name="Nota 2 6 3 6 2" xfId="28801"/>
    <cellStyle name="Nota 2 6 3 6 3" xfId="39987"/>
    <cellStyle name="Nota 2 6 3 7" xfId="19436"/>
    <cellStyle name="Nota 2 6 3 8" xfId="30624"/>
    <cellStyle name="Nota 2 6 3 9" xfId="41810"/>
    <cellStyle name="Nota 2 6 4" xfId="1246"/>
    <cellStyle name="Nota 2 6 4 10" xfId="43823"/>
    <cellStyle name="Nota 2 6 4 2" xfId="11096"/>
    <cellStyle name="Nota 2 6 4 2 2" xfId="21536"/>
    <cellStyle name="Nota 2 6 4 2 3" xfId="32724"/>
    <cellStyle name="Nota 2 6 4 3" xfId="12824"/>
    <cellStyle name="Nota 2 6 4 3 2" xfId="23429"/>
    <cellStyle name="Nota 2 6 4 3 3" xfId="34615"/>
    <cellStyle name="Nota 2 6 4 4" xfId="14549"/>
    <cellStyle name="Nota 2 6 4 4 2" xfId="25325"/>
    <cellStyle name="Nota 2 6 4 4 3" xfId="36511"/>
    <cellStyle name="Nota 2 6 4 5" xfId="16274"/>
    <cellStyle name="Nota 2 6 4 5 2" xfId="27221"/>
    <cellStyle name="Nota 2 6 4 5 3" xfId="38407"/>
    <cellStyle name="Nota 2 6 4 6" xfId="17999"/>
    <cellStyle name="Nota 2 6 4 6 2" xfId="29117"/>
    <cellStyle name="Nota 2 6 4 6 3" xfId="40303"/>
    <cellStyle name="Nota 2 6 4 7" xfId="19724"/>
    <cellStyle name="Nota 2 6 4 8" xfId="30912"/>
    <cellStyle name="Nota 2 6 4 9" xfId="42098"/>
    <cellStyle name="Nota 2 6 5" xfId="1562"/>
    <cellStyle name="Nota 2 6 5 10" xfId="44111"/>
    <cellStyle name="Nota 2 6 5 2" xfId="11384"/>
    <cellStyle name="Nota 2 6 5 2 2" xfId="21852"/>
    <cellStyle name="Nota 2 6 5 2 3" xfId="33040"/>
    <cellStyle name="Nota 2 6 5 3" xfId="13112"/>
    <cellStyle name="Nota 2 6 5 3 2" xfId="23745"/>
    <cellStyle name="Nota 2 6 5 3 3" xfId="34931"/>
    <cellStyle name="Nota 2 6 5 4" xfId="14837"/>
    <cellStyle name="Nota 2 6 5 4 2" xfId="25641"/>
    <cellStyle name="Nota 2 6 5 4 3" xfId="36827"/>
    <cellStyle name="Nota 2 6 5 5" xfId="16562"/>
    <cellStyle name="Nota 2 6 5 5 2" xfId="27537"/>
    <cellStyle name="Nota 2 6 5 5 3" xfId="38723"/>
    <cellStyle name="Nota 2 6 5 6" xfId="18287"/>
    <cellStyle name="Nota 2 6 5 6 2" xfId="29433"/>
    <cellStyle name="Nota 2 6 5 6 3" xfId="40619"/>
    <cellStyle name="Nota 2 6 5 7" xfId="20012"/>
    <cellStyle name="Nota 2 6 5 8" xfId="31200"/>
    <cellStyle name="Nota 2 6 5 9" xfId="42386"/>
    <cellStyle name="Nota 2 6 6" xfId="1878"/>
    <cellStyle name="Nota 2 6 6 10" xfId="44399"/>
    <cellStyle name="Nota 2 6 6 2" xfId="11672"/>
    <cellStyle name="Nota 2 6 6 2 2" xfId="22168"/>
    <cellStyle name="Nota 2 6 6 2 3" xfId="33356"/>
    <cellStyle name="Nota 2 6 6 3" xfId="13400"/>
    <cellStyle name="Nota 2 6 6 3 2" xfId="24061"/>
    <cellStyle name="Nota 2 6 6 3 3" xfId="35247"/>
    <cellStyle name="Nota 2 6 6 4" xfId="15125"/>
    <cellStyle name="Nota 2 6 6 4 2" xfId="25957"/>
    <cellStyle name="Nota 2 6 6 4 3" xfId="37143"/>
    <cellStyle name="Nota 2 6 6 5" xfId="16850"/>
    <cellStyle name="Nota 2 6 6 5 2" xfId="27853"/>
    <cellStyle name="Nota 2 6 6 5 3" xfId="39039"/>
    <cellStyle name="Nota 2 6 6 6" xfId="18575"/>
    <cellStyle name="Nota 2 6 6 6 2" xfId="29749"/>
    <cellStyle name="Nota 2 6 6 6 3" xfId="40935"/>
    <cellStyle name="Nota 2 6 6 7" xfId="20300"/>
    <cellStyle name="Nota 2 6 6 8" xfId="31488"/>
    <cellStyle name="Nota 2 6 6 9" xfId="42674"/>
    <cellStyle name="Nota 2 6 7" xfId="10231"/>
    <cellStyle name="Nota 2 6 7 2" xfId="20588"/>
    <cellStyle name="Nota 2 6 7 3" xfId="31776"/>
    <cellStyle name="Nota 2 6 8" xfId="11960"/>
    <cellStyle name="Nota 2 6 8 2" xfId="22481"/>
    <cellStyle name="Nota 2 6 8 3" xfId="33667"/>
    <cellStyle name="Nota 2 6 9" xfId="13685"/>
    <cellStyle name="Nota 2 6 9 2" xfId="24377"/>
    <cellStyle name="Nota 2 6 9 3" xfId="35563"/>
    <cellStyle name="Nota 2 7" xfId="456"/>
    <cellStyle name="Nota 2 7 10" xfId="43103"/>
    <cellStyle name="Nota 2 7 2" xfId="10376"/>
    <cellStyle name="Nota 2 7 2 2" xfId="20746"/>
    <cellStyle name="Nota 2 7 2 3" xfId="31934"/>
    <cellStyle name="Nota 2 7 3" xfId="12104"/>
    <cellStyle name="Nota 2 7 3 2" xfId="22639"/>
    <cellStyle name="Nota 2 7 3 3" xfId="33825"/>
    <cellStyle name="Nota 2 7 4" xfId="13829"/>
    <cellStyle name="Nota 2 7 4 2" xfId="24535"/>
    <cellStyle name="Nota 2 7 4 3" xfId="35721"/>
    <cellStyle name="Nota 2 7 5" xfId="15554"/>
    <cellStyle name="Nota 2 7 5 2" xfId="26431"/>
    <cellStyle name="Nota 2 7 5 3" xfId="37617"/>
    <cellStyle name="Nota 2 7 6" xfId="17279"/>
    <cellStyle name="Nota 2 7 6 2" xfId="28327"/>
    <cellStyle name="Nota 2 7 6 3" xfId="39513"/>
    <cellStyle name="Nota 2 7 7" xfId="19004"/>
    <cellStyle name="Nota 2 7 8" xfId="30192"/>
    <cellStyle name="Nota 2 7 9" xfId="41378"/>
    <cellStyle name="Nota 2 8" xfId="772"/>
    <cellStyle name="Nota 2 8 10" xfId="43391"/>
    <cellStyle name="Nota 2 8 2" xfId="10664"/>
    <cellStyle name="Nota 2 8 2 2" xfId="21062"/>
    <cellStyle name="Nota 2 8 2 3" xfId="32250"/>
    <cellStyle name="Nota 2 8 3" xfId="12392"/>
    <cellStyle name="Nota 2 8 3 2" xfId="22955"/>
    <cellStyle name="Nota 2 8 3 3" xfId="34141"/>
    <cellStyle name="Nota 2 8 4" xfId="14117"/>
    <cellStyle name="Nota 2 8 4 2" xfId="24851"/>
    <cellStyle name="Nota 2 8 4 3" xfId="36037"/>
    <cellStyle name="Nota 2 8 5" xfId="15842"/>
    <cellStyle name="Nota 2 8 5 2" xfId="26747"/>
    <cellStyle name="Nota 2 8 5 3" xfId="37933"/>
    <cellStyle name="Nota 2 8 6" xfId="17567"/>
    <cellStyle name="Nota 2 8 6 2" xfId="28643"/>
    <cellStyle name="Nota 2 8 6 3" xfId="39829"/>
    <cellStyle name="Nota 2 8 7" xfId="19292"/>
    <cellStyle name="Nota 2 8 8" xfId="30480"/>
    <cellStyle name="Nota 2 8 9" xfId="41666"/>
    <cellStyle name="Nota 2 9" xfId="1088"/>
    <cellStyle name="Nota 2 9 10" xfId="43679"/>
    <cellStyle name="Nota 2 9 2" xfId="10952"/>
    <cellStyle name="Nota 2 9 2 2" xfId="21378"/>
    <cellStyle name="Nota 2 9 2 3" xfId="32566"/>
    <cellStyle name="Nota 2 9 3" xfId="12680"/>
    <cellStyle name="Nota 2 9 3 2" xfId="23271"/>
    <cellStyle name="Nota 2 9 3 3" xfId="34457"/>
    <cellStyle name="Nota 2 9 4" xfId="14405"/>
    <cellStyle name="Nota 2 9 4 2" xfId="25167"/>
    <cellStyle name="Nota 2 9 4 3" xfId="36353"/>
    <cellStyle name="Nota 2 9 5" xfId="16130"/>
    <cellStyle name="Nota 2 9 5 2" xfId="27063"/>
    <cellStyle name="Nota 2 9 5 3" xfId="38249"/>
    <cellStyle name="Nota 2 9 6" xfId="17855"/>
    <cellStyle name="Nota 2 9 6 2" xfId="28959"/>
    <cellStyle name="Nota 2 9 6 3" xfId="40145"/>
    <cellStyle name="Nota 2 9 7" xfId="19580"/>
    <cellStyle name="Nota 2 9 8" xfId="30768"/>
    <cellStyle name="Nota 2 9 9" xfId="41954"/>
    <cellStyle name="Nota 3" xfId="5942"/>
    <cellStyle name="Percent 2" xfId="114"/>
    <cellStyle name="Porcentagem" xfId="5" builtinId="5"/>
    <cellStyle name="Porcentagem 2" xfId="115"/>
    <cellStyle name="Porcentagem 2 10" xfId="6544"/>
    <cellStyle name="Porcentagem 2 11" xfId="6405"/>
    <cellStyle name="Porcentagem 2 12" xfId="6456"/>
    <cellStyle name="Porcentagem 2 13" xfId="6688"/>
    <cellStyle name="Porcentagem 2 14" xfId="6869"/>
    <cellStyle name="Porcentagem 2 15" xfId="6060"/>
    <cellStyle name="Porcentagem 2 16" xfId="6466"/>
    <cellStyle name="Porcentagem 2 17" xfId="6785"/>
    <cellStyle name="Porcentagem 2 18" xfId="6398"/>
    <cellStyle name="Porcentagem 2 2" xfId="5203"/>
    <cellStyle name="Porcentagem 2 3" xfId="5061"/>
    <cellStyle name="Porcentagem 2 4" xfId="5451"/>
    <cellStyle name="Porcentagem 2 5" xfId="5990"/>
    <cellStyle name="Porcentagem 2 6" xfId="6169"/>
    <cellStyle name="Porcentagem 2 7" xfId="6659"/>
    <cellStyle name="Porcentagem 2 8" xfId="6685"/>
    <cellStyle name="Porcentagem 2 9" xfId="6216"/>
    <cellStyle name="Porcentagem 3" xfId="116"/>
    <cellStyle name="Porcentagem 3 10" xfId="1405"/>
    <cellStyle name="Porcentagem 3 10 10" xfId="43968"/>
    <cellStyle name="Porcentagem 3 10 2" xfId="11241"/>
    <cellStyle name="Porcentagem 3 10 2 2" xfId="21695"/>
    <cellStyle name="Porcentagem 3 10 2 3" xfId="32883"/>
    <cellStyle name="Porcentagem 3 10 3" xfId="12969"/>
    <cellStyle name="Porcentagem 3 10 3 2" xfId="23588"/>
    <cellStyle name="Porcentagem 3 10 3 3" xfId="34774"/>
    <cellStyle name="Porcentagem 3 10 4" xfId="14694"/>
    <cellStyle name="Porcentagem 3 10 4 2" xfId="25484"/>
    <cellStyle name="Porcentagem 3 10 4 3" xfId="36670"/>
    <cellStyle name="Porcentagem 3 10 5" xfId="16419"/>
    <cellStyle name="Porcentagem 3 10 5 2" xfId="27380"/>
    <cellStyle name="Porcentagem 3 10 5 3" xfId="38566"/>
    <cellStyle name="Porcentagem 3 10 6" xfId="18144"/>
    <cellStyle name="Porcentagem 3 10 6 2" xfId="29276"/>
    <cellStyle name="Porcentagem 3 10 6 3" xfId="40462"/>
    <cellStyle name="Porcentagem 3 10 7" xfId="19869"/>
    <cellStyle name="Porcentagem 3 10 8" xfId="31057"/>
    <cellStyle name="Porcentagem 3 10 9" xfId="42243"/>
    <cellStyle name="Porcentagem 3 11" xfId="1721"/>
    <cellStyle name="Porcentagem 3 11 10" xfId="44256"/>
    <cellStyle name="Porcentagem 3 11 2" xfId="11529"/>
    <cellStyle name="Porcentagem 3 11 2 2" xfId="22011"/>
    <cellStyle name="Porcentagem 3 11 2 3" xfId="33199"/>
    <cellStyle name="Porcentagem 3 11 3" xfId="13257"/>
    <cellStyle name="Porcentagem 3 11 3 2" xfId="23904"/>
    <cellStyle name="Porcentagem 3 11 3 3" xfId="35090"/>
    <cellStyle name="Porcentagem 3 11 4" xfId="14982"/>
    <cellStyle name="Porcentagem 3 11 4 2" xfId="25800"/>
    <cellStyle name="Porcentagem 3 11 4 3" xfId="36986"/>
    <cellStyle name="Porcentagem 3 11 5" xfId="16707"/>
    <cellStyle name="Porcentagem 3 11 5 2" xfId="27696"/>
    <cellStyle name="Porcentagem 3 11 5 3" xfId="38882"/>
    <cellStyle name="Porcentagem 3 11 6" xfId="18432"/>
    <cellStyle name="Porcentagem 3 11 6 2" xfId="29592"/>
    <cellStyle name="Porcentagem 3 11 6 3" xfId="40778"/>
    <cellStyle name="Porcentagem 3 11 7" xfId="20157"/>
    <cellStyle name="Porcentagem 3 11 8" xfId="31345"/>
    <cellStyle name="Porcentagem 3 11 9" xfId="42531"/>
    <cellStyle name="Porcentagem 3 12" xfId="2160"/>
    <cellStyle name="Porcentagem 3 12 2" xfId="20445"/>
    <cellStyle name="Porcentagem 3 12 3" xfId="31633"/>
    <cellStyle name="Porcentagem 3 13" xfId="5901"/>
    <cellStyle name="Porcentagem 3 13 2" xfId="6130"/>
    <cellStyle name="Porcentagem 3 13 3" xfId="6326"/>
    <cellStyle name="Porcentagem 3 13 4" xfId="11817"/>
    <cellStyle name="Porcentagem 3 14" xfId="6499"/>
    <cellStyle name="Porcentagem 3 14 2" xfId="24220"/>
    <cellStyle name="Porcentagem 3 14 3" xfId="35406"/>
    <cellStyle name="Porcentagem 3 15" xfId="6600"/>
    <cellStyle name="Porcentagem 3 15 2" xfId="26116"/>
    <cellStyle name="Porcentagem 3 15 3" xfId="37302"/>
    <cellStyle name="Porcentagem 3 16" xfId="6866"/>
    <cellStyle name="Porcentagem 3 16 2" xfId="28012"/>
    <cellStyle name="Porcentagem 3 16 3" xfId="39198"/>
    <cellStyle name="Porcentagem 3 17" xfId="6242"/>
    <cellStyle name="Porcentagem 3 18" xfId="6490"/>
    <cellStyle name="Porcentagem 3 19" xfId="6573"/>
    <cellStyle name="Porcentagem 3 2" xfId="161"/>
    <cellStyle name="Porcentagem 3 2 10" xfId="11837"/>
    <cellStyle name="Porcentagem 3 2 10 2" xfId="22346"/>
    <cellStyle name="Porcentagem 3 2 10 3" xfId="33532"/>
    <cellStyle name="Porcentagem 3 2 11" xfId="13562"/>
    <cellStyle name="Porcentagem 3 2 11 2" xfId="24242"/>
    <cellStyle name="Porcentagem 3 2 11 3" xfId="35428"/>
    <cellStyle name="Porcentagem 3 2 12" xfId="15287"/>
    <cellStyle name="Porcentagem 3 2 12 2" xfId="26138"/>
    <cellStyle name="Porcentagem 3 2 12 3" xfId="37324"/>
    <cellStyle name="Porcentagem 3 2 13" xfId="17012"/>
    <cellStyle name="Porcentagem 3 2 13 2" xfId="28034"/>
    <cellStyle name="Porcentagem 3 2 13 3" xfId="39220"/>
    <cellStyle name="Porcentagem 3 2 14" xfId="18737"/>
    <cellStyle name="Porcentagem 3 2 15" xfId="29925"/>
    <cellStyle name="Porcentagem 3 2 16" xfId="41111"/>
    <cellStyle name="Porcentagem 3 2 17" xfId="42836"/>
    <cellStyle name="Porcentagem 3 2 2" xfId="251"/>
    <cellStyle name="Porcentagem 3 2 2 10" xfId="13644"/>
    <cellStyle name="Porcentagem 3 2 2 10 2" xfId="24332"/>
    <cellStyle name="Porcentagem 3 2 2 10 3" xfId="35518"/>
    <cellStyle name="Porcentagem 3 2 2 11" xfId="15369"/>
    <cellStyle name="Porcentagem 3 2 2 11 2" xfId="26228"/>
    <cellStyle name="Porcentagem 3 2 2 11 3" xfId="37414"/>
    <cellStyle name="Porcentagem 3 2 2 12" xfId="17094"/>
    <cellStyle name="Porcentagem 3 2 2 12 2" xfId="28124"/>
    <cellStyle name="Porcentagem 3 2 2 12 3" xfId="39310"/>
    <cellStyle name="Porcentagem 3 2 2 13" xfId="18819"/>
    <cellStyle name="Porcentagem 3 2 2 14" xfId="30007"/>
    <cellStyle name="Porcentagem 3 2 2 15" xfId="41193"/>
    <cellStyle name="Porcentagem 3 2 2 16" xfId="42918"/>
    <cellStyle name="Porcentagem 3 2 2 2" xfId="409"/>
    <cellStyle name="Porcentagem 3 2 2 2 10" xfId="15513"/>
    <cellStyle name="Porcentagem 3 2 2 2 10 2" xfId="26386"/>
    <cellStyle name="Porcentagem 3 2 2 2 10 3" xfId="37572"/>
    <cellStyle name="Porcentagem 3 2 2 2 11" xfId="17238"/>
    <cellStyle name="Porcentagem 3 2 2 2 11 2" xfId="28282"/>
    <cellStyle name="Porcentagem 3 2 2 2 11 3" xfId="39468"/>
    <cellStyle name="Porcentagem 3 2 2 2 12" xfId="18963"/>
    <cellStyle name="Porcentagem 3 2 2 2 13" xfId="30151"/>
    <cellStyle name="Porcentagem 3 2 2 2 14" xfId="41337"/>
    <cellStyle name="Porcentagem 3 2 2 2 15" xfId="43062"/>
    <cellStyle name="Porcentagem 3 2 2 2 2" xfId="727"/>
    <cellStyle name="Porcentagem 3 2 2 2 2 10" xfId="43350"/>
    <cellStyle name="Porcentagem 3 2 2 2 2 2" xfId="10623"/>
    <cellStyle name="Porcentagem 3 2 2 2 2 2 2" xfId="21017"/>
    <cellStyle name="Porcentagem 3 2 2 2 2 2 3" xfId="32205"/>
    <cellStyle name="Porcentagem 3 2 2 2 2 3" xfId="12351"/>
    <cellStyle name="Porcentagem 3 2 2 2 2 3 2" xfId="22910"/>
    <cellStyle name="Porcentagem 3 2 2 2 2 3 3" xfId="34096"/>
    <cellStyle name="Porcentagem 3 2 2 2 2 4" xfId="14076"/>
    <cellStyle name="Porcentagem 3 2 2 2 2 4 2" xfId="24806"/>
    <cellStyle name="Porcentagem 3 2 2 2 2 4 3" xfId="35992"/>
    <cellStyle name="Porcentagem 3 2 2 2 2 5" xfId="15801"/>
    <cellStyle name="Porcentagem 3 2 2 2 2 5 2" xfId="26702"/>
    <cellStyle name="Porcentagem 3 2 2 2 2 5 3" xfId="37888"/>
    <cellStyle name="Porcentagem 3 2 2 2 2 6" xfId="17526"/>
    <cellStyle name="Porcentagem 3 2 2 2 2 6 2" xfId="28598"/>
    <cellStyle name="Porcentagem 3 2 2 2 2 6 3" xfId="39784"/>
    <cellStyle name="Porcentagem 3 2 2 2 2 7" xfId="19251"/>
    <cellStyle name="Porcentagem 3 2 2 2 2 8" xfId="30439"/>
    <cellStyle name="Porcentagem 3 2 2 2 2 9" xfId="41625"/>
    <cellStyle name="Porcentagem 3 2 2 2 3" xfId="1043"/>
    <cellStyle name="Porcentagem 3 2 2 2 3 10" xfId="43638"/>
    <cellStyle name="Porcentagem 3 2 2 2 3 2" xfId="10911"/>
    <cellStyle name="Porcentagem 3 2 2 2 3 2 2" xfId="21333"/>
    <cellStyle name="Porcentagem 3 2 2 2 3 2 3" xfId="32521"/>
    <cellStyle name="Porcentagem 3 2 2 2 3 3" xfId="12639"/>
    <cellStyle name="Porcentagem 3 2 2 2 3 3 2" xfId="23226"/>
    <cellStyle name="Porcentagem 3 2 2 2 3 3 3" xfId="34412"/>
    <cellStyle name="Porcentagem 3 2 2 2 3 4" xfId="14364"/>
    <cellStyle name="Porcentagem 3 2 2 2 3 4 2" xfId="25122"/>
    <cellStyle name="Porcentagem 3 2 2 2 3 4 3" xfId="36308"/>
    <cellStyle name="Porcentagem 3 2 2 2 3 5" xfId="16089"/>
    <cellStyle name="Porcentagem 3 2 2 2 3 5 2" xfId="27018"/>
    <cellStyle name="Porcentagem 3 2 2 2 3 5 3" xfId="38204"/>
    <cellStyle name="Porcentagem 3 2 2 2 3 6" xfId="17814"/>
    <cellStyle name="Porcentagem 3 2 2 2 3 6 2" xfId="28914"/>
    <cellStyle name="Porcentagem 3 2 2 2 3 6 3" xfId="40100"/>
    <cellStyle name="Porcentagem 3 2 2 2 3 7" xfId="19539"/>
    <cellStyle name="Porcentagem 3 2 2 2 3 8" xfId="30727"/>
    <cellStyle name="Porcentagem 3 2 2 2 3 9" xfId="41913"/>
    <cellStyle name="Porcentagem 3 2 2 2 4" xfId="1359"/>
    <cellStyle name="Porcentagem 3 2 2 2 4 10" xfId="43926"/>
    <cellStyle name="Porcentagem 3 2 2 2 4 2" xfId="11199"/>
    <cellStyle name="Porcentagem 3 2 2 2 4 2 2" xfId="21649"/>
    <cellStyle name="Porcentagem 3 2 2 2 4 2 3" xfId="32837"/>
    <cellStyle name="Porcentagem 3 2 2 2 4 3" xfId="12927"/>
    <cellStyle name="Porcentagem 3 2 2 2 4 3 2" xfId="23542"/>
    <cellStyle name="Porcentagem 3 2 2 2 4 3 3" xfId="34728"/>
    <cellStyle name="Porcentagem 3 2 2 2 4 4" xfId="14652"/>
    <cellStyle name="Porcentagem 3 2 2 2 4 4 2" xfId="25438"/>
    <cellStyle name="Porcentagem 3 2 2 2 4 4 3" xfId="36624"/>
    <cellStyle name="Porcentagem 3 2 2 2 4 5" xfId="16377"/>
    <cellStyle name="Porcentagem 3 2 2 2 4 5 2" xfId="27334"/>
    <cellStyle name="Porcentagem 3 2 2 2 4 5 3" xfId="38520"/>
    <cellStyle name="Porcentagem 3 2 2 2 4 6" xfId="18102"/>
    <cellStyle name="Porcentagem 3 2 2 2 4 6 2" xfId="29230"/>
    <cellStyle name="Porcentagem 3 2 2 2 4 6 3" xfId="40416"/>
    <cellStyle name="Porcentagem 3 2 2 2 4 7" xfId="19827"/>
    <cellStyle name="Porcentagem 3 2 2 2 4 8" xfId="31015"/>
    <cellStyle name="Porcentagem 3 2 2 2 4 9" xfId="42201"/>
    <cellStyle name="Porcentagem 3 2 2 2 5" xfId="1675"/>
    <cellStyle name="Porcentagem 3 2 2 2 5 10" xfId="44214"/>
    <cellStyle name="Porcentagem 3 2 2 2 5 2" xfId="11487"/>
    <cellStyle name="Porcentagem 3 2 2 2 5 2 2" xfId="21965"/>
    <cellStyle name="Porcentagem 3 2 2 2 5 2 3" xfId="33153"/>
    <cellStyle name="Porcentagem 3 2 2 2 5 3" xfId="13215"/>
    <cellStyle name="Porcentagem 3 2 2 2 5 3 2" xfId="23858"/>
    <cellStyle name="Porcentagem 3 2 2 2 5 3 3" xfId="35044"/>
    <cellStyle name="Porcentagem 3 2 2 2 5 4" xfId="14940"/>
    <cellStyle name="Porcentagem 3 2 2 2 5 4 2" xfId="25754"/>
    <cellStyle name="Porcentagem 3 2 2 2 5 4 3" xfId="36940"/>
    <cellStyle name="Porcentagem 3 2 2 2 5 5" xfId="16665"/>
    <cellStyle name="Porcentagem 3 2 2 2 5 5 2" xfId="27650"/>
    <cellStyle name="Porcentagem 3 2 2 2 5 5 3" xfId="38836"/>
    <cellStyle name="Porcentagem 3 2 2 2 5 6" xfId="18390"/>
    <cellStyle name="Porcentagem 3 2 2 2 5 6 2" xfId="29546"/>
    <cellStyle name="Porcentagem 3 2 2 2 5 6 3" xfId="40732"/>
    <cellStyle name="Porcentagem 3 2 2 2 5 7" xfId="20115"/>
    <cellStyle name="Porcentagem 3 2 2 2 5 8" xfId="31303"/>
    <cellStyle name="Porcentagem 3 2 2 2 5 9" xfId="42489"/>
    <cellStyle name="Porcentagem 3 2 2 2 6" xfId="1991"/>
    <cellStyle name="Porcentagem 3 2 2 2 6 10" xfId="44502"/>
    <cellStyle name="Porcentagem 3 2 2 2 6 2" xfId="11775"/>
    <cellStyle name="Porcentagem 3 2 2 2 6 2 2" xfId="22281"/>
    <cellStyle name="Porcentagem 3 2 2 2 6 2 3" xfId="33469"/>
    <cellStyle name="Porcentagem 3 2 2 2 6 3" xfId="13503"/>
    <cellStyle name="Porcentagem 3 2 2 2 6 3 2" xfId="24174"/>
    <cellStyle name="Porcentagem 3 2 2 2 6 3 3" xfId="35360"/>
    <cellStyle name="Porcentagem 3 2 2 2 6 4" xfId="15228"/>
    <cellStyle name="Porcentagem 3 2 2 2 6 4 2" xfId="26070"/>
    <cellStyle name="Porcentagem 3 2 2 2 6 4 3" xfId="37256"/>
    <cellStyle name="Porcentagem 3 2 2 2 6 5" xfId="16953"/>
    <cellStyle name="Porcentagem 3 2 2 2 6 5 2" xfId="27966"/>
    <cellStyle name="Porcentagem 3 2 2 2 6 5 3" xfId="39152"/>
    <cellStyle name="Porcentagem 3 2 2 2 6 6" xfId="18678"/>
    <cellStyle name="Porcentagem 3 2 2 2 6 6 2" xfId="29862"/>
    <cellStyle name="Porcentagem 3 2 2 2 6 6 3" xfId="41048"/>
    <cellStyle name="Porcentagem 3 2 2 2 6 7" xfId="20403"/>
    <cellStyle name="Porcentagem 3 2 2 2 6 8" xfId="31591"/>
    <cellStyle name="Porcentagem 3 2 2 2 6 9" xfId="42777"/>
    <cellStyle name="Porcentagem 3 2 2 2 7" xfId="10334"/>
    <cellStyle name="Porcentagem 3 2 2 2 7 2" xfId="20701"/>
    <cellStyle name="Porcentagem 3 2 2 2 7 3" xfId="31889"/>
    <cellStyle name="Porcentagem 3 2 2 2 8" xfId="12063"/>
    <cellStyle name="Porcentagem 3 2 2 2 8 2" xfId="22594"/>
    <cellStyle name="Porcentagem 3 2 2 2 8 3" xfId="33780"/>
    <cellStyle name="Porcentagem 3 2 2 2 9" xfId="13788"/>
    <cellStyle name="Porcentagem 3 2 2 2 9 2" xfId="24490"/>
    <cellStyle name="Porcentagem 3 2 2 2 9 3" xfId="35676"/>
    <cellStyle name="Porcentagem 3 2 2 3" xfId="569"/>
    <cellStyle name="Porcentagem 3 2 2 3 10" xfId="43206"/>
    <cellStyle name="Porcentagem 3 2 2 3 2" xfId="10479"/>
    <cellStyle name="Porcentagem 3 2 2 3 2 2" xfId="20859"/>
    <cellStyle name="Porcentagem 3 2 2 3 2 3" xfId="32047"/>
    <cellStyle name="Porcentagem 3 2 2 3 3" xfId="12207"/>
    <cellStyle name="Porcentagem 3 2 2 3 3 2" xfId="22752"/>
    <cellStyle name="Porcentagem 3 2 2 3 3 3" xfId="33938"/>
    <cellStyle name="Porcentagem 3 2 2 3 4" xfId="13932"/>
    <cellStyle name="Porcentagem 3 2 2 3 4 2" xfId="24648"/>
    <cellStyle name="Porcentagem 3 2 2 3 4 3" xfId="35834"/>
    <cellStyle name="Porcentagem 3 2 2 3 5" xfId="15657"/>
    <cellStyle name="Porcentagem 3 2 2 3 5 2" xfId="26544"/>
    <cellStyle name="Porcentagem 3 2 2 3 5 3" xfId="37730"/>
    <cellStyle name="Porcentagem 3 2 2 3 6" xfId="17382"/>
    <cellStyle name="Porcentagem 3 2 2 3 6 2" xfId="28440"/>
    <cellStyle name="Porcentagem 3 2 2 3 6 3" xfId="39626"/>
    <cellStyle name="Porcentagem 3 2 2 3 7" xfId="19107"/>
    <cellStyle name="Porcentagem 3 2 2 3 8" xfId="30295"/>
    <cellStyle name="Porcentagem 3 2 2 3 9" xfId="41481"/>
    <cellStyle name="Porcentagem 3 2 2 4" xfId="885"/>
    <cellStyle name="Porcentagem 3 2 2 4 10" xfId="43494"/>
    <cellStyle name="Porcentagem 3 2 2 4 2" xfId="10767"/>
    <cellStyle name="Porcentagem 3 2 2 4 2 2" xfId="21175"/>
    <cellStyle name="Porcentagem 3 2 2 4 2 3" xfId="32363"/>
    <cellStyle name="Porcentagem 3 2 2 4 3" xfId="12495"/>
    <cellStyle name="Porcentagem 3 2 2 4 3 2" xfId="23068"/>
    <cellStyle name="Porcentagem 3 2 2 4 3 3" xfId="34254"/>
    <cellStyle name="Porcentagem 3 2 2 4 4" xfId="14220"/>
    <cellStyle name="Porcentagem 3 2 2 4 4 2" xfId="24964"/>
    <cellStyle name="Porcentagem 3 2 2 4 4 3" xfId="36150"/>
    <cellStyle name="Porcentagem 3 2 2 4 5" xfId="15945"/>
    <cellStyle name="Porcentagem 3 2 2 4 5 2" xfId="26860"/>
    <cellStyle name="Porcentagem 3 2 2 4 5 3" xfId="38046"/>
    <cellStyle name="Porcentagem 3 2 2 4 6" xfId="17670"/>
    <cellStyle name="Porcentagem 3 2 2 4 6 2" xfId="28756"/>
    <cellStyle name="Porcentagem 3 2 2 4 6 3" xfId="39942"/>
    <cellStyle name="Porcentagem 3 2 2 4 7" xfId="19395"/>
    <cellStyle name="Porcentagem 3 2 2 4 8" xfId="30583"/>
    <cellStyle name="Porcentagem 3 2 2 4 9" xfId="41769"/>
    <cellStyle name="Porcentagem 3 2 2 5" xfId="1201"/>
    <cellStyle name="Porcentagem 3 2 2 5 10" xfId="43782"/>
    <cellStyle name="Porcentagem 3 2 2 5 2" xfId="11055"/>
    <cellStyle name="Porcentagem 3 2 2 5 2 2" xfId="21491"/>
    <cellStyle name="Porcentagem 3 2 2 5 2 3" xfId="32679"/>
    <cellStyle name="Porcentagem 3 2 2 5 3" xfId="12783"/>
    <cellStyle name="Porcentagem 3 2 2 5 3 2" xfId="23384"/>
    <cellStyle name="Porcentagem 3 2 2 5 3 3" xfId="34570"/>
    <cellStyle name="Porcentagem 3 2 2 5 4" xfId="14508"/>
    <cellStyle name="Porcentagem 3 2 2 5 4 2" xfId="25280"/>
    <cellStyle name="Porcentagem 3 2 2 5 4 3" xfId="36466"/>
    <cellStyle name="Porcentagem 3 2 2 5 5" xfId="16233"/>
    <cellStyle name="Porcentagem 3 2 2 5 5 2" xfId="27176"/>
    <cellStyle name="Porcentagem 3 2 2 5 5 3" xfId="38362"/>
    <cellStyle name="Porcentagem 3 2 2 5 6" xfId="17958"/>
    <cellStyle name="Porcentagem 3 2 2 5 6 2" xfId="29072"/>
    <cellStyle name="Porcentagem 3 2 2 5 6 3" xfId="40258"/>
    <cellStyle name="Porcentagem 3 2 2 5 7" xfId="19683"/>
    <cellStyle name="Porcentagem 3 2 2 5 8" xfId="30871"/>
    <cellStyle name="Porcentagem 3 2 2 5 9" xfId="42057"/>
    <cellStyle name="Porcentagem 3 2 2 6" xfId="1517"/>
    <cellStyle name="Porcentagem 3 2 2 6 10" xfId="44070"/>
    <cellStyle name="Porcentagem 3 2 2 6 2" xfId="11343"/>
    <cellStyle name="Porcentagem 3 2 2 6 2 2" xfId="21807"/>
    <cellStyle name="Porcentagem 3 2 2 6 2 3" xfId="32995"/>
    <cellStyle name="Porcentagem 3 2 2 6 3" xfId="13071"/>
    <cellStyle name="Porcentagem 3 2 2 6 3 2" xfId="23700"/>
    <cellStyle name="Porcentagem 3 2 2 6 3 3" xfId="34886"/>
    <cellStyle name="Porcentagem 3 2 2 6 4" xfId="14796"/>
    <cellStyle name="Porcentagem 3 2 2 6 4 2" xfId="25596"/>
    <cellStyle name="Porcentagem 3 2 2 6 4 3" xfId="36782"/>
    <cellStyle name="Porcentagem 3 2 2 6 5" xfId="16521"/>
    <cellStyle name="Porcentagem 3 2 2 6 5 2" xfId="27492"/>
    <cellStyle name="Porcentagem 3 2 2 6 5 3" xfId="38678"/>
    <cellStyle name="Porcentagem 3 2 2 6 6" xfId="18246"/>
    <cellStyle name="Porcentagem 3 2 2 6 6 2" xfId="29388"/>
    <cellStyle name="Porcentagem 3 2 2 6 6 3" xfId="40574"/>
    <cellStyle name="Porcentagem 3 2 2 6 7" xfId="19971"/>
    <cellStyle name="Porcentagem 3 2 2 6 8" xfId="31159"/>
    <cellStyle name="Porcentagem 3 2 2 6 9" xfId="42345"/>
    <cellStyle name="Porcentagem 3 2 2 7" xfId="1833"/>
    <cellStyle name="Porcentagem 3 2 2 7 10" xfId="44358"/>
    <cellStyle name="Porcentagem 3 2 2 7 2" xfId="11631"/>
    <cellStyle name="Porcentagem 3 2 2 7 2 2" xfId="22123"/>
    <cellStyle name="Porcentagem 3 2 2 7 2 3" xfId="33311"/>
    <cellStyle name="Porcentagem 3 2 2 7 3" xfId="13359"/>
    <cellStyle name="Porcentagem 3 2 2 7 3 2" xfId="24016"/>
    <cellStyle name="Porcentagem 3 2 2 7 3 3" xfId="35202"/>
    <cellStyle name="Porcentagem 3 2 2 7 4" xfId="15084"/>
    <cellStyle name="Porcentagem 3 2 2 7 4 2" xfId="25912"/>
    <cellStyle name="Porcentagem 3 2 2 7 4 3" xfId="37098"/>
    <cellStyle name="Porcentagem 3 2 2 7 5" xfId="16809"/>
    <cellStyle name="Porcentagem 3 2 2 7 5 2" xfId="27808"/>
    <cellStyle name="Porcentagem 3 2 2 7 5 3" xfId="38994"/>
    <cellStyle name="Porcentagem 3 2 2 7 6" xfId="18534"/>
    <cellStyle name="Porcentagem 3 2 2 7 6 2" xfId="29704"/>
    <cellStyle name="Porcentagem 3 2 2 7 6 3" xfId="40890"/>
    <cellStyle name="Porcentagem 3 2 2 7 7" xfId="20259"/>
    <cellStyle name="Porcentagem 3 2 2 7 8" xfId="31447"/>
    <cellStyle name="Porcentagem 3 2 2 7 9" xfId="42633"/>
    <cellStyle name="Porcentagem 3 2 2 8" xfId="54"/>
    <cellStyle name="Porcentagem 3 2 2 8 2" xfId="20547"/>
    <cellStyle name="Porcentagem 3 2 2 8 3" xfId="31735"/>
    <cellStyle name="Porcentagem 3 2 2 9" xfId="11919"/>
    <cellStyle name="Porcentagem 3 2 2 9 2" xfId="22436"/>
    <cellStyle name="Porcentagem 3 2 2 9 3" xfId="33622"/>
    <cellStyle name="Porcentagem 3 2 3" xfId="319"/>
    <cellStyle name="Porcentagem 3 2 3 10" xfId="15431"/>
    <cellStyle name="Porcentagem 3 2 3 10 2" xfId="26296"/>
    <cellStyle name="Porcentagem 3 2 3 10 3" xfId="37482"/>
    <cellStyle name="Porcentagem 3 2 3 11" xfId="17156"/>
    <cellStyle name="Porcentagem 3 2 3 11 2" xfId="28192"/>
    <cellStyle name="Porcentagem 3 2 3 11 3" xfId="39378"/>
    <cellStyle name="Porcentagem 3 2 3 12" xfId="18881"/>
    <cellStyle name="Porcentagem 3 2 3 13" xfId="30069"/>
    <cellStyle name="Porcentagem 3 2 3 14" xfId="41255"/>
    <cellStyle name="Porcentagem 3 2 3 15" xfId="42980"/>
    <cellStyle name="Porcentagem 3 2 3 2" xfId="637"/>
    <cellStyle name="Porcentagem 3 2 3 2 10" xfId="43268"/>
    <cellStyle name="Porcentagem 3 2 3 2 2" xfId="10541"/>
    <cellStyle name="Porcentagem 3 2 3 2 2 2" xfId="20927"/>
    <cellStyle name="Porcentagem 3 2 3 2 2 3" xfId="32115"/>
    <cellStyle name="Porcentagem 3 2 3 2 3" xfId="12269"/>
    <cellStyle name="Porcentagem 3 2 3 2 3 2" xfId="22820"/>
    <cellStyle name="Porcentagem 3 2 3 2 3 3" xfId="34006"/>
    <cellStyle name="Porcentagem 3 2 3 2 4" xfId="13994"/>
    <cellStyle name="Porcentagem 3 2 3 2 4 2" xfId="24716"/>
    <cellStyle name="Porcentagem 3 2 3 2 4 3" xfId="35902"/>
    <cellStyle name="Porcentagem 3 2 3 2 5" xfId="15719"/>
    <cellStyle name="Porcentagem 3 2 3 2 5 2" xfId="26612"/>
    <cellStyle name="Porcentagem 3 2 3 2 5 3" xfId="37798"/>
    <cellStyle name="Porcentagem 3 2 3 2 6" xfId="17444"/>
    <cellStyle name="Porcentagem 3 2 3 2 6 2" xfId="28508"/>
    <cellStyle name="Porcentagem 3 2 3 2 6 3" xfId="39694"/>
    <cellStyle name="Porcentagem 3 2 3 2 7" xfId="19169"/>
    <cellStyle name="Porcentagem 3 2 3 2 8" xfId="30357"/>
    <cellStyle name="Porcentagem 3 2 3 2 9" xfId="41543"/>
    <cellStyle name="Porcentagem 3 2 3 3" xfId="953"/>
    <cellStyle name="Porcentagem 3 2 3 3 10" xfId="43556"/>
    <cellStyle name="Porcentagem 3 2 3 3 2" xfId="10829"/>
    <cellStyle name="Porcentagem 3 2 3 3 2 2" xfId="21243"/>
    <cellStyle name="Porcentagem 3 2 3 3 2 3" xfId="32431"/>
    <cellStyle name="Porcentagem 3 2 3 3 3" xfId="12557"/>
    <cellStyle name="Porcentagem 3 2 3 3 3 2" xfId="23136"/>
    <cellStyle name="Porcentagem 3 2 3 3 3 3" xfId="34322"/>
    <cellStyle name="Porcentagem 3 2 3 3 4" xfId="14282"/>
    <cellStyle name="Porcentagem 3 2 3 3 4 2" xfId="25032"/>
    <cellStyle name="Porcentagem 3 2 3 3 4 3" xfId="36218"/>
    <cellStyle name="Porcentagem 3 2 3 3 5" xfId="16007"/>
    <cellStyle name="Porcentagem 3 2 3 3 5 2" xfId="26928"/>
    <cellStyle name="Porcentagem 3 2 3 3 5 3" xfId="38114"/>
    <cellStyle name="Porcentagem 3 2 3 3 6" xfId="17732"/>
    <cellStyle name="Porcentagem 3 2 3 3 6 2" xfId="28824"/>
    <cellStyle name="Porcentagem 3 2 3 3 6 3" xfId="40010"/>
    <cellStyle name="Porcentagem 3 2 3 3 7" xfId="19457"/>
    <cellStyle name="Porcentagem 3 2 3 3 8" xfId="30645"/>
    <cellStyle name="Porcentagem 3 2 3 3 9" xfId="41831"/>
    <cellStyle name="Porcentagem 3 2 3 4" xfId="1269"/>
    <cellStyle name="Porcentagem 3 2 3 4 10" xfId="43844"/>
    <cellStyle name="Porcentagem 3 2 3 4 2" xfId="11117"/>
    <cellStyle name="Porcentagem 3 2 3 4 2 2" xfId="21559"/>
    <cellStyle name="Porcentagem 3 2 3 4 2 3" xfId="32747"/>
    <cellStyle name="Porcentagem 3 2 3 4 3" xfId="12845"/>
    <cellStyle name="Porcentagem 3 2 3 4 3 2" xfId="23452"/>
    <cellStyle name="Porcentagem 3 2 3 4 3 3" xfId="34638"/>
    <cellStyle name="Porcentagem 3 2 3 4 4" xfId="14570"/>
    <cellStyle name="Porcentagem 3 2 3 4 4 2" xfId="25348"/>
    <cellStyle name="Porcentagem 3 2 3 4 4 3" xfId="36534"/>
    <cellStyle name="Porcentagem 3 2 3 4 5" xfId="16295"/>
    <cellStyle name="Porcentagem 3 2 3 4 5 2" xfId="27244"/>
    <cellStyle name="Porcentagem 3 2 3 4 5 3" xfId="38430"/>
    <cellStyle name="Porcentagem 3 2 3 4 6" xfId="18020"/>
    <cellStyle name="Porcentagem 3 2 3 4 6 2" xfId="29140"/>
    <cellStyle name="Porcentagem 3 2 3 4 6 3" xfId="40326"/>
    <cellStyle name="Porcentagem 3 2 3 4 7" xfId="19745"/>
    <cellStyle name="Porcentagem 3 2 3 4 8" xfId="30933"/>
    <cellStyle name="Porcentagem 3 2 3 4 9" xfId="42119"/>
    <cellStyle name="Porcentagem 3 2 3 5" xfId="1585"/>
    <cellStyle name="Porcentagem 3 2 3 5 10" xfId="44132"/>
    <cellStyle name="Porcentagem 3 2 3 5 2" xfId="11405"/>
    <cellStyle name="Porcentagem 3 2 3 5 2 2" xfId="21875"/>
    <cellStyle name="Porcentagem 3 2 3 5 2 3" xfId="33063"/>
    <cellStyle name="Porcentagem 3 2 3 5 3" xfId="13133"/>
    <cellStyle name="Porcentagem 3 2 3 5 3 2" xfId="23768"/>
    <cellStyle name="Porcentagem 3 2 3 5 3 3" xfId="34954"/>
    <cellStyle name="Porcentagem 3 2 3 5 4" xfId="14858"/>
    <cellStyle name="Porcentagem 3 2 3 5 4 2" xfId="25664"/>
    <cellStyle name="Porcentagem 3 2 3 5 4 3" xfId="36850"/>
    <cellStyle name="Porcentagem 3 2 3 5 5" xfId="16583"/>
    <cellStyle name="Porcentagem 3 2 3 5 5 2" xfId="27560"/>
    <cellStyle name="Porcentagem 3 2 3 5 5 3" xfId="38746"/>
    <cellStyle name="Porcentagem 3 2 3 5 6" xfId="18308"/>
    <cellStyle name="Porcentagem 3 2 3 5 6 2" xfId="29456"/>
    <cellStyle name="Porcentagem 3 2 3 5 6 3" xfId="40642"/>
    <cellStyle name="Porcentagem 3 2 3 5 7" xfId="20033"/>
    <cellStyle name="Porcentagem 3 2 3 5 8" xfId="31221"/>
    <cellStyle name="Porcentagem 3 2 3 5 9" xfId="42407"/>
    <cellStyle name="Porcentagem 3 2 3 6" xfId="1901"/>
    <cellStyle name="Porcentagem 3 2 3 6 10" xfId="44420"/>
    <cellStyle name="Porcentagem 3 2 3 6 2" xfId="11693"/>
    <cellStyle name="Porcentagem 3 2 3 6 2 2" xfId="22191"/>
    <cellStyle name="Porcentagem 3 2 3 6 2 3" xfId="33379"/>
    <cellStyle name="Porcentagem 3 2 3 6 3" xfId="13421"/>
    <cellStyle name="Porcentagem 3 2 3 6 3 2" xfId="24084"/>
    <cellStyle name="Porcentagem 3 2 3 6 3 3" xfId="35270"/>
    <cellStyle name="Porcentagem 3 2 3 6 4" xfId="15146"/>
    <cellStyle name="Porcentagem 3 2 3 6 4 2" xfId="25980"/>
    <cellStyle name="Porcentagem 3 2 3 6 4 3" xfId="37166"/>
    <cellStyle name="Porcentagem 3 2 3 6 5" xfId="16871"/>
    <cellStyle name="Porcentagem 3 2 3 6 5 2" xfId="27876"/>
    <cellStyle name="Porcentagem 3 2 3 6 5 3" xfId="39062"/>
    <cellStyle name="Porcentagem 3 2 3 6 6" xfId="18596"/>
    <cellStyle name="Porcentagem 3 2 3 6 6 2" xfId="29772"/>
    <cellStyle name="Porcentagem 3 2 3 6 6 3" xfId="40958"/>
    <cellStyle name="Porcentagem 3 2 3 6 7" xfId="20321"/>
    <cellStyle name="Porcentagem 3 2 3 6 8" xfId="31509"/>
    <cellStyle name="Porcentagem 3 2 3 6 9" xfId="42695"/>
    <cellStyle name="Porcentagem 3 2 3 7" xfId="10252"/>
    <cellStyle name="Porcentagem 3 2 3 7 2" xfId="20611"/>
    <cellStyle name="Porcentagem 3 2 3 7 3" xfId="31799"/>
    <cellStyle name="Porcentagem 3 2 3 8" xfId="11981"/>
    <cellStyle name="Porcentagem 3 2 3 8 2" xfId="22504"/>
    <cellStyle name="Porcentagem 3 2 3 8 3" xfId="33690"/>
    <cellStyle name="Porcentagem 3 2 3 9" xfId="13706"/>
    <cellStyle name="Porcentagem 3 2 3 9 2" xfId="24400"/>
    <cellStyle name="Porcentagem 3 2 3 9 3" xfId="35586"/>
    <cellStyle name="Porcentagem 3 2 4" xfId="479"/>
    <cellStyle name="Porcentagem 3 2 4 10" xfId="43124"/>
    <cellStyle name="Porcentagem 3 2 4 2" xfId="10397"/>
    <cellStyle name="Porcentagem 3 2 4 2 2" xfId="20769"/>
    <cellStyle name="Porcentagem 3 2 4 2 3" xfId="31957"/>
    <cellStyle name="Porcentagem 3 2 4 3" xfId="12125"/>
    <cellStyle name="Porcentagem 3 2 4 3 2" xfId="22662"/>
    <cellStyle name="Porcentagem 3 2 4 3 3" xfId="33848"/>
    <cellStyle name="Porcentagem 3 2 4 4" xfId="13850"/>
    <cellStyle name="Porcentagem 3 2 4 4 2" xfId="24558"/>
    <cellStyle name="Porcentagem 3 2 4 4 3" xfId="35744"/>
    <cellStyle name="Porcentagem 3 2 4 5" xfId="15575"/>
    <cellStyle name="Porcentagem 3 2 4 5 2" xfId="26454"/>
    <cellStyle name="Porcentagem 3 2 4 5 3" xfId="37640"/>
    <cellStyle name="Porcentagem 3 2 4 6" xfId="17300"/>
    <cellStyle name="Porcentagem 3 2 4 6 2" xfId="28350"/>
    <cellStyle name="Porcentagem 3 2 4 6 3" xfId="39536"/>
    <cellStyle name="Porcentagem 3 2 4 7" xfId="19025"/>
    <cellStyle name="Porcentagem 3 2 4 8" xfId="30213"/>
    <cellStyle name="Porcentagem 3 2 4 9" xfId="41399"/>
    <cellStyle name="Porcentagem 3 2 5" xfId="795"/>
    <cellStyle name="Porcentagem 3 2 5 10" xfId="43412"/>
    <cellStyle name="Porcentagem 3 2 5 2" xfId="10685"/>
    <cellStyle name="Porcentagem 3 2 5 2 2" xfId="21085"/>
    <cellStyle name="Porcentagem 3 2 5 2 3" xfId="32273"/>
    <cellStyle name="Porcentagem 3 2 5 3" xfId="12413"/>
    <cellStyle name="Porcentagem 3 2 5 3 2" xfId="22978"/>
    <cellStyle name="Porcentagem 3 2 5 3 3" xfId="34164"/>
    <cellStyle name="Porcentagem 3 2 5 4" xfId="14138"/>
    <cellStyle name="Porcentagem 3 2 5 4 2" xfId="24874"/>
    <cellStyle name="Porcentagem 3 2 5 4 3" xfId="36060"/>
    <cellStyle name="Porcentagem 3 2 5 5" xfId="15863"/>
    <cellStyle name="Porcentagem 3 2 5 5 2" xfId="26770"/>
    <cellStyle name="Porcentagem 3 2 5 5 3" xfId="37956"/>
    <cellStyle name="Porcentagem 3 2 5 6" xfId="17588"/>
    <cellStyle name="Porcentagem 3 2 5 6 2" xfId="28666"/>
    <cellStyle name="Porcentagem 3 2 5 6 3" xfId="39852"/>
    <cellStyle name="Porcentagem 3 2 5 7" xfId="19313"/>
    <cellStyle name="Porcentagem 3 2 5 8" xfId="30501"/>
    <cellStyle name="Porcentagem 3 2 5 9" xfId="41687"/>
    <cellStyle name="Porcentagem 3 2 6" xfId="1111"/>
    <cellStyle name="Porcentagem 3 2 6 10" xfId="43700"/>
    <cellStyle name="Porcentagem 3 2 6 2" xfId="10973"/>
    <cellStyle name="Porcentagem 3 2 6 2 2" xfId="21401"/>
    <cellStyle name="Porcentagem 3 2 6 2 3" xfId="32589"/>
    <cellStyle name="Porcentagem 3 2 6 3" xfId="12701"/>
    <cellStyle name="Porcentagem 3 2 6 3 2" xfId="23294"/>
    <cellStyle name="Porcentagem 3 2 6 3 3" xfId="34480"/>
    <cellStyle name="Porcentagem 3 2 6 4" xfId="14426"/>
    <cellStyle name="Porcentagem 3 2 6 4 2" xfId="25190"/>
    <cellStyle name="Porcentagem 3 2 6 4 3" xfId="36376"/>
    <cellStyle name="Porcentagem 3 2 6 5" xfId="16151"/>
    <cellStyle name="Porcentagem 3 2 6 5 2" xfId="27086"/>
    <cellStyle name="Porcentagem 3 2 6 5 3" xfId="38272"/>
    <cellStyle name="Porcentagem 3 2 6 6" xfId="17876"/>
    <cellStyle name="Porcentagem 3 2 6 6 2" xfId="28982"/>
    <cellStyle name="Porcentagem 3 2 6 6 3" xfId="40168"/>
    <cellStyle name="Porcentagem 3 2 6 7" xfId="19601"/>
    <cellStyle name="Porcentagem 3 2 6 8" xfId="30789"/>
    <cellStyle name="Porcentagem 3 2 6 9" xfId="41975"/>
    <cellStyle name="Porcentagem 3 2 7" xfId="1427"/>
    <cellStyle name="Porcentagem 3 2 7 10" xfId="43988"/>
    <cellStyle name="Porcentagem 3 2 7 2" xfId="11261"/>
    <cellStyle name="Porcentagem 3 2 7 2 2" xfId="21717"/>
    <cellStyle name="Porcentagem 3 2 7 2 3" xfId="32905"/>
    <cellStyle name="Porcentagem 3 2 7 3" xfId="12989"/>
    <cellStyle name="Porcentagem 3 2 7 3 2" xfId="23610"/>
    <cellStyle name="Porcentagem 3 2 7 3 3" xfId="34796"/>
    <cellStyle name="Porcentagem 3 2 7 4" xfId="14714"/>
    <cellStyle name="Porcentagem 3 2 7 4 2" xfId="25506"/>
    <cellStyle name="Porcentagem 3 2 7 4 3" xfId="36692"/>
    <cellStyle name="Porcentagem 3 2 7 5" xfId="16439"/>
    <cellStyle name="Porcentagem 3 2 7 5 2" xfId="27402"/>
    <cellStyle name="Porcentagem 3 2 7 5 3" xfId="38588"/>
    <cellStyle name="Porcentagem 3 2 7 6" xfId="18164"/>
    <cellStyle name="Porcentagem 3 2 7 6 2" xfId="29298"/>
    <cellStyle name="Porcentagem 3 2 7 6 3" xfId="40484"/>
    <cellStyle name="Porcentagem 3 2 7 7" xfId="19889"/>
    <cellStyle name="Porcentagem 3 2 7 8" xfId="31077"/>
    <cellStyle name="Porcentagem 3 2 7 9" xfId="42263"/>
    <cellStyle name="Porcentagem 3 2 8" xfId="1743"/>
    <cellStyle name="Porcentagem 3 2 8 10" xfId="44276"/>
    <cellStyle name="Porcentagem 3 2 8 2" xfId="11549"/>
    <cellStyle name="Porcentagem 3 2 8 2 2" xfId="22033"/>
    <cellStyle name="Porcentagem 3 2 8 2 3" xfId="33221"/>
    <cellStyle name="Porcentagem 3 2 8 3" xfId="13277"/>
    <cellStyle name="Porcentagem 3 2 8 3 2" xfId="23926"/>
    <cellStyle name="Porcentagem 3 2 8 3 3" xfId="35112"/>
    <cellStyle name="Porcentagem 3 2 8 4" xfId="15002"/>
    <cellStyle name="Porcentagem 3 2 8 4 2" xfId="25822"/>
    <cellStyle name="Porcentagem 3 2 8 4 3" xfId="37008"/>
    <cellStyle name="Porcentagem 3 2 8 5" xfId="16727"/>
    <cellStyle name="Porcentagem 3 2 8 5 2" xfId="27718"/>
    <cellStyle name="Porcentagem 3 2 8 5 3" xfId="38904"/>
    <cellStyle name="Porcentagem 3 2 8 6" xfId="18452"/>
    <cellStyle name="Porcentagem 3 2 8 6 2" xfId="29614"/>
    <cellStyle name="Porcentagem 3 2 8 6 3" xfId="40800"/>
    <cellStyle name="Porcentagem 3 2 8 7" xfId="20177"/>
    <cellStyle name="Porcentagem 3 2 8 8" xfId="31365"/>
    <cellStyle name="Porcentagem 3 2 8 9" xfId="42551"/>
    <cellStyle name="Porcentagem 3 2 9" xfId="2125"/>
    <cellStyle name="Porcentagem 3 2 9 2" xfId="20465"/>
    <cellStyle name="Porcentagem 3 2 9 3" xfId="31653"/>
    <cellStyle name="Porcentagem 3 20" xfId="6619"/>
    <cellStyle name="Porcentagem 3 21" xfId="6399"/>
    <cellStyle name="Porcentagem 3 22" xfId="6641"/>
    <cellStyle name="Porcentagem 3 23" xfId="6859"/>
    <cellStyle name="Porcentagem 3 24" xfId="6845"/>
    <cellStyle name="Porcentagem 3 25" xfId="6397"/>
    <cellStyle name="Porcentagem 3 3" xfId="185"/>
    <cellStyle name="Porcentagem 3 3 10" xfId="11859"/>
    <cellStyle name="Porcentagem 3 3 10 2" xfId="22370"/>
    <cellStyle name="Porcentagem 3 3 10 3" xfId="33556"/>
    <cellStyle name="Porcentagem 3 3 11" xfId="13584"/>
    <cellStyle name="Porcentagem 3 3 11 2" xfId="24266"/>
    <cellStyle name="Porcentagem 3 3 11 3" xfId="35452"/>
    <cellStyle name="Porcentagem 3 3 12" xfId="15309"/>
    <cellStyle name="Porcentagem 3 3 12 2" xfId="26162"/>
    <cellStyle name="Porcentagem 3 3 12 3" xfId="37348"/>
    <cellStyle name="Porcentagem 3 3 13" xfId="17034"/>
    <cellStyle name="Porcentagem 3 3 13 2" xfId="28058"/>
    <cellStyle name="Porcentagem 3 3 13 3" xfId="39244"/>
    <cellStyle name="Porcentagem 3 3 14" xfId="18759"/>
    <cellStyle name="Porcentagem 3 3 15" xfId="29947"/>
    <cellStyle name="Porcentagem 3 3 16" xfId="41133"/>
    <cellStyle name="Porcentagem 3 3 17" xfId="42858"/>
    <cellStyle name="Porcentagem 3 3 2" xfId="275"/>
    <cellStyle name="Porcentagem 3 3 2 10" xfId="13666"/>
    <cellStyle name="Porcentagem 3 3 2 10 2" xfId="24356"/>
    <cellStyle name="Porcentagem 3 3 2 10 3" xfId="35542"/>
    <cellStyle name="Porcentagem 3 3 2 11" xfId="15391"/>
    <cellStyle name="Porcentagem 3 3 2 11 2" xfId="26252"/>
    <cellStyle name="Porcentagem 3 3 2 11 3" xfId="37438"/>
    <cellStyle name="Porcentagem 3 3 2 12" xfId="17116"/>
    <cellStyle name="Porcentagem 3 3 2 12 2" xfId="28148"/>
    <cellStyle name="Porcentagem 3 3 2 12 3" xfId="39334"/>
    <cellStyle name="Porcentagem 3 3 2 13" xfId="18841"/>
    <cellStyle name="Porcentagem 3 3 2 14" xfId="30029"/>
    <cellStyle name="Porcentagem 3 3 2 15" xfId="41215"/>
    <cellStyle name="Porcentagem 3 3 2 16" xfId="42940"/>
    <cellStyle name="Porcentagem 3 3 2 2" xfId="433"/>
    <cellStyle name="Porcentagem 3 3 2 2 10" xfId="15535"/>
    <cellStyle name="Porcentagem 3 3 2 2 10 2" xfId="26410"/>
    <cellStyle name="Porcentagem 3 3 2 2 10 3" xfId="37596"/>
    <cellStyle name="Porcentagem 3 3 2 2 11" xfId="17260"/>
    <cellStyle name="Porcentagem 3 3 2 2 11 2" xfId="28306"/>
    <cellStyle name="Porcentagem 3 3 2 2 11 3" xfId="39492"/>
    <cellStyle name="Porcentagem 3 3 2 2 12" xfId="18985"/>
    <cellStyle name="Porcentagem 3 3 2 2 13" xfId="30173"/>
    <cellStyle name="Porcentagem 3 3 2 2 14" xfId="41359"/>
    <cellStyle name="Porcentagem 3 3 2 2 15" xfId="43084"/>
    <cellStyle name="Porcentagem 3 3 2 2 2" xfId="751"/>
    <cellStyle name="Porcentagem 3 3 2 2 2 10" xfId="43372"/>
    <cellStyle name="Porcentagem 3 3 2 2 2 2" xfId="10645"/>
    <cellStyle name="Porcentagem 3 3 2 2 2 2 2" xfId="21041"/>
    <cellStyle name="Porcentagem 3 3 2 2 2 2 3" xfId="32229"/>
    <cellStyle name="Porcentagem 3 3 2 2 2 3" xfId="12373"/>
    <cellStyle name="Porcentagem 3 3 2 2 2 3 2" xfId="22934"/>
    <cellStyle name="Porcentagem 3 3 2 2 2 3 3" xfId="34120"/>
    <cellStyle name="Porcentagem 3 3 2 2 2 4" xfId="14098"/>
    <cellStyle name="Porcentagem 3 3 2 2 2 4 2" xfId="24830"/>
    <cellStyle name="Porcentagem 3 3 2 2 2 4 3" xfId="36016"/>
    <cellStyle name="Porcentagem 3 3 2 2 2 5" xfId="15823"/>
    <cellStyle name="Porcentagem 3 3 2 2 2 5 2" xfId="26726"/>
    <cellStyle name="Porcentagem 3 3 2 2 2 5 3" xfId="37912"/>
    <cellStyle name="Porcentagem 3 3 2 2 2 6" xfId="17548"/>
    <cellStyle name="Porcentagem 3 3 2 2 2 6 2" xfId="28622"/>
    <cellStyle name="Porcentagem 3 3 2 2 2 6 3" xfId="39808"/>
    <cellStyle name="Porcentagem 3 3 2 2 2 7" xfId="19273"/>
    <cellStyle name="Porcentagem 3 3 2 2 2 8" xfId="30461"/>
    <cellStyle name="Porcentagem 3 3 2 2 2 9" xfId="41647"/>
    <cellStyle name="Porcentagem 3 3 2 2 3" xfId="1067"/>
    <cellStyle name="Porcentagem 3 3 2 2 3 10" xfId="43660"/>
    <cellStyle name="Porcentagem 3 3 2 2 3 2" xfId="10933"/>
    <cellStyle name="Porcentagem 3 3 2 2 3 2 2" xfId="21357"/>
    <cellStyle name="Porcentagem 3 3 2 2 3 2 3" xfId="32545"/>
    <cellStyle name="Porcentagem 3 3 2 2 3 3" xfId="12661"/>
    <cellStyle name="Porcentagem 3 3 2 2 3 3 2" xfId="23250"/>
    <cellStyle name="Porcentagem 3 3 2 2 3 3 3" xfId="34436"/>
    <cellStyle name="Porcentagem 3 3 2 2 3 4" xfId="14386"/>
    <cellStyle name="Porcentagem 3 3 2 2 3 4 2" xfId="25146"/>
    <cellStyle name="Porcentagem 3 3 2 2 3 4 3" xfId="36332"/>
    <cellStyle name="Porcentagem 3 3 2 2 3 5" xfId="16111"/>
    <cellStyle name="Porcentagem 3 3 2 2 3 5 2" xfId="27042"/>
    <cellStyle name="Porcentagem 3 3 2 2 3 5 3" xfId="38228"/>
    <cellStyle name="Porcentagem 3 3 2 2 3 6" xfId="17836"/>
    <cellStyle name="Porcentagem 3 3 2 2 3 6 2" xfId="28938"/>
    <cellStyle name="Porcentagem 3 3 2 2 3 6 3" xfId="40124"/>
    <cellStyle name="Porcentagem 3 3 2 2 3 7" xfId="19561"/>
    <cellStyle name="Porcentagem 3 3 2 2 3 8" xfId="30749"/>
    <cellStyle name="Porcentagem 3 3 2 2 3 9" xfId="41935"/>
    <cellStyle name="Porcentagem 3 3 2 2 4" xfId="1383"/>
    <cellStyle name="Porcentagem 3 3 2 2 4 10" xfId="43948"/>
    <cellStyle name="Porcentagem 3 3 2 2 4 2" xfId="11221"/>
    <cellStyle name="Porcentagem 3 3 2 2 4 2 2" xfId="21673"/>
    <cellStyle name="Porcentagem 3 3 2 2 4 2 3" xfId="32861"/>
    <cellStyle name="Porcentagem 3 3 2 2 4 3" xfId="12949"/>
    <cellStyle name="Porcentagem 3 3 2 2 4 3 2" xfId="23566"/>
    <cellStyle name="Porcentagem 3 3 2 2 4 3 3" xfId="34752"/>
    <cellStyle name="Porcentagem 3 3 2 2 4 4" xfId="14674"/>
    <cellStyle name="Porcentagem 3 3 2 2 4 4 2" xfId="25462"/>
    <cellStyle name="Porcentagem 3 3 2 2 4 4 3" xfId="36648"/>
    <cellStyle name="Porcentagem 3 3 2 2 4 5" xfId="16399"/>
    <cellStyle name="Porcentagem 3 3 2 2 4 5 2" xfId="27358"/>
    <cellStyle name="Porcentagem 3 3 2 2 4 5 3" xfId="38544"/>
    <cellStyle name="Porcentagem 3 3 2 2 4 6" xfId="18124"/>
    <cellStyle name="Porcentagem 3 3 2 2 4 6 2" xfId="29254"/>
    <cellStyle name="Porcentagem 3 3 2 2 4 6 3" xfId="40440"/>
    <cellStyle name="Porcentagem 3 3 2 2 4 7" xfId="19849"/>
    <cellStyle name="Porcentagem 3 3 2 2 4 8" xfId="31037"/>
    <cellStyle name="Porcentagem 3 3 2 2 4 9" xfId="42223"/>
    <cellStyle name="Porcentagem 3 3 2 2 5" xfId="1699"/>
    <cellStyle name="Porcentagem 3 3 2 2 5 10" xfId="44236"/>
    <cellStyle name="Porcentagem 3 3 2 2 5 2" xfId="11509"/>
    <cellStyle name="Porcentagem 3 3 2 2 5 2 2" xfId="21989"/>
    <cellStyle name="Porcentagem 3 3 2 2 5 2 3" xfId="33177"/>
    <cellStyle name="Porcentagem 3 3 2 2 5 3" xfId="13237"/>
    <cellStyle name="Porcentagem 3 3 2 2 5 3 2" xfId="23882"/>
    <cellStyle name="Porcentagem 3 3 2 2 5 3 3" xfId="35068"/>
    <cellStyle name="Porcentagem 3 3 2 2 5 4" xfId="14962"/>
    <cellStyle name="Porcentagem 3 3 2 2 5 4 2" xfId="25778"/>
    <cellStyle name="Porcentagem 3 3 2 2 5 4 3" xfId="36964"/>
    <cellStyle name="Porcentagem 3 3 2 2 5 5" xfId="16687"/>
    <cellStyle name="Porcentagem 3 3 2 2 5 5 2" xfId="27674"/>
    <cellStyle name="Porcentagem 3 3 2 2 5 5 3" xfId="38860"/>
    <cellStyle name="Porcentagem 3 3 2 2 5 6" xfId="18412"/>
    <cellStyle name="Porcentagem 3 3 2 2 5 6 2" xfId="29570"/>
    <cellStyle name="Porcentagem 3 3 2 2 5 6 3" xfId="40756"/>
    <cellStyle name="Porcentagem 3 3 2 2 5 7" xfId="20137"/>
    <cellStyle name="Porcentagem 3 3 2 2 5 8" xfId="31325"/>
    <cellStyle name="Porcentagem 3 3 2 2 5 9" xfId="42511"/>
    <cellStyle name="Porcentagem 3 3 2 2 6" xfId="2015"/>
    <cellStyle name="Porcentagem 3 3 2 2 6 10" xfId="44524"/>
    <cellStyle name="Porcentagem 3 3 2 2 6 2" xfId="11797"/>
    <cellStyle name="Porcentagem 3 3 2 2 6 2 2" xfId="22305"/>
    <cellStyle name="Porcentagem 3 3 2 2 6 2 3" xfId="33493"/>
    <cellStyle name="Porcentagem 3 3 2 2 6 3" xfId="13525"/>
    <cellStyle name="Porcentagem 3 3 2 2 6 3 2" xfId="24198"/>
    <cellStyle name="Porcentagem 3 3 2 2 6 3 3" xfId="35384"/>
    <cellStyle name="Porcentagem 3 3 2 2 6 4" xfId="15250"/>
    <cellStyle name="Porcentagem 3 3 2 2 6 4 2" xfId="26094"/>
    <cellStyle name="Porcentagem 3 3 2 2 6 4 3" xfId="37280"/>
    <cellStyle name="Porcentagem 3 3 2 2 6 5" xfId="16975"/>
    <cellStyle name="Porcentagem 3 3 2 2 6 5 2" xfId="27990"/>
    <cellStyle name="Porcentagem 3 3 2 2 6 5 3" xfId="39176"/>
    <cellStyle name="Porcentagem 3 3 2 2 6 6" xfId="18700"/>
    <cellStyle name="Porcentagem 3 3 2 2 6 6 2" xfId="29886"/>
    <cellStyle name="Porcentagem 3 3 2 2 6 6 3" xfId="41072"/>
    <cellStyle name="Porcentagem 3 3 2 2 6 7" xfId="20425"/>
    <cellStyle name="Porcentagem 3 3 2 2 6 8" xfId="31613"/>
    <cellStyle name="Porcentagem 3 3 2 2 6 9" xfId="42799"/>
    <cellStyle name="Porcentagem 3 3 2 2 7" xfId="10356"/>
    <cellStyle name="Porcentagem 3 3 2 2 7 2" xfId="20725"/>
    <cellStyle name="Porcentagem 3 3 2 2 7 3" xfId="31913"/>
    <cellStyle name="Porcentagem 3 3 2 2 8" xfId="12085"/>
    <cellStyle name="Porcentagem 3 3 2 2 8 2" xfId="22618"/>
    <cellStyle name="Porcentagem 3 3 2 2 8 3" xfId="33804"/>
    <cellStyle name="Porcentagem 3 3 2 2 9" xfId="13810"/>
    <cellStyle name="Porcentagem 3 3 2 2 9 2" xfId="24514"/>
    <cellStyle name="Porcentagem 3 3 2 2 9 3" xfId="35700"/>
    <cellStyle name="Porcentagem 3 3 2 3" xfId="593"/>
    <cellStyle name="Porcentagem 3 3 2 3 10" xfId="43228"/>
    <cellStyle name="Porcentagem 3 3 2 3 2" xfId="10501"/>
    <cellStyle name="Porcentagem 3 3 2 3 2 2" xfId="20883"/>
    <cellStyle name="Porcentagem 3 3 2 3 2 3" xfId="32071"/>
    <cellStyle name="Porcentagem 3 3 2 3 3" xfId="12229"/>
    <cellStyle name="Porcentagem 3 3 2 3 3 2" xfId="22776"/>
    <cellStyle name="Porcentagem 3 3 2 3 3 3" xfId="33962"/>
    <cellStyle name="Porcentagem 3 3 2 3 4" xfId="13954"/>
    <cellStyle name="Porcentagem 3 3 2 3 4 2" xfId="24672"/>
    <cellStyle name="Porcentagem 3 3 2 3 4 3" xfId="35858"/>
    <cellStyle name="Porcentagem 3 3 2 3 5" xfId="15679"/>
    <cellStyle name="Porcentagem 3 3 2 3 5 2" xfId="26568"/>
    <cellStyle name="Porcentagem 3 3 2 3 5 3" xfId="37754"/>
    <cellStyle name="Porcentagem 3 3 2 3 6" xfId="17404"/>
    <cellStyle name="Porcentagem 3 3 2 3 6 2" xfId="28464"/>
    <cellStyle name="Porcentagem 3 3 2 3 6 3" xfId="39650"/>
    <cellStyle name="Porcentagem 3 3 2 3 7" xfId="19129"/>
    <cellStyle name="Porcentagem 3 3 2 3 8" xfId="30317"/>
    <cellStyle name="Porcentagem 3 3 2 3 9" xfId="41503"/>
    <cellStyle name="Porcentagem 3 3 2 4" xfId="909"/>
    <cellStyle name="Porcentagem 3 3 2 4 10" xfId="43516"/>
    <cellStyle name="Porcentagem 3 3 2 4 2" xfId="10789"/>
    <cellStyle name="Porcentagem 3 3 2 4 2 2" xfId="21199"/>
    <cellStyle name="Porcentagem 3 3 2 4 2 3" xfId="32387"/>
    <cellStyle name="Porcentagem 3 3 2 4 3" xfId="12517"/>
    <cellStyle name="Porcentagem 3 3 2 4 3 2" xfId="23092"/>
    <cellStyle name="Porcentagem 3 3 2 4 3 3" xfId="34278"/>
    <cellStyle name="Porcentagem 3 3 2 4 4" xfId="14242"/>
    <cellStyle name="Porcentagem 3 3 2 4 4 2" xfId="24988"/>
    <cellStyle name="Porcentagem 3 3 2 4 4 3" xfId="36174"/>
    <cellStyle name="Porcentagem 3 3 2 4 5" xfId="15967"/>
    <cellStyle name="Porcentagem 3 3 2 4 5 2" xfId="26884"/>
    <cellStyle name="Porcentagem 3 3 2 4 5 3" xfId="38070"/>
    <cellStyle name="Porcentagem 3 3 2 4 6" xfId="17692"/>
    <cellStyle name="Porcentagem 3 3 2 4 6 2" xfId="28780"/>
    <cellStyle name="Porcentagem 3 3 2 4 6 3" xfId="39966"/>
    <cellStyle name="Porcentagem 3 3 2 4 7" xfId="19417"/>
    <cellStyle name="Porcentagem 3 3 2 4 8" xfId="30605"/>
    <cellStyle name="Porcentagem 3 3 2 4 9" xfId="41791"/>
    <cellStyle name="Porcentagem 3 3 2 5" xfId="1225"/>
    <cellStyle name="Porcentagem 3 3 2 5 10" xfId="43804"/>
    <cellStyle name="Porcentagem 3 3 2 5 2" xfId="11077"/>
    <cellStyle name="Porcentagem 3 3 2 5 2 2" xfId="21515"/>
    <cellStyle name="Porcentagem 3 3 2 5 2 3" xfId="32703"/>
    <cellStyle name="Porcentagem 3 3 2 5 3" xfId="12805"/>
    <cellStyle name="Porcentagem 3 3 2 5 3 2" xfId="23408"/>
    <cellStyle name="Porcentagem 3 3 2 5 3 3" xfId="34594"/>
    <cellStyle name="Porcentagem 3 3 2 5 4" xfId="14530"/>
    <cellStyle name="Porcentagem 3 3 2 5 4 2" xfId="25304"/>
    <cellStyle name="Porcentagem 3 3 2 5 4 3" xfId="36490"/>
    <cellStyle name="Porcentagem 3 3 2 5 5" xfId="16255"/>
    <cellStyle name="Porcentagem 3 3 2 5 5 2" xfId="27200"/>
    <cellStyle name="Porcentagem 3 3 2 5 5 3" xfId="38386"/>
    <cellStyle name="Porcentagem 3 3 2 5 6" xfId="17980"/>
    <cellStyle name="Porcentagem 3 3 2 5 6 2" xfId="29096"/>
    <cellStyle name="Porcentagem 3 3 2 5 6 3" xfId="40282"/>
    <cellStyle name="Porcentagem 3 3 2 5 7" xfId="19705"/>
    <cellStyle name="Porcentagem 3 3 2 5 8" xfId="30893"/>
    <cellStyle name="Porcentagem 3 3 2 5 9" xfId="42079"/>
    <cellStyle name="Porcentagem 3 3 2 6" xfId="1541"/>
    <cellStyle name="Porcentagem 3 3 2 6 10" xfId="44092"/>
    <cellStyle name="Porcentagem 3 3 2 6 2" xfId="11365"/>
    <cellStyle name="Porcentagem 3 3 2 6 2 2" xfId="21831"/>
    <cellStyle name="Porcentagem 3 3 2 6 2 3" xfId="33019"/>
    <cellStyle name="Porcentagem 3 3 2 6 3" xfId="13093"/>
    <cellStyle name="Porcentagem 3 3 2 6 3 2" xfId="23724"/>
    <cellStyle name="Porcentagem 3 3 2 6 3 3" xfId="34910"/>
    <cellStyle name="Porcentagem 3 3 2 6 4" xfId="14818"/>
    <cellStyle name="Porcentagem 3 3 2 6 4 2" xfId="25620"/>
    <cellStyle name="Porcentagem 3 3 2 6 4 3" xfId="36806"/>
    <cellStyle name="Porcentagem 3 3 2 6 5" xfId="16543"/>
    <cellStyle name="Porcentagem 3 3 2 6 5 2" xfId="27516"/>
    <cellStyle name="Porcentagem 3 3 2 6 5 3" xfId="38702"/>
    <cellStyle name="Porcentagem 3 3 2 6 6" xfId="18268"/>
    <cellStyle name="Porcentagem 3 3 2 6 6 2" xfId="29412"/>
    <cellStyle name="Porcentagem 3 3 2 6 6 3" xfId="40598"/>
    <cellStyle name="Porcentagem 3 3 2 6 7" xfId="19993"/>
    <cellStyle name="Porcentagem 3 3 2 6 8" xfId="31181"/>
    <cellStyle name="Porcentagem 3 3 2 6 9" xfId="42367"/>
    <cellStyle name="Porcentagem 3 3 2 7" xfId="1857"/>
    <cellStyle name="Porcentagem 3 3 2 7 10" xfId="44380"/>
    <cellStyle name="Porcentagem 3 3 2 7 2" xfId="11653"/>
    <cellStyle name="Porcentagem 3 3 2 7 2 2" xfId="22147"/>
    <cellStyle name="Porcentagem 3 3 2 7 2 3" xfId="33335"/>
    <cellStyle name="Porcentagem 3 3 2 7 3" xfId="13381"/>
    <cellStyle name="Porcentagem 3 3 2 7 3 2" xfId="24040"/>
    <cellStyle name="Porcentagem 3 3 2 7 3 3" xfId="35226"/>
    <cellStyle name="Porcentagem 3 3 2 7 4" xfId="15106"/>
    <cellStyle name="Porcentagem 3 3 2 7 4 2" xfId="25936"/>
    <cellStyle name="Porcentagem 3 3 2 7 4 3" xfId="37122"/>
    <cellStyle name="Porcentagem 3 3 2 7 5" xfId="16831"/>
    <cellStyle name="Porcentagem 3 3 2 7 5 2" xfId="27832"/>
    <cellStyle name="Porcentagem 3 3 2 7 5 3" xfId="39018"/>
    <cellStyle name="Porcentagem 3 3 2 7 6" xfId="18556"/>
    <cellStyle name="Porcentagem 3 3 2 7 6 2" xfId="29728"/>
    <cellStyle name="Porcentagem 3 3 2 7 6 3" xfId="40914"/>
    <cellStyle name="Porcentagem 3 3 2 7 7" xfId="20281"/>
    <cellStyle name="Porcentagem 3 3 2 7 8" xfId="31469"/>
    <cellStyle name="Porcentagem 3 3 2 7 9" xfId="42655"/>
    <cellStyle name="Porcentagem 3 3 2 8" xfId="2084"/>
    <cellStyle name="Porcentagem 3 3 2 8 2" xfId="20569"/>
    <cellStyle name="Porcentagem 3 3 2 8 3" xfId="31757"/>
    <cellStyle name="Porcentagem 3 3 2 9" xfId="11941"/>
    <cellStyle name="Porcentagem 3 3 2 9 2" xfId="22460"/>
    <cellStyle name="Porcentagem 3 3 2 9 3" xfId="33646"/>
    <cellStyle name="Porcentagem 3 3 3" xfId="343"/>
    <cellStyle name="Porcentagem 3 3 3 10" xfId="15453"/>
    <cellStyle name="Porcentagem 3 3 3 10 2" xfId="26320"/>
    <cellStyle name="Porcentagem 3 3 3 10 3" xfId="37506"/>
    <cellStyle name="Porcentagem 3 3 3 11" xfId="17178"/>
    <cellStyle name="Porcentagem 3 3 3 11 2" xfId="28216"/>
    <cellStyle name="Porcentagem 3 3 3 11 3" xfId="39402"/>
    <cellStyle name="Porcentagem 3 3 3 12" xfId="18903"/>
    <cellStyle name="Porcentagem 3 3 3 13" xfId="30091"/>
    <cellStyle name="Porcentagem 3 3 3 14" xfId="41277"/>
    <cellStyle name="Porcentagem 3 3 3 15" xfId="43002"/>
    <cellStyle name="Porcentagem 3 3 3 2" xfId="661"/>
    <cellStyle name="Porcentagem 3 3 3 2 10" xfId="43290"/>
    <cellStyle name="Porcentagem 3 3 3 2 2" xfId="10563"/>
    <cellStyle name="Porcentagem 3 3 3 2 2 2" xfId="20951"/>
    <cellStyle name="Porcentagem 3 3 3 2 2 3" xfId="32139"/>
    <cellStyle name="Porcentagem 3 3 3 2 3" xfId="12291"/>
    <cellStyle name="Porcentagem 3 3 3 2 3 2" xfId="22844"/>
    <cellStyle name="Porcentagem 3 3 3 2 3 3" xfId="34030"/>
    <cellStyle name="Porcentagem 3 3 3 2 4" xfId="14016"/>
    <cellStyle name="Porcentagem 3 3 3 2 4 2" xfId="24740"/>
    <cellStyle name="Porcentagem 3 3 3 2 4 3" xfId="35926"/>
    <cellStyle name="Porcentagem 3 3 3 2 5" xfId="15741"/>
    <cellStyle name="Porcentagem 3 3 3 2 5 2" xfId="26636"/>
    <cellStyle name="Porcentagem 3 3 3 2 5 3" xfId="37822"/>
    <cellStyle name="Porcentagem 3 3 3 2 6" xfId="17466"/>
    <cellStyle name="Porcentagem 3 3 3 2 6 2" xfId="28532"/>
    <cellStyle name="Porcentagem 3 3 3 2 6 3" xfId="39718"/>
    <cellStyle name="Porcentagem 3 3 3 2 7" xfId="19191"/>
    <cellStyle name="Porcentagem 3 3 3 2 8" xfId="30379"/>
    <cellStyle name="Porcentagem 3 3 3 2 9" xfId="41565"/>
    <cellStyle name="Porcentagem 3 3 3 3" xfId="977"/>
    <cellStyle name="Porcentagem 3 3 3 3 10" xfId="43578"/>
    <cellStyle name="Porcentagem 3 3 3 3 2" xfId="10851"/>
    <cellStyle name="Porcentagem 3 3 3 3 2 2" xfId="21267"/>
    <cellStyle name="Porcentagem 3 3 3 3 2 3" xfId="32455"/>
    <cellStyle name="Porcentagem 3 3 3 3 3" xfId="12579"/>
    <cellStyle name="Porcentagem 3 3 3 3 3 2" xfId="23160"/>
    <cellStyle name="Porcentagem 3 3 3 3 3 3" xfId="34346"/>
    <cellStyle name="Porcentagem 3 3 3 3 4" xfId="14304"/>
    <cellStyle name="Porcentagem 3 3 3 3 4 2" xfId="25056"/>
    <cellStyle name="Porcentagem 3 3 3 3 4 3" xfId="36242"/>
    <cellStyle name="Porcentagem 3 3 3 3 5" xfId="16029"/>
    <cellStyle name="Porcentagem 3 3 3 3 5 2" xfId="26952"/>
    <cellStyle name="Porcentagem 3 3 3 3 5 3" xfId="38138"/>
    <cellStyle name="Porcentagem 3 3 3 3 6" xfId="17754"/>
    <cellStyle name="Porcentagem 3 3 3 3 6 2" xfId="28848"/>
    <cellStyle name="Porcentagem 3 3 3 3 6 3" xfId="40034"/>
    <cellStyle name="Porcentagem 3 3 3 3 7" xfId="19479"/>
    <cellStyle name="Porcentagem 3 3 3 3 8" xfId="30667"/>
    <cellStyle name="Porcentagem 3 3 3 3 9" xfId="41853"/>
    <cellStyle name="Porcentagem 3 3 3 4" xfId="1293"/>
    <cellStyle name="Porcentagem 3 3 3 4 10" xfId="43866"/>
    <cellStyle name="Porcentagem 3 3 3 4 2" xfId="11139"/>
    <cellStyle name="Porcentagem 3 3 3 4 2 2" xfId="21583"/>
    <cellStyle name="Porcentagem 3 3 3 4 2 3" xfId="32771"/>
    <cellStyle name="Porcentagem 3 3 3 4 3" xfId="12867"/>
    <cellStyle name="Porcentagem 3 3 3 4 3 2" xfId="23476"/>
    <cellStyle name="Porcentagem 3 3 3 4 3 3" xfId="34662"/>
    <cellStyle name="Porcentagem 3 3 3 4 4" xfId="14592"/>
    <cellStyle name="Porcentagem 3 3 3 4 4 2" xfId="25372"/>
    <cellStyle name="Porcentagem 3 3 3 4 4 3" xfId="36558"/>
    <cellStyle name="Porcentagem 3 3 3 4 5" xfId="16317"/>
    <cellStyle name="Porcentagem 3 3 3 4 5 2" xfId="27268"/>
    <cellStyle name="Porcentagem 3 3 3 4 5 3" xfId="38454"/>
    <cellStyle name="Porcentagem 3 3 3 4 6" xfId="18042"/>
    <cellStyle name="Porcentagem 3 3 3 4 6 2" xfId="29164"/>
    <cellStyle name="Porcentagem 3 3 3 4 6 3" xfId="40350"/>
    <cellStyle name="Porcentagem 3 3 3 4 7" xfId="19767"/>
    <cellStyle name="Porcentagem 3 3 3 4 8" xfId="30955"/>
    <cellStyle name="Porcentagem 3 3 3 4 9" xfId="42141"/>
    <cellStyle name="Porcentagem 3 3 3 5" xfId="1609"/>
    <cellStyle name="Porcentagem 3 3 3 5 10" xfId="44154"/>
    <cellStyle name="Porcentagem 3 3 3 5 2" xfId="11427"/>
    <cellStyle name="Porcentagem 3 3 3 5 2 2" xfId="21899"/>
    <cellStyle name="Porcentagem 3 3 3 5 2 3" xfId="33087"/>
    <cellStyle name="Porcentagem 3 3 3 5 3" xfId="13155"/>
    <cellStyle name="Porcentagem 3 3 3 5 3 2" xfId="23792"/>
    <cellStyle name="Porcentagem 3 3 3 5 3 3" xfId="34978"/>
    <cellStyle name="Porcentagem 3 3 3 5 4" xfId="14880"/>
    <cellStyle name="Porcentagem 3 3 3 5 4 2" xfId="25688"/>
    <cellStyle name="Porcentagem 3 3 3 5 4 3" xfId="36874"/>
    <cellStyle name="Porcentagem 3 3 3 5 5" xfId="16605"/>
    <cellStyle name="Porcentagem 3 3 3 5 5 2" xfId="27584"/>
    <cellStyle name="Porcentagem 3 3 3 5 5 3" xfId="38770"/>
    <cellStyle name="Porcentagem 3 3 3 5 6" xfId="18330"/>
    <cellStyle name="Porcentagem 3 3 3 5 6 2" xfId="29480"/>
    <cellStyle name="Porcentagem 3 3 3 5 6 3" xfId="40666"/>
    <cellStyle name="Porcentagem 3 3 3 5 7" xfId="20055"/>
    <cellStyle name="Porcentagem 3 3 3 5 8" xfId="31243"/>
    <cellStyle name="Porcentagem 3 3 3 5 9" xfId="42429"/>
    <cellStyle name="Porcentagem 3 3 3 6" xfId="1925"/>
    <cellStyle name="Porcentagem 3 3 3 6 10" xfId="44442"/>
    <cellStyle name="Porcentagem 3 3 3 6 2" xfId="11715"/>
    <cellStyle name="Porcentagem 3 3 3 6 2 2" xfId="22215"/>
    <cellStyle name="Porcentagem 3 3 3 6 2 3" xfId="33403"/>
    <cellStyle name="Porcentagem 3 3 3 6 3" xfId="13443"/>
    <cellStyle name="Porcentagem 3 3 3 6 3 2" xfId="24108"/>
    <cellStyle name="Porcentagem 3 3 3 6 3 3" xfId="35294"/>
    <cellStyle name="Porcentagem 3 3 3 6 4" xfId="15168"/>
    <cellStyle name="Porcentagem 3 3 3 6 4 2" xfId="26004"/>
    <cellStyle name="Porcentagem 3 3 3 6 4 3" xfId="37190"/>
    <cellStyle name="Porcentagem 3 3 3 6 5" xfId="16893"/>
    <cellStyle name="Porcentagem 3 3 3 6 5 2" xfId="27900"/>
    <cellStyle name="Porcentagem 3 3 3 6 5 3" xfId="39086"/>
    <cellStyle name="Porcentagem 3 3 3 6 6" xfId="18618"/>
    <cellStyle name="Porcentagem 3 3 3 6 6 2" xfId="29796"/>
    <cellStyle name="Porcentagem 3 3 3 6 6 3" xfId="40982"/>
    <cellStyle name="Porcentagem 3 3 3 6 7" xfId="20343"/>
    <cellStyle name="Porcentagem 3 3 3 6 8" xfId="31531"/>
    <cellStyle name="Porcentagem 3 3 3 6 9" xfId="42717"/>
    <cellStyle name="Porcentagem 3 3 3 7" xfId="10274"/>
    <cellStyle name="Porcentagem 3 3 3 7 2" xfId="20635"/>
    <cellStyle name="Porcentagem 3 3 3 7 3" xfId="31823"/>
    <cellStyle name="Porcentagem 3 3 3 8" xfId="12003"/>
    <cellStyle name="Porcentagem 3 3 3 8 2" xfId="22528"/>
    <cellStyle name="Porcentagem 3 3 3 8 3" xfId="33714"/>
    <cellStyle name="Porcentagem 3 3 3 9" xfId="13728"/>
    <cellStyle name="Porcentagem 3 3 3 9 2" xfId="24424"/>
    <cellStyle name="Porcentagem 3 3 3 9 3" xfId="35610"/>
    <cellStyle name="Porcentagem 3 3 4" xfId="503"/>
    <cellStyle name="Porcentagem 3 3 4 10" xfId="43146"/>
    <cellStyle name="Porcentagem 3 3 4 2" xfId="10419"/>
    <cellStyle name="Porcentagem 3 3 4 2 2" xfId="20793"/>
    <cellStyle name="Porcentagem 3 3 4 2 3" xfId="31981"/>
    <cellStyle name="Porcentagem 3 3 4 3" xfId="12147"/>
    <cellStyle name="Porcentagem 3 3 4 3 2" xfId="22686"/>
    <cellStyle name="Porcentagem 3 3 4 3 3" xfId="33872"/>
    <cellStyle name="Porcentagem 3 3 4 4" xfId="13872"/>
    <cellStyle name="Porcentagem 3 3 4 4 2" xfId="24582"/>
    <cellStyle name="Porcentagem 3 3 4 4 3" xfId="35768"/>
    <cellStyle name="Porcentagem 3 3 4 5" xfId="15597"/>
    <cellStyle name="Porcentagem 3 3 4 5 2" xfId="26478"/>
    <cellStyle name="Porcentagem 3 3 4 5 3" xfId="37664"/>
    <cellStyle name="Porcentagem 3 3 4 6" xfId="17322"/>
    <cellStyle name="Porcentagem 3 3 4 6 2" xfId="28374"/>
    <cellStyle name="Porcentagem 3 3 4 6 3" xfId="39560"/>
    <cellStyle name="Porcentagem 3 3 4 7" xfId="19047"/>
    <cellStyle name="Porcentagem 3 3 4 8" xfId="30235"/>
    <cellStyle name="Porcentagem 3 3 4 9" xfId="41421"/>
    <cellStyle name="Porcentagem 3 3 5" xfId="819"/>
    <cellStyle name="Porcentagem 3 3 5 10" xfId="43434"/>
    <cellStyle name="Porcentagem 3 3 5 2" xfId="10707"/>
    <cellStyle name="Porcentagem 3 3 5 2 2" xfId="21109"/>
    <cellStyle name="Porcentagem 3 3 5 2 3" xfId="32297"/>
    <cellStyle name="Porcentagem 3 3 5 3" xfId="12435"/>
    <cellStyle name="Porcentagem 3 3 5 3 2" xfId="23002"/>
    <cellStyle name="Porcentagem 3 3 5 3 3" xfId="34188"/>
    <cellStyle name="Porcentagem 3 3 5 4" xfId="14160"/>
    <cellStyle name="Porcentagem 3 3 5 4 2" xfId="24898"/>
    <cellStyle name="Porcentagem 3 3 5 4 3" xfId="36084"/>
    <cellStyle name="Porcentagem 3 3 5 5" xfId="15885"/>
    <cellStyle name="Porcentagem 3 3 5 5 2" xfId="26794"/>
    <cellStyle name="Porcentagem 3 3 5 5 3" xfId="37980"/>
    <cellStyle name="Porcentagem 3 3 5 6" xfId="17610"/>
    <cellStyle name="Porcentagem 3 3 5 6 2" xfId="28690"/>
    <cellStyle name="Porcentagem 3 3 5 6 3" xfId="39876"/>
    <cellStyle name="Porcentagem 3 3 5 7" xfId="19335"/>
    <cellStyle name="Porcentagem 3 3 5 8" xfId="30523"/>
    <cellStyle name="Porcentagem 3 3 5 9" xfId="41709"/>
    <cellStyle name="Porcentagem 3 3 6" xfId="1135"/>
    <cellStyle name="Porcentagem 3 3 6 10" xfId="43722"/>
    <cellStyle name="Porcentagem 3 3 6 2" xfId="10995"/>
    <cellStyle name="Porcentagem 3 3 6 2 2" xfId="21425"/>
    <cellStyle name="Porcentagem 3 3 6 2 3" xfId="32613"/>
    <cellStyle name="Porcentagem 3 3 6 3" xfId="12723"/>
    <cellStyle name="Porcentagem 3 3 6 3 2" xfId="23318"/>
    <cellStyle name="Porcentagem 3 3 6 3 3" xfId="34504"/>
    <cellStyle name="Porcentagem 3 3 6 4" xfId="14448"/>
    <cellStyle name="Porcentagem 3 3 6 4 2" xfId="25214"/>
    <cellStyle name="Porcentagem 3 3 6 4 3" xfId="36400"/>
    <cellStyle name="Porcentagem 3 3 6 5" xfId="16173"/>
    <cellStyle name="Porcentagem 3 3 6 5 2" xfId="27110"/>
    <cellStyle name="Porcentagem 3 3 6 5 3" xfId="38296"/>
    <cellStyle name="Porcentagem 3 3 6 6" xfId="17898"/>
    <cellStyle name="Porcentagem 3 3 6 6 2" xfId="29006"/>
    <cellStyle name="Porcentagem 3 3 6 6 3" xfId="40192"/>
    <cellStyle name="Porcentagem 3 3 6 7" xfId="19623"/>
    <cellStyle name="Porcentagem 3 3 6 8" xfId="30811"/>
    <cellStyle name="Porcentagem 3 3 6 9" xfId="41997"/>
    <cellStyle name="Porcentagem 3 3 7" xfId="1451"/>
    <cellStyle name="Porcentagem 3 3 7 10" xfId="44010"/>
    <cellStyle name="Porcentagem 3 3 7 2" xfId="11283"/>
    <cellStyle name="Porcentagem 3 3 7 2 2" xfId="21741"/>
    <cellStyle name="Porcentagem 3 3 7 2 3" xfId="32929"/>
    <cellStyle name="Porcentagem 3 3 7 3" xfId="13011"/>
    <cellStyle name="Porcentagem 3 3 7 3 2" xfId="23634"/>
    <cellStyle name="Porcentagem 3 3 7 3 3" xfId="34820"/>
    <cellStyle name="Porcentagem 3 3 7 4" xfId="14736"/>
    <cellStyle name="Porcentagem 3 3 7 4 2" xfId="25530"/>
    <cellStyle name="Porcentagem 3 3 7 4 3" xfId="36716"/>
    <cellStyle name="Porcentagem 3 3 7 5" xfId="16461"/>
    <cellStyle name="Porcentagem 3 3 7 5 2" xfId="27426"/>
    <cellStyle name="Porcentagem 3 3 7 5 3" xfId="38612"/>
    <cellStyle name="Porcentagem 3 3 7 6" xfId="18186"/>
    <cellStyle name="Porcentagem 3 3 7 6 2" xfId="29322"/>
    <cellStyle name="Porcentagem 3 3 7 6 3" xfId="40508"/>
    <cellStyle name="Porcentagem 3 3 7 7" xfId="19911"/>
    <cellStyle name="Porcentagem 3 3 7 8" xfId="31099"/>
    <cellStyle name="Porcentagem 3 3 7 9" xfId="42285"/>
    <cellStyle name="Porcentagem 3 3 8" xfId="1767"/>
    <cellStyle name="Porcentagem 3 3 8 10" xfId="44298"/>
    <cellStyle name="Porcentagem 3 3 8 2" xfId="11571"/>
    <cellStyle name="Porcentagem 3 3 8 2 2" xfId="22057"/>
    <cellStyle name="Porcentagem 3 3 8 2 3" xfId="33245"/>
    <cellStyle name="Porcentagem 3 3 8 3" xfId="13299"/>
    <cellStyle name="Porcentagem 3 3 8 3 2" xfId="23950"/>
    <cellStyle name="Porcentagem 3 3 8 3 3" xfId="35136"/>
    <cellStyle name="Porcentagem 3 3 8 4" xfId="15024"/>
    <cellStyle name="Porcentagem 3 3 8 4 2" xfId="25846"/>
    <cellStyle name="Porcentagem 3 3 8 4 3" xfId="37032"/>
    <cellStyle name="Porcentagem 3 3 8 5" xfId="16749"/>
    <cellStyle name="Porcentagem 3 3 8 5 2" xfId="27742"/>
    <cellStyle name="Porcentagem 3 3 8 5 3" xfId="38928"/>
    <cellStyle name="Porcentagem 3 3 8 6" xfId="18474"/>
    <cellStyle name="Porcentagem 3 3 8 6 2" xfId="29638"/>
    <cellStyle name="Porcentagem 3 3 8 6 3" xfId="40824"/>
    <cellStyle name="Porcentagem 3 3 8 7" xfId="20199"/>
    <cellStyle name="Porcentagem 3 3 8 8" xfId="31387"/>
    <cellStyle name="Porcentagem 3 3 8 9" xfId="42573"/>
    <cellStyle name="Porcentagem 3 3 9" xfId="2034"/>
    <cellStyle name="Porcentagem 3 3 9 2" xfId="20487"/>
    <cellStyle name="Porcentagem 3 3 9 3" xfId="31675"/>
    <cellStyle name="Porcentagem 3 4" xfId="207"/>
    <cellStyle name="Porcentagem 3 4 10" xfId="13604"/>
    <cellStyle name="Porcentagem 3 4 10 2" xfId="24288"/>
    <cellStyle name="Porcentagem 3 4 10 3" xfId="35474"/>
    <cellStyle name="Porcentagem 3 4 11" xfId="15329"/>
    <cellStyle name="Porcentagem 3 4 11 2" xfId="26184"/>
    <cellStyle name="Porcentagem 3 4 11 3" xfId="37370"/>
    <cellStyle name="Porcentagem 3 4 12" xfId="17054"/>
    <cellStyle name="Porcentagem 3 4 12 2" xfId="28080"/>
    <cellStyle name="Porcentagem 3 4 12 3" xfId="39266"/>
    <cellStyle name="Porcentagem 3 4 13" xfId="18779"/>
    <cellStyle name="Porcentagem 3 4 14" xfId="29967"/>
    <cellStyle name="Porcentagem 3 4 15" xfId="41153"/>
    <cellStyle name="Porcentagem 3 4 16" xfId="42878"/>
    <cellStyle name="Porcentagem 3 4 2" xfId="365"/>
    <cellStyle name="Porcentagem 3 4 2 10" xfId="15473"/>
    <cellStyle name="Porcentagem 3 4 2 10 2" xfId="26342"/>
    <cellStyle name="Porcentagem 3 4 2 10 3" xfId="37528"/>
    <cellStyle name="Porcentagem 3 4 2 11" xfId="17198"/>
    <cellStyle name="Porcentagem 3 4 2 11 2" xfId="28238"/>
    <cellStyle name="Porcentagem 3 4 2 11 3" xfId="39424"/>
    <cellStyle name="Porcentagem 3 4 2 12" xfId="18923"/>
    <cellStyle name="Porcentagem 3 4 2 13" xfId="30111"/>
    <cellStyle name="Porcentagem 3 4 2 14" xfId="41297"/>
    <cellStyle name="Porcentagem 3 4 2 15" xfId="43022"/>
    <cellStyle name="Porcentagem 3 4 2 2" xfId="683"/>
    <cellStyle name="Porcentagem 3 4 2 2 10" xfId="43310"/>
    <cellStyle name="Porcentagem 3 4 2 2 2" xfId="10583"/>
    <cellStyle name="Porcentagem 3 4 2 2 2 2" xfId="20973"/>
    <cellStyle name="Porcentagem 3 4 2 2 2 3" xfId="32161"/>
    <cellStyle name="Porcentagem 3 4 2 2 3" xfId="12311"/>
    <cellStyle name="Porcentagem 3 4 2 2 3 2" xfId="22866"/>
    <cellStyle name="Porcentagem 3 4 2 2 3 3" xfId="34052"/>
    <cellStyle name="Porcentagem 3 4 2 2 4" xfId="14036"/>
    <cellStyle name="Porcentagem 3 4 2 2 4 2" xfId="24762"/>
    <cellStyle name="Porcentagem 3 4 2 2 4 3" xfId="35948"/>
    <cellStyle name="Porcentagem 3 4 2 2 5" xfId="15761"/>
    <cellStyle name="Porcentagem 3 4 2 2 5 2" xfId="26658"/>
    <cellStyle name="Porcentagem 3 4 2 2 5 3" xfId="37844"/>
    <cellStyle name="Porcentagem 3 4 2 2 6" xfId="17486"/>
    <cellStyle name="Porcentagem 3 4 2 2 6 2" xfId="28554"/>
    <cellStyle name="Porcentagem 3 4 2 2 6 3" xfId="39740"/>
    <cellStyle name="Porcentagem 3 4 2 2 7" xfId="19211"/>
    <cellStyle name="Porcentagem 3 4 2 2 8" xfId="30399"/>
    <cellStyle name="Porcentagem 3 4 2 2 9" xfId="41585"/>
    <cellStyle name="Porcentagem 3 4 2 3" xfId="999"/>
    <cellStyle name="Porcentagem 3 4 2 3 10" xfId="43598"/>
    <cellStyle name="Porcentagem 3 4 2 3 2" xfId="10871"/>
    <cellStyle name="Porcentagem 3 4 2 3 2 2" xfId="21289"/>
    <cellStyle name="Porcentagem 3 4 2 3 2 3" xfId="32477"/>
    <cellStyle name="Porcentagem 3 4 2 3 3" xfId="12599"/>
    <cellStyle name="Porcentagem 3 4 2 3 3 2" xfId="23182"/>
    <cellStyle name="Porcentagem 3 4 2 3 3 3" xfId="34368"/>
    <cellStyle name="Porcentagem 3 4 2 3 4" xfId="14324"/>
    <cellStyle name="Porcentagem 3 4 2 3 4 2" xfId="25078"/>
    <cellStyle name="Porcentagem 3 4 2 3 4 3" xfId="36264"/>
    <cellStyle name="Porcentagem 3 4 2 3 5" xfId="16049"/>
    <cellStyle name="Porcentagem 3 4 2 3 5 2" xfId="26974"/>
    <cellStyle name="Porcentagem 3 4 2 3 5 3" xfId="38160"/>
    <cellStyle name="Porcentagem 3 4 2 3 6" xfId="17774"/>
    <cellStyle name="Porcentagem 3 4 2 3 6 2" xfId="28870"/>
    <cellStyle name="Porcentagem 3 4 2 3 6 3" xfId="40056"/>
    <cellStyle name="Porcentagem 3 4 2 3 7" xfId="19499"/>
    <cellStyle name="Porcentagem 3 4 2 3 8" xfId="30687"/>
    <cellStyle name="Porcentagem 3 4 2 3 9" xfId="41873"/>
    <cellStyle name="Porcentagem 3 4 2 4" xfId="1315"/>
    <cellStyle name="Porcentagem 3 4 2 4 10" xfId="43886"/>
    <cellStyle name="Porcentagem 3 4 2 4 2" xfId="11159"/>
    <cellStyle name="Porcentagem 3 4 2 4 2 2" xfId="21605"/>
    <cellStyle name="Porcentagem 3 4 2 4 2 3" xfId="32793"/>
    <cellStyle name="Porcentagem 3 4 2 4 3" xfId="12887"/>
    <cellStyle name="Porcentagem 3 4 2 4 3 2" xfId="23498"/>
    <cellStyle name="Porcentagem 3 4 2 4 3 3" xfId="34684"/>
    <cellStyle name="Porcentagem 3 4 2 4 4" xfId="14612"/>
    <cellStyle name="Porcentagem 3 4 2 4 4 2" xfId="25394"/>
    <cellStyle name="Porcentagem 3 4 2 4 4 3" xfId="36580"/>
    <cellStyle name="Porcentagem 3 4 2 4 5" xfId="16337"/>
    <cellStyle name="Porcentagem 3 4 2 4 5 2" xfId="27290"/>
    <cellStyle name="Porcentagem 3 4 2 4 5 3" xfId="38476"/>
    <cellStyle name="Porcentagem 3 4 2 4 6" xfId="18062"/>
    <cellStyle name="Porcentagem 3 4 2 4 6 2" xfId="29186"/>
    <cellStyle name="Porcentagem 3 4 2 4 6 3" xfId="40372"/>
    <cellStyle name="Porcentagem 3 4 2 4 7" xfId="19787"/>
    <cellStyle name="Porcentagem 3 4 2 4 8" xfId="30975"/>
    <cellStyle name="Porcentagem 3 4 2 4 9" xfId="42161"/>
    <cellStyle name="Porcentagem 3 4 2 5" xfId="1631"/>
    <cellStyle name="Porcentagem 3 4 2 5 10" xfId="44174"/>
    <cellStyle name="Porcentagem 3 4 2 5 2" xfId="11447"/>
    <cellStyle name="Porcentagem 3 4 2 5 2 2" xfId="21921"/>
    <cellStyle name="Porcentagem 3 4 2 5 2 3" xfId="33109"/>
    <cellStyle name="Porcentagem 3 4 2 5 3" xfId="13175"/>
    <cellStyle name="Porcentagem 3 4 2 5 3 2" xfId="23814"/>
    <cellStyle name="Porcentagem 3 4 2 5 3 3" xfId="35000"/>
    <cellStyle name="Porcentagem 3 4 2 5 4" xfId="14900"/>
    <cellStyle name="Porcentagem 3 4 2 5 4 2" xfId="25710"/>
    <cellStyle name="Porcentagem 3 4 2 5 4 3" xfId="36896"/>
    <cellStyle name="Porcentagem 3 4 2 5 5" xfId="16625"/>
    <cellStyle name="Porcentagem 3 4 2 5 5 2" xfId="27606"/>
    <cellStyle name="Porcentagem 3 4 2 5 5 3" xfId="38792"/>
    <cellStyle name="Porcentagem 3 4 2 5 6" xfId="18350"/>
    <cellStyle name="Porcentagem 3 4 2 5 6 2" xfId="29502"/>
    <cellStyle name="Porcentagem 3 4 2 5 6 3" xfId="40688"/>
    <cellStyle name="Porcentagem 3 4 2 5 7" xfId="20075"/>
    <cellStyle name="Porcentagem 3 4 2 5 8" xfId="31263"/>
    <cellStyle name="Porcentagem 3 4 2 5 9" xfId="42449"/>
    <cellStyle name="Porcentagem 3 4 2 6" xfId="1947"/>
    <cellStyle name="Porcentagem 3 4 2 6 10" xfId="44462"/>
    <cellStyle name="Porcentagem 3 4 2 6 2" xfId="11735"/>
    <cellStyle name="Porcentagem 3 4 2 6 2 2" xfId="22237"/>
    <cellStyle name="Porcentagem 3 4 2 6 2 3" xfId="33425"/>
    <cellStyle name="Porcentagem 3 4 2 6 3" xfId="13463"/>
    <cellStyle name="Porcentagem 3 4 2 6 3 2" xfId="24130"/>
    <cellStyle name="Porcentagem 3 4 2 6 3 3" xfId="35316"/>
    <cellStyle name="Porcentagem 3 4 2 6 4" xfId="15188"/>
    <cellStyle name="Porcentagem 3 4 2 6 4 2" xfId="26026"/>
    <cellStyle name="Porcentagem 3 4 2 6 4 3" xfId="37212"/>
    <cellStyle name="Porcentagem 3 4 2 6 5" xfId="16913"/>
    <cellStyle name="Porcentagem 3 4 2 6 5 2" xfId="27922"/>
    <cellStyle name="Porcentagem 3 4 2 6 5 3" xfId="39108"/>
    <cellStyle name="Porcentagem 3 4 2 6 6" xfId="18638"/>
    <cellStyle name="Porcentagem 3 4 2 6 6 2" xfId="29818"/>
    <cellStyle name="Porcentagem 3 4 2 6 6 3" xfId="41004"/>
    <cellStyle name="Porcentagem 3 4 2 6 7" xfId="20363"/>
    <cellStyle name="Porcentagem 3 4 2 6 8" xfId="31551"/>
    <cellStyle name="Porcentagem 3 4 2 6 9" xfId="42737"/>
    <cellStyle name="Porcentagem 3 4 2 7" xfId="10294"/>
    <cellStyle name="Porcentagem 3 4 2 7 2" xfId="20657"/>
    <cellStyle name="Porcentagem 3 4 2 7 3" xfId="31845"/>
    <cellStyle name="Porcentagem 3 4 2 8" xfId="12023"/>
    <cellStyle name="Porcentagem 3 4 2 8 2" xfId="22550"/>
    <cellStyle name="Porcentagem 3 4 2 8 3" xfId="33736"/>
    <cellStyle name="Porcentagem 3 4 2 9" xfId="13748"/>
    <cellStyle name="Porcentagem 3 4 2 9 2" xfId="24446"/>
    <cellStyle name="Porcentagem 3 4 2 9 3" xfId="35632"/>
    <cellStyle name="Porcentagem 3 4 3" xfId="525"/>
    <cellStyle name="Porcentagem 3 4 3 10" xfId="43166"/>
    <cellStyle name="Porcentagem 3 4 3 2" xfId="10439"/>
    <cellStyle name="Porcentagem 3 4 3 2 2" xfId="20815"/>
    <cellStyle name="Porcentagem 3 4 3 2 3" xfId="32003"/>
    <cellStyle name="Porcentagem 3 4 3 3" xfId="12167"/>
    <cellStyle name="Porcentagem 3 4 3 3 2" xfId="22708"/>
    <cellStyle name="Porcentagem 3 4 3 3 3" xfId="33894"/>
    <cellStyle name="Porcentagem 3 4 3 4" xfId="13892"/>
    <cellStyle name="Porcentagem 3 4 3 4 2" xfId="24604"/>
    <cellStyle name="Porcentagem 3 4 3 4 3" xfId="35790"/>
    <cellStyle name="Porcentagem 3 4 3 5" xfId="15617"/>
    <cellStyle name="Porcentagem 3 4 3 5 2" xfId="26500"/>
    <cellStyle name="Porcentagem 3 4 3 5 3" xfId="37686"/>
    <cellStyle name="Porcentagem 3 4 3 6" xfId="17342"/>
    <cellStyle name="Porcentagem 3 4 3 6 2" xfId="28396"/>
    <cellStyle name="Porcentagem 3 4 3 6 3" xfId="39582"/>
    <cellStyle name="Porcentagem 3 4 3 7" xfId="19067"/>
    <cellStyle name="Porcentagem 3 4 3 8" xfId="30255"/>
    <cellStyle name="Porcentagem 3 4 3 9" xfId="41441"/>
    <cellStyle name="Porcentagem 3 4 4" xfId="841"/>
    <cellStyle name="Porcentagem 3 4 4 10" xfId="43454"/>
    <cellStyle name="Porcentagem 3 4 4 2" xfId="10727"/>
    <cellStyle name="Porcentagem 3 4 4 2 2" xfId="21131"/>
    <cellStyle name="Porcentagem 3 4 4 2 3" xfId="32319"/>
    <cellStyle name="Porcentagem 3 4 4 3" xfId="12455"/>
    <cellStyle name="Porcentagem 3 4 4 3 2" xfId="23024"/>
    <cellStyle name="Porcentagem 3 4 4 3 3" xfId="34210"/>
    <cellStyle name="Porcentagem 3 4 4 4" xfId="14180"/>
    <cellStyle name="Porcentagem 3 4 4 4 2" xfId="24920"/>
    <cellStyle name="Porcentagem 3 4 4 4 3" xfId="36106"/>
    <cellStyle name="Porcentagem 3 4 4 5" xfId="15905"/>
    <cellStyle name="Porcentagem 3 4 4 5 2" xfId="26816"/>
    <cellStyle name="Porcentagem 3 4 4 5 3" xfId="38002"/>
    <cellStyle name="Porcentagem 3 4 4 6" xfId="17630"/>
    <cellStyle name="Porcentagem 3 4 4 6 2" xfId="28712"/>
    <cellStyle name="Porcentagem 3 4 4 6 3" xfId="39898"/>
    <cellStyle name="Porcentagem 3 4 4 7" xfId="19355"/>
    <cellStyle name="Porcentagem 3 4 4 8" xfId="30543"/>
    <cellStyle name="Porcentagem 3 4 4 9" xfId="41729"/>
    <cellStyle name="Porcentagem 3 4 5" xfId="1157"/>
    <cellStyle name="Porcentagem 3 4 5 10" xfId="43742"/>
    <cellStyle name="Porcentagem 3 4 5 2" xfId="11015"/>
    <cellStyle name="Porcentagem 3 4 5 2 2" xfId="21447"/>
    <cellStyle name="Porcentagem 3 4 5 2 3" xfId="32635"/>
    <cellStyle name="Porcentagem 3 4 5 3" xfId="12743"/>
    <cellStyle name="Porcentagem 3 4 5 3 2" xfId="23340"/>
    <cellStyle name="Porcentagem 3 4 5 3 3" xfId="34526"/>
    <cellStyle name="Porcentagem 3 4 5 4" xfId="14468"/>
    <cellStyle name="Porcentagem 3 4 5 4 2" xfId="25236"/>
    <cellStyle name="Porcentagem 3 4 5 4 3" xfId="36422"/>
    <cellStyle name="Porcentagem 3 4 5 5" xfId="16193"/>
    <cellStyle name="Porcentagem 3 4 5 5 2" xfId="27132"/>
    <cellStyle name="Porcentagem 3 4 5 5 3" xfId="38318"/>
    <cellStyle name="Porcentagem 3 4 5 6" xfId="17918"/>
    <cellStyle name="Porcentagem 3 4 5 6 2" xfId="29028"/>
    <cellStyle name="Porcentagem 3 4 5 6 3" xfId="40214"/>
    <cellStyle name="Porcentagem 3 4 5 7" xfId="19643"/>
    <cellStyle name="Porcentagem 3 4 5 8" xfId="30831"/>
    <cellStyle name="Porcentagem 3 4 5 9" xfId="42017"/>
    <cellStyle name="Porcentagem 3 4 6" xfId="1473"/>
    <cellStyle name="Porcentagem 3 4 6 10" xfId="44030"/>
    <cellStyle name="Porcentagem 3 4 6 2" xfId="11303"/>
    <cellStyle name="Porcentagem 3 4 6 2 2" xfId="21763"/>
    <cellStyle name="Porcentagem 3 4 6 2 3" xfId="32951"/>
    <cellStyle name="Porcentagem 3 4 6 3" xfId="13031"/>
    <cellStyle name="Porcentagem 3 4 6 3 2" xfId="23656"/>
    <cellStyle name="Porcentagem 3 4 6 3 3" xfId="34842"/>
    <cellStyle name="Porcentagem 3 4 6 4" xfId="14756"/>
    <cellStyle name="Porcentagem 3 4 6 4 2" xfId="25552"/>
    <cellStyle name="Porcentagem 3 4 6 4 3" xfId="36738"/>
    <cellStyle name="Porcentagem 3 4 6 5" xfId="16481"/>
    <cellStyle name="Porcentagem 3 4 6 5 2" xfId="27448"/>
    <cellStyle name="Porcentagem 3 4 6 5 3" xfId="38634"/>
    <cellStyle name="Porcentagem 3 4 6 6" xfId="18206"/>
    <cellStyle name="Porcentagem 3 4 6 6 2" xfId="29344"/>
    <cellStyle name="Porcentagem 3 4 6 6 3" xfId="40530"/>
    <cellStyle name="Porcentagem 3 4 6 7" xfId="19931"/>
    <cellStyle name="Porcentagem 3 4 6 8" xfId="31119"/>
    <cellStyle name="Porcentagem 3 4 6 9" xfId="42305"/>
    <cellStyle name="Porcentagem 3 4 7" xfId="1789"/>
    <cellStyle name="Porcentagem 3 4 7 10" xfId="44318"/>
    <cellStyle name="Porcentagem 3 4 7 2" xfId="11591"/>
    <cellStyle name="Porcentagem 3 4 7 2 2" xfId="22079"/>
    <cellStyle name="Porcentagem 3 4 7 2 3" xfId="33267"/>
    <cellStyle name="Porcentagem 3 4 7 3" xfId="13319"/>
    <cellStyle name="Porcentagem 3 4 7 3 2" xfId="23972"/>
    <cellStyle name="Porcentagem 3 4 7 3 3" xfId="35158"/>
    <cellStyle name="Porcentagem 3 4 7 4" xfId="15044"/>
    <cellStyle name="Porcentagem 3 4 7 4 2" xfId="25868"/>
    <cellStyle name="Porcentagem 3 4 7 4 3" xfId="37054"/>
    <cellStyle name="Porcentagem 3 4 7 5" xfId="16769"/>
    <cellStyle name="Porcentagem 3 4 7 5 2" xfId="27764"/>
    <cellStyle name="Porcentagem 3 4 7 5 3" xfId="38950"/>
    <cellStyle name="Porcentagem 3 4 7 6" xfId="18494"/>
    <cellStyle name="Porcentagem 3 4 7 6 2" xfId="29660"/>
    <cellStyle name="Porcentagem 3 4 7 6 3" xfId="40846"/>
    <cellStyle name="Porcentagem 3 4 7 7" xfId="20219"/>
    <cellStyle name="Porcentagem 3 4 7 8" xfId="31407"/>
    <cellStyle name="Porcentagem 3 4 7 9" xfId="42593"/>
    <cellStyle name="Porcentagem 3 4 8" xfId="2072"/>
    <cellStyle name="Porcentagem 3 4 8 2" xfId="20507"/>
    <cellStyle name="Porcentagem 3 4 8 3" xfId="31695"/>
    <cellStyle name="Porcentagem 3 4 9" xfId="11879"/>
    <cellStyle name="Porcentagem 3 4 9 2" xfId="22392"/>
    <cellStyle name="Porcentagem 3 4 9 3" xfId="33578"/>
    <cellStyle name="Porcentagem 3 5" xfId="229"/>
    <cellStyle name="Porcentagem 3 5 10" xfId="13624"/>
    <cellStyle name="Porcentagem 3 5 10 2" xfId="24310"/>
    <cellStyle name="Porcentagem 3 5 10 3" xfId="35496"/>
    <cellStyle name="Porcentagem 3 5 11" xfId="15349"/>
    <cellStyle name="Porcentagem 3 5 11 2" xfId="26206"/>
    <cellStyle name="Porcentagem 3 5 11 3" xfId="37392"/>
    <cellStyle name="Porcentagem 3 5 12" xfId="17074"/>
    <cellStyle name="Porcentagem 3 5 12 2" xfId="28102"/>
    <cellStyle name="Porcentagem 3 5 12 3" xfId="39288"/>
    <cellStyle name="Porcentagem 3 5 13" xfId="18799"/>
    <cellStyle name="Porcentagem 3 5 14" xfId="29987"/>
    <cellStyle name="Porcentagem 3 5 15" xfId="41173"/>
    <cellStyle name="Porcentagem 3 5 16" xfId="42898"/>
    <cellStyle name="Porcentagem 3 5 2" xfId="387"/>
    <cellStyle name="Porcentagem 3 5 2 10" xfId="15493"/>
    <cellStyle name="Porcentagem 3 5 2 10 2" xfId="26364"/>
    <cellStyle name="Porcentagem 3 5 2 10 3" xfId="37550"/>
    <cellStyle name="Porcentagem 3 5 2 11" xfId="17218"/>
    <cellStyle name="Porcentagem 3 5 2 11 2" xfId="28260"/>
    <cellStyle name="Porcentagem 3 5 2 11 3" xfId="39446"/>
    <cellStyle name="Porcentagem 3 5 2 12" xfId="18943"/>
    <cellStyle name="Porcentagem 3 5 2 13" xfId="30131"/>
    <cellStyle name="Porcentagem 3 5 2 14" xfId="41317"/>
    <cellStyle name="Porcentagem 3 5 2 15" xfId="43042"/>
    <cellStyle name="Porcentagem 3 5 2 2" xfId="705"/>
    <cellStyle name="Porcentagem 3 5 2 2 10" xfId="43330"/>
    <cellStyle name="Porcentagem 3 5 2 2 2" xfId="10603"/>
    <cellStyle name="Porcentagem 3 5 2 2 2 2" xfId="20995"/>
    <cellStyle name="Porcentagem 3 5 2 2 2 3" xfId="32183"/>
    <cellStyle name="Porcentagem 3 5 2 2 3" xfId="12331"/>
    <cellStyle name="Porcentagem 3 5 2 2 3 2" xfId="22888"/>
    <cellStyle name="Porcentagem 3 5 2 2 3 3" xfId="34074"/>
    <cellStyle name="Porcentagem 3 5 2 2 4" xfId="14056"/>
    <cellStyle name="Porcentagem 3 5 2 2 4 2" xfId="24784"/>
    <cellStyle name="Porcentagem 3 5 2 2 4 3" xfId="35970"/>
    <cellStyle name="Porcentagem 3 5 2 2 5" xfId="15781"/>
    <cellStyle name="Porcentagem 3 5 2 2 5 2" xfId="26680"/>
    <cellStyle name="Porcentagem 3 5 2 2 5 3" xfId="37866"/>
    <cellStyle name="Porcentagem 3 5 2 2 6" xfId="17506"/>
    <cellStyle name="Porcentagem 3 5 2 2 6 2" xfId="28576"/>
    <cellStyle name="Porcentagem 3 5 2 2 6 3" xfId="39762"/>
    <cellStyle name="Porcentagem 3 5 2 2 7" xfId="19231"/>
    <cellStyle name="Porcentagem 3 5 2 2 8" xfId="30419"/>
    <cellStyle name="Porcentagem 3 5 2 2 9" xfId="41605"/>
    <cellStyle name="Porcentagem 3 5 2 3" xfId="1021"/>
    <cellStyle name="Porcentagem 3 5 2 3 10" xfId="43618"/>
    <cellStyle name="Porcentagem 3 5 2 3 2" xfId="10891"/>
    <cellStyle name="Porcentagem 3 5 2 3 2 2" xfId="21311"/>
    <cellStyle name="Porcentagem 3 5 2 3 2 3" xfId="32499"/>
    <cellStyle name="Porcentagem 3 5 2 3 3" xfId="12619"/>
    <cellStyle name="Porcentagem 3 5 2 3 3 2" xfId="23204"/>
    <cellStyle name="Porcentagem 3 5 2 3 3 3" xfId="34390"/>
    <cellStyle name="Porcentagem 3 5 2 3 4" xfId="14344"/>
    <cellStyle name="Porcentagem 3 5 2 3 4 2" xfId="25100"/>
    <cellStyle name="Porcentagem 3 5 2 3 4 3" xfId="36286"/>
    <cellStyle name="Porcentagem 3 5 2 3 5" xfId="16069"/>
    <cellStyle name="Porcentagem 3 5 2 3 5 2" xfId="26996"/>
    <cellStyle name="Porcentagem 3 5 2 3 5 3" xfId="38182"/>
    <cellStyle name="Porcentagem 3 5 2 3 6" xfId="17794"/>
    <cellStyle name="Porcentagem 3 5 2 3 6 2" xfId="28892"/>
    <cellStyle name="Porcentagem 3 5 2 3 6 3" xfId="40078"/>
    <cellStyle name="Porcentagem 3 5 2 3 7" xfId="19519"/>
    <cellStyle name="Porcentagem 3 5 2 3 8" xfId="30707"/>
    <cellStyle name="Porcentagem 3 5 2 3 9" xfId="41893"/>
    <cellStyle name="Porcentagem 3 5 2 4" xfId="1337"/>
    <cellStyle name="Porcentagem 3 5 2 4 10" xfId="43906"/>
    <cellStyle name="Porcentagem 3 5 2 4 2" xfId="11179"/>
    <cellStyle name="Porcentagem 3 5 2 4 2 2" xfId="21627"/>
    <cellStyle name="Porcentagem 3 5 2 4 2 3" xfId="32815"/>
    <cellStyle name="Porcentagem 3 5 2 4 3" xfId="12907"/>
    <cellStyle name="Porcentagem 3 5 2 4 3 2" xfId="23520"/>
    <cellStyle name="Porcentagem 3 5 2 4 3 3" xfId="34706"/>
    <cellStyle name="Porcentagem 3 5 2 4 4" xfId="14632"/>
    <cellStyle name="Porcentagem 3 5 2 4 4 2" xfId="25416"/>
    <cellStyle name="Porcentagem 3 5 2 4 4 3" xfId="36602"/>
    <cellStyle name="Porcentagem 3 5 2 4 5" xfId="16357"/>
    <cellStyle name="Porcentagem 3 5 2 4 5 2" xfId="27312"/>
    <cellStyle name="Porcentagem 3 5 2 4 5 3" xfId="38498"/>
    <cellStyle name="Porcentagem 3 5 2 4 6" xfId="18082"/>
    <cellStyle name="Porcentagem 3 5 2 4 6 2" xfId="29208"/>
    <cellStyle name="Porcentagem 3 5 2 4 6 3" xfId="40394"/>
    <cellStyle name="Porcentagem 3 5 2 4 7" xfId="19807"/>
    <cellStyle name="Porcentagem 3 5 2 4 8" xfId="30995"/>
    <cellStyle name="Porcentagem 3 5 2 4 9" xfId="42181"/>
    <cellStyle name="Porcentagem 3 5 2 5" xfId="1653"/>
    <cellStyle name="Porcentagem 3 5 2 5 10" xfId="44194"/>
    <cellStyle name="Porcentagem 3 5 2 5 2" xfId="11467"/>
    <cellStyle name="Porcentagem 3 5 2 5 2 2" xfId="21943"/>
    <cellStyle name="Porcentagem 3 5 2 5 2 3" xfId="33131"/>
    <cellStyle name="Porcentagem 3 5 2 5 3" xfId="13195"/>
    <cellStyle name="Porcentagem 3 5 2 5 3 2" xfId="23836"/>
    <cellStyle name="Porcentagem 3 5 2 5 3 3" xfId="35022"/>
    <cellStyle name="Porcentagem 3 5 2 5 4" xfId="14920"/>
    <cellStyle name="Porcentagem 3 5 2 5 4 2" xfId="25732"/>
    <cellStyle name="Porcentagem 3 5 2 5 4 3" xfId="36918"/>
    <cellStyle name="Porcentagem 3 5 2 5 5" xfId="16645"/>
    <cellStyle name="Porcentagem 3 5 2 5 5 2" xfId="27628"/>
    <cellStyle name="Porcentagem 3 5 2 5 5 3" xfId="38814"/>
    <cellStyle name="Porcentagem 3 5 2 5 6" xfId="18370"/>
    <cellStyle name="Porcentagem 3 5 2 5 6 2" xfId="29524"/>
    <cellStyle name="Porcentagem 3 5 2 5 6 3" xfId="40710"/>
    <cellStyle name="Porcentagem 3 5 2 5 7" xfId="20095"/>
    <cellStyle name="Porcentagem 3 5 2 5 8" xfId="31283"/>
    <cellStyle name="Porcentagem 3 5 2 5 9" xfId="42469"/>
    <cellStyle name="Porcentagem 3 5 2 6" xfId="1969"/>
    <cellStyle name="Porcentagem 3 5 2 6 10" xfId="44482"/>
    <cellStyle name="Porcentagem 3 5 2 6 2" xfId="11755"/>
    <cellStyle name="Porcentagem 3 5 2 6 2 2" xfId="22259"/>
    <cellStyle name="Porcentagem 3 5 2 6 2 3" xfId="33447"/>
    <cellStyle name="Porcentagem 3 5 2 6 3" xfId="13483"/>
    <cellStyle name="Porcentagem 3 5 2 6 3 2" xfId="24152"/>
    <cellStyle name="Porcentagem 3 5 2 6 3 3" xfId="35338"/>
    <cellStyle name="Porcentagem 3 5 2 6 4" xfId="15208"/>
    <cellStyle name="Porcentagem 3 5 2 6 4 2" xfId="26048"/>
    <cellStyle name="Porcentagem 3 5 2 6 4 3" xfId="37234"/>
    <cellStyle name="Porcentagem 3 5 2 6 5" xfId="16933"/>
    <cellStyle name="Porcentagem 3 5 2 6 5 2" xfId="27944"/>
    <cellStyle name="Porcentagem 3 5 2 6 5 3" xfId="39130"/>
    <cellStyle name="Porcentagem 3 5 2 6 6" xfId="18658"/>
    <cellStyle name="Porcentagem 3 5 2 6 6 2" xfId="29840"/>
    <cellStyle name="Porcentagem 3 5 2 6 6 3" xfId="41026"/>
    <cellStyle name="Porcentagem 3 5 2 6 7" xfId="20383"/>
    <cellStyle name="Porcentagem 3 5 2 6 8" xfId="31571"/>
    <cellStyle name="Porcentagem 3 5 2 6 9" xfId="42757"/>
    <cellStyle name="Porcentagem 3 5 2 7" xfId="10314"/>
    <cellStyle name="Porcentagem 3 5 2 7 2" xfId="20679"/>
    <cellStyle name="Porcentagem 3 5 2 7 3" xfId="31867"/>
    <cellStyle name="Porcentagem 3 5 2 8" xfId="12043"/>
    <cellStyle name="Porcentagem 3 5 2 8 2" xfId="22572"/>
    <cellStyle name="Porcentagem 3 5 2 8 3" xfId="33758"/>
    <cellStyle name="Porcentagem 3 5 2 9" xfId="13768"/>
    <cellStyle name="Porcentagem 3 5 2 9 2" xfId="24468"/>
    <cellStyle name="Porcentagem 3 5 2 9 3" xfId="35654"/>
    <cellStyle name="Porcentagem 3 5 3" xfId="547"/>
    <cellStyle name="Porcentagem 3 5 3 10" xfId="43186"/>
    <cellStyle name="Porcentagem 3 5 3 2" xfId="10459"/>
    <cellStyle name="Porcentagem 3 5 3 2 2" xfId="20837"/>
    <cellStyle name="Porcentagem 3 5 3 2 3" xfId="32025"/>
    <cellStyle name="Porcentagem 3 5 3 3" xfId="12187"/>
    <cellStyle name="Porcentagem 3 5 3 3 2" xfId="22730"/>
    <cellStyle name="Porcentagem 3 5 3 3 3" xfId="33916"/>
    <cellStyle name="Porcentagem 3 5 3 4" xfId="13912"/>
    <cellStyle name="Porcentagem 3 5 3 4 2" xfId="24626"/>
    <cellStyle name="Porcentagem 3 5 3 4 3" xfId="35812"/>
    <cellStyle name="Porcentagem 3 5 3 5" xfId="15637"/>
    <cellStyle name="Porcentagem 3 5 3 5 2" xfId="26522"/>
    <cellStyle name="Porcentagem 3 5 3 5 3" xfId="37708"/>
    <cellStyle name="Porcentagem 3 5 3 6" xfId="17362"/>
    <cellStyle name="Porcentagem 3 5 3 6 2" xfId="28418"/>
    <cellStyle name="Porcentagem 3 5 3 6 3" xfId="39604"/>
    <cellStyle name="Porcentagem 3 5 3 7" xfId="19087"/>
    <cellStyle name="Porcentagem 3 5 3 8" xfId="30275"/>
    <cellStyle name="Porcentagem 3 5 3 9" xfId="41461"/>
    <cellStyle name="Porcentagem 3 5 4" xfId="863"/>
    <cellStyle name="Porcentagem 3 5 4 10" xfId="43474"/>
    <cellStyle name="Porcentagem 3 5 4 2" xfId="10747"/>
    <cellStyle name="Porcentagem 3 5 4 2 2" xfId="21153"/>
    <cellStyle name="Porcentagem 3 5 4 2 3" xfId="32341"/>
    <cellStyle name="Porcentagem 3 5 4 3" xfId="12475"/>
    <cellStyle name="Porcentagem 3 5 4 3 2" xfId="23046"/>
    <cellStyle name="Porcentagem 3 5 4 3 3" xfId="34232"/>
    <cellStyle name="Porcentagem 3 5 4 4" xfId="14200"/>
    <cellStyle name="Porcentagem 3 5 4 4 2" xfId="24942"/>
    <cellStyle name="Porcentagem 3 5 4 4 3" xfId="36128"/>
    <cellStyle name="Porcentagem 3 5 4 5" xfId="15925"/>
    <cellStyle name="Porcentagem 3 5 4 5 2" xfId="26838"/>
    <cellStyle name="Porcentagem 3 5 4 5 3" xfId="38024"/>
    <cellStyle name="Porcentagem 3 5 4 6" xfId="17650"/>
    <cellStyle name="Porcentagem 3 5 4 6 2" xfId="28734"/>
    <cellStyle name="Porcentagem 3 5 4 6 3" xfId="39920"/>
    <cellStyle name="Porcentagem 3 5 4 7" xfId="19375"/>
    <cellStyle name="Porcentagem 3 5 4 8" xfId="30563"/>
    <cellStyle name="Porcentagem 3 5 4 9" xfId="41749"/>
    <cellStyle name="Porcentagem 3 5 5" xfId="1179"/>
    <cellStyle name="Porcentagem 3 5 5 10" xfId="43762"/>
    <cellStyle name="Porcentagem 3 5 5 2" xfId="11035"/>
    <cellStyle name="Porcentagem 3 5 5 2 2" xfId="21469"/>
    <cellStyle name="Porcentagem 3 5 5 2 3" xfId="32657"/>
    <cellStyle name="Porcentagem 3 5 5 3" xfId="12763"/>
    <cellStyle name="Porcentagem 3 5 5 3 2" xfId="23362"/>
    <cellStyle name="Porcentagem 3 5 5 3 3" xfId="34548"/>
    <cellStyle name="Porcentagem 3 5 5 4" xfId="14488"/>
    <cellStyle name="Porcentagem 3 5 5 4 2" xfId="25258"/>
    <cellStyle name="Porcentagem 3 5 5 4 3" xfId="36444"/>
    <cellStyle name="Porcentagem 3 5 5 5" xfId="16213"/>
    <cellStyle name="Porcentagem 3 5 5 5 2" xfId="27154"/>
    <cellStyle name="Porcentagem 3 5 5 5 3" xfId="38340"/>
    <cellStyle name="Porcentagem 3 5 5 6" xfId="17938"/>
    <cellStyle name="Porcentagem 3 5 5 6 2" xfId="29050"/>
    <cellStyle name="Porcentagem 3 5 5 6 3" xfId="40236"/>
    <cellStyle name="Porcentagem 3 5 5 7" xfId="19663"/>
    <cellStyle name="Porcentagem 3 5 5 8" xfId="30851"/>
    <cellStyle name="Porcentagem 3 5 5 9" xfId="42037"/>
    <cellStyle name="Porcentagem 3 5 6" xfId="1495"/>
    <cellStyle name="Porcentagem 3 5 6 10" xfId="44050"/>
    <cellStyle name="Porcentagem 3 5 6 2" xfId="11323"/>
    <cellStyle name="Porcentagem 3 5 6 2 2" xfId="21785"/>
    <cellStyle name="Porcentagem 3 5 6 2 3" xfId="32973"/>
    <cellStyle name="Porcentagem 3 5 6 3" xfId="13051"/>
    <cellStyle name="Porcentagem 3 5 6 3 2" xfId="23678"/>
    <cellStyle name="Porcentagem 3 5 6 3 3" xfId="34864"/>
    <cellStyle name="Porcentagem 3 5 6 4" xfId="14776"/>
    <cellStyle name="Porcentagem 3 5 6 4 2" xfId="25574"/>
    <cellStyle name="Porcentagem 3 5 6 4 3" xfId="36760"/>
    <cellStyle name="Porcentagem 3 5 6 5" xfId="16501"/>
    <cellStyle name="Porcentagem 3 5 6 5 2" xfId="27470"/>
    <cellStyle name="Porcentagem 3 5 6 5 3" xfId="38656"/>
    <cellStyle name="Porcentagem 3 5 6 6" xfId="18226"/>
    <cellStyle name="Porcentagem 3 5 6 6 2" xfId="29366"/>
    <cellStyle name="Porcentagem 3 5 6 6 3" xfId="40552"/>
    <cellStyle name="Porcentagem 3 5 6 7" xfId="19951"/>
    <cellStyle name="Porcentagem 3 5 6 8" xfId="31139"/>
    <cellStyle name="Porcentagem 3 5 6 9" xfId="42325"/>
    <cellStyle name="Porcentagem 3 5 7" xfId="1811"/>
    <cellStyle name="Porcentagem 3 5 7 10" xfId="44338"/>
    <cellStyle name="Porcentagem 3 5 7 2" xfId="11611"/>
    <cellStyle name="Porcentagem 3 5 7 2 2" xfId="22101"/>
    <cellStyle name="Porcentagem 3 5 7 2 3" xfId="33289"/>
    <cellStyle name="Porcentagem 3 5 7 3" xfId="13339"/>
    <cellStyle name="Porcentagem 3 5 7 3 2" xfId="23994"/>
    <cellStyle name="Porcentagem 3 5 7 3 3" xfId="35180"/>
    <cellStyle name="Porcentagem 3 5 7 4" xfId="15064"/>
    <cellStyle name="Porcentagem 3 5 7 4 2" xfId="25890"/>
    <cellStyle name="Porcentagem 3 5 7 4 3" xfId="37076"/>
    <cellStyle name="Porcentagem 3 5 7 5" xfId="16789"/>
    <cellStyle name="Porcentagem 3 5 7 5 2" xfId="27786"/>
    <cellStyle name="Porcentagem 3 5 7 5 3" xfId="38972"/>
    <cellStyle name="Porcentagem 3 5 7 6" xfId="18514"/>
    <cellStyle name="Porcentagem 3 5 7 6 2" xfId="29682"/>
    <cellStyle name="Porcentagem 3 5 7 6 3" xfId="40868"/>
    <cellStyle name="Porcentagem 3 5 7 7" xfId="20239"/>
    <cellStyle name="Porcentagem 3 5 7 8" xfId="31427"/>
    <cellStyle name="Porcentagem 3 5 7 9" xfId="42613"/>
    <cellStyle name="Porcentagem 3 5 8" xfId="2172"/>
    <cellStyle name="Porcentagem 3 5 8 2" xfId="20527"/>
    <cellStyle name="Porcentagem 3 5 8 3" xfId="31715"/>
    <cellStyle name="Porcentagem 3 5 9" xfId="11899"/>
    <cellStyle name="Porcentagem 3 5 9 2" xfId="22414"/>
    <cellStyle name="Porcentagem 3 5 9 3" xfId="33600"/>
    <cellStyle name="Porcentagem 3 6" xfId="297"/>
    <cellStyle name="Porcentagem 3 6 10" xfId="15411"/>
    <cellStyle name="Porcentagem 3 6 10 2" xfId="26274"/>
    <cellStyle name="Porcentagem 3 6 10 3" xfId="37460"/>
    <cellStyle name="Porcentagem 3 6 11" xfId="17136"/>
    <cellStyle name="Porcentagem 3 6 11 2" xfId="28170"/>
    <cellStyle name="Porcentagem 3 6 11 3" xfId="39356"/>
    <cellStyle name="Porcentagem 3 6 12" xfId="18861"/>
    <cellStyle name="Porcentagem 3 6 13" xfId="30049"/>
    <cellStyle name="Porcentagem 3 6 14" xfId="41235"/>
    <cellStyle name="Porcentagem 3 6 15" xfId="42960"/>
    <cellStyle name="Porcentagem 3 6 2" xfId="615"/>
    <cellStyle name="Porcentagem 3 6 2 10" xfId="43248"/>
    <cellStyle name="Porcentagem 3 6 2 2" xfId="10521"/>
    <cellStyle name="Porcentagem 3 6 2 2 2" xfId="20905"/>
    <cellStyle name="Porcentagem 3 6 2 2 3" xfId="32093"/>
    <cellStyle name="Porcentagem 3 6 2 3" xfId="12249"/>
    <cellStyle name="Porcentagem 3 6 2 3 2" xfId="22798"/>
    <cellStyle name="Porcentagem 3 6 2 3 3" xfId="33984"/>
    <cellStyle name="Porcentagem 3 6 2 4" xfId="13974"/>
    <cellStyle name="Porcentagem 3 6 2 4 2" xfId="24694"/>
    <cellStyle name="Porcentagem 3 6 2 4 3" xfId="35880"/>
    <cellStyle name="Porcentagem 3 6 2 5" xfId="15699"/>
    <cellStyle name="Porcentagem 3 6 2 5 2" xfId="26590"/>
    <cellStyle name="Porcentagem 3 6 2 5 3" xfId="37776"/>
    <cellStyle name="Porcentagem 3 6 2 6" xfId="17424"/>
    <cellStyle name="Porcentagem 3 6 2 6 2" xfId="28486"/>
    <cellStyle name="Porcentagem 3 6 2 6 3" xfId="39672"/>
    <cellStyle name="Porcentagem 3 6 2 7" xfId="19149"/>
    <cellStyle name="Porcentagem 3 6 2 8" xfId="30337"/>
    <cellStyle name="Porcentagem 3 6 2 9" xfId="41523"/>
    <cellStyle name="Porcentagem 3 6 3" xfId="931"/>
    <cellStyle name="Porcentagem 3 6 3 10" xfId="43536"/>
    <cellStyle name="Porcentagem 3 6 3 2" xfId="10809"/>
    <cellStyle name="Porcentagem 3 6 3 2 2" xfId="21221"/>
    <cellStyle name="Porcentagem 3 6 3 2 3" xfId="32409"/>
    <cellStyle name="Porcentagem 3 6 3 3" xfId="12537"/>
    <cellStyle name="Porcentagem 3 6 3 3 2" xfId="23114"/>
    <cellStyle name="Porcentagem 3 6 3 3 3" xfId="34300"/>
    <cellStyle name="Porcentagem 3 6 3 4" xfId="14262"/>
    <cellStyle name="Porcentagem 3 6 3 4 2" xfId="25010"/>
    <cellStyle name="Porcentagem 3 6 3 4 3" xfId="36196"/>
    <cellStyle name="Porcentagem 3 6 3 5" xfId="15987"/>
    <cellStyle name="Porcentagem 3 6 3 5 2" xfId="26906"/>
    <cellStyle name="Porcentagem 3 6 3 5 3" xfId="38092"/>
    <cellStyle name="Porcentagem 3 6 3 6" xfId="17712"/>
    <cellStyle name="Porcentagem 3 6 3 6 2" xfId="28802"/>
    <cellStyle name="Porcentagem 3 6 3 6 3" xfId="39988"/>
    <cellStyle name="Porcentagem 3 6 3 7" xfId="19437"/>
    <cellStyle name="Porcentagem 3 6 3 8" xfId="30625"/>
    <cellStyle name="Porcentagem 3 6 3 9" xfId="41811"/>
    <cellStyle name="Porcentagem 3 6 4" xfId="1247"/>
    <cellStyle name="Porcentagem 3 6 4 10" xfId="43824"/>
    <cellStyle name="Porcentagem 3 6 4 2" xfId="11097"/>
    <cellStyle name="Porcentagem 3 6 4 2 2" xfId="21537"/>
    <cellStyle name="Porcentagem 3 6 4 2 3" xfId="32725"/>
    <cellStyle name="Porcentagem 3 6 4 3" xfId="12825"/>
    <cellStyle name="Porcentagem 3 6 4 3 2" xfId="23430"/>
    <cellStyle name="Porcentagem 3 6 4 3 3" xfId="34616"/>
    <cellStyle name="Porcentagem 3 6 4 4" xfId="14550"/>
    <cellStyle name="Porcentagem 3 6 4 4 2" xfId="25326"/>
    <cellStyle name="Porcentagem 3 6 4 4 3" xfId="36512"/>
    <cellStyle name="Porcentagem 3 6 4 5" xfId="16275"/>
    <cellStyle name="Porcentagem 3 6 4 5 2" xfId="27222"/>
    <cellStyle name="Porcentagem 3 6 4 5 3" xfId="38408"/>
    <cellStyle name="Porcentagem 3 6 4 6" xfId="18000"/>
    <cellStyle name="Porcentagem 3 6 4 6 2" xfId="29118"/>
    <cellStyle name="Porcentagem 3 6 4 6 3" xfId="40304"/>
    <cellStyle name="Porcentagem 3 6 4 7" xfId="19725"/>
    <cellStyle name="Porcentagem 3 6 4 8" xfId="30913"/>
    <cellStyle name="Porcentagem 3 6 4 9" xfId="42099"/>
    <cellStyle name="Porcentagem 3 6 5" xfId="1563"/>
    <cellStyle name="Porcentagem 3 6 5 10" xfId="44112"/>
    <cellStyle name="Porcentagem 3 6 5 2" xfId="11385"/>
    <cellStyle name="Porcentagem 3 6 5 2 2" xfId="21853"/>
    <cellStyle name="Porcentagem 3 6 5 2 3" xfId="33041"/>
    <cellStyle name="Porcentagem 3 6 5 3" xfId="13113"/>
    <cellStyle name="Porcentagem 3 6 5 3 2" xfId="23746"/>
    <cellStyle name="Porcentagem 3 6 5 3 3" xfId="34932"/>
    <cellStyle name="Porcentagem 3 6 5 4" xfId="14838"/>
    <cellStyle name="Porcentagem 3 6 5 4 2" xfId="25642"/>
    <cellStyle name="Porcentagem 3 6 5 4 3" xfId="36828"/>
    <cellStyle name="Porcentagem 3 6 5 5" xfId="16563"/>
    <cellStyle name="Porcentagem 3 6 5 5 2" xfId="27538"/>
    <cellStyle name="Porcentagem 3 6 5 5 3" xfId="38724"/>
    <cellStyle name="Porcentagem 3 6 5 6" xfId="18288"/>
    <cellStyle name="Porcentagem 3 6 5 6 2" xfId="29434"/>
    <cellStyle name="Porcentagem 3 6 5 6 3" xfId="40620"/>
    <cellStyle name="Porcentagem 3 6 5 7" xfId="20013"/>
    <cellStyle name="Porcentagem 3 6 5 8" xfId="31201"/>
    <cellStyle name="Porcentagem 3 6 5 9" xfId="42387"/>
    <cellStyle name="Porcentagem 3 6 6" xfId="1879"/>
    <cellStyle name="Porcentagem 3 6 6 10" xfId="44400"/>
    <cellStyle name="Porcentagem 3 6 6 2" xfId="11673"/>
    <cellStyle name="Porcentagem 3 6 6 2 2" xfId="22169"/>
    <cellStyle name="Porcentagem 3 6 6 2 3" xfId="33357"/>
    <cellStyle name="Porcentagem 3 6 6 3" xfId="13401"/>
    <cellStyle name="Porcentagem 3 6 6 3 2" xfId="24062"/>
    <cellStyle name="Porcentagem 3 6 6 3 3" xfId="35248"/>
    <cellStyle name="Porcentagem 3 6 6 4" xfId="15126"/>
    <cellStyle name="Porcentagem 3 6 6 4 2" xfId="25958"/>
    <cellStyle name="Porcentagem 3 6 6 4 3" xfId="37144"/>
    <cellStyle name="Porcentagem 3 6 6 5" xfId="16851"/>
    <cellStyle name="Porcentagem 3 6 6 5 2" xfId="27854"/>
    <cellStyle name="Porcentagem 3 6 6 5 3" xfId="39040"/>
    <cellStyle name="Porcentagem 3 6 6 6" xfId="18576"/>
    <cellStyle name="Porcentagem 3 6 6 6 2" xfId="29750"/>
    <cellStyle name="Porcentagem 3 6 6 6 3" xfId="40936"/>
    <cellStyle name="Porcentagem 3 6 6 7" xfId="20301"/>
    <cellStyle name="Porcentagem 3 6 6 8" xfId="31489"/>
    <cellStyle name="Porcentagem 3 6 6 9" xfId="42675"/>
    <cellStyle name="Porcentagem 3 6 7" xfId="10232"/>
    <cellStyle name="Porcentagem 3 6 7 2" xfId="20589"/>
    <cellStyle name="Porcentagem 3 6 7 3" xfId="31777"/>
    <cellStyle name="Porcentagem 3 6 8" xfId="11961"/>
    <cellStyle name="Porcentagem 3 6 8 2" xfId="22482"/>
    <cellStyle name="Porcentagem 3 6 8 3" xfId="33668"/>
    <cellStyle name="Porcentagem 3 6 9" xfId="13686"/>
    <cellStyle name="Porcentagem 3 6 9 2" xfId="24378"/>
    <cellStyle name="Porcentagem 3 6 9 3" xfId="35564"/>
    <cellStyle name="Porcentagem 3 7" xfId="457"/>
    <cellStyle name="Porcentagem 3 7 10" xfId="43104"/>
    <cellStyle name="Porcentagem 3 7 2" xfId="10377"/>
    <cellStyle name="Porcentagem 3 7 2 2" xfId="20747"/>
    <cellStyle name="Porcentagem 3 7 2 3" xfId="31935"/>
    <cellStyle name="Porcentagem 3 7 3" xfId="12105"/>
    <cellStyle name="Porcentagem 3 7 3 2" xfId="22640"/>
    <cellStyle name="Porcentagem 3 7 3 3" xfId="33826"/>
    <cellStyle name="Porcentagem 3 7 4" xfId="13830"/>
    <cellStyle name="Porcentagem 3 7 4 2" xfId="24536"/>
    <cellStyle name="Porcentagem 3 7 4 3" xfId="35722"/>
    <cellStyle name="Porcentagem 3 7 5" xfId="15555"/>
    <cellStyle name="Porcentagem 3 7 5 2" xfId="26432"/>
    <cellStyle name="Porcentagem 3 7 5 3" xfId="37618"/>
    <cellStyle name="Porcentagem 3 7 6" xfId="17280"/>
    <cellStyle name="Porcentagem 3 7 6 2" xfId="28328"/>
    <cellStyle name="Porcentagem 3 7 6 3" xfId="39514"/>
    <cellStyle name="Porcentagem 3 7 7" xfId="19005"/>
    <cellStyle name="Porcentagem 3 7 8" xfId="30193"/>
    <cellStyle name="Porcentagem 3 7 9" xfId="41379"/>
    <cellStyle name="Porcentagem 3 8" xfId="773"/>
    <cellStyle name="Porcentagem 3 8 10" xfId="43392"/>
    <cellStyle name="Porcentagem 3 8 2" xfId="10665"/>
    <cellStyle name="Porcentagem 3 8 2 2" xfId="21063"/>
    <cellStyle name="Porcentagem 3 8 2 3" xfId="32251"/>
    <cellStyle name="Porcentagem 3 8 3" xfId="12393"/>
    <cellStyle name="Porcentagem 3 8 3 2" xfId="22956"/>
    <cellStyle name="Porcentagem 3 8 3 3" xfId="34142"/>
    <cellStyle name="Porcentagem 3 8 4" xfId="14118"/>
    <cellStyle name="Porcentagem 3 8 4 2" xfId="24852"/>
    <cellStyle name="Porcentagem 3 8 4 3" xfId="36038"/>
    <cellStyle name="Porcentagem 3 8 5" xfId="15843"/>
    <cellStyle name="Porcentagem 3 8 5 2" xfId="26748"/>
    <cellStyle name="Porcentagem 3 8 5 3" xfId="37934"/>
    <cellStyle name="Porcentagem 3 8 6" xfId="17568"/>
    <cellStyle name="Porcentagem 3 8 6 2" xfId="28644"/>
    <cellStyle name="Porcentagem 3 8 6 3" xfId="39830"/>
    <cellStyle name="Porcentagem 3 8 7" xfId="19293"/>
    <cellStyle name="Porcentagem 3 8 8" xfId="30481"/>
    <cellStyle name="Porcentagem 3 8 9" xfId="41667"/>
    <cellStyle name="Porcentagem 3 9" xfId="1089"/>
    <cellStyle name="Porcentagem 3 9 10" xfId="43680"/>
    <cellStyle name="Porcentagem 3 9 2" xfId="10953"/>
    <cellStyle name="Porcentagem 3 9 2 2" xfId="21379"/>
    <cellStyle name="Porcentagem 3 9 2 3" xfId="32567"/>
    <cellStyle name="Porcentagem 3 9 3" xfId="12681"/>
    <cellStyle name="Porcentagem 3 9 3 2" xfId="23272"/>
    <cellStyle name="Porcentagem 3 9 3 3" xfId="34458"/>
    <cellStyle name="Porcentagem 3 9 4" xfId="14406"/>
    <cellStyle name="Porcentagem 3 9 4 2" xfId="25168"/>
    <cellStyle name="Porcentagem 3 9 4 3" xfId="36354"/>
    <cellStyle name="Porcentagem 3 9 5" xfId="16131"/>
    <cellStyle name="Porcentagem 3 9 5 2" xfId="27064"/>
    <cellStyle name="Porcentagem 3 9 5 3" xfId="38250"/>
    <cellStyle name="Porcentagem 3 9 6" xfId="17856"/>
    <cellStyle name="Porcentagem 3 9 6 2" xfId="28960"/>
    <cellStyle name="Porcentagem 3 9 6 3" xfId="40146"/>
    <cellStyle name="Porcentagem 3 9 7" xfId="19581"/>
    <cellStyle name="Porcentagem 3 9 8" xfId="30769"/>
    <cellStyle name="Porcentagem 3 9 9" xfId="41955"/>
    <cellStyle name="Porcentagem 4" xfId="4792"/>
    <cellStyle name="Porcentagem 4 2" xfId="5657"/>
    <cellStyle name="PREÇO FECHADO" xfId="117"/>
    <cellStyle name="Saída" xfId="18" builtinId="21" customBuiltin="1"/>
    <cellStyle name="Separador de milhares" xfId="2" builtinId="3"/>
    <cellStyle name="Separador de milhares 10" xfId="5931"/>
    <cellStyle name="Separador de milhares 11" xfId="4593"/>
    <cellStyle name="Separador de milhares 12" xfId="5393"/>
    <cellStyle name="Separador de milhares 14" xfId="119"/>
    <cellStyle name="Separador de milhares 14 10" xfId="1406"/>
    <cellStyle name="Separador de milhares 14 10 10" xfId="43969"/>
    <cellStyle name="Separador de milhares 14 10 2" xfId="11242"/>
    <cellStyle name="Separador de milhares 14 10 2 2" xfId="21696"/>
    <cellStyle name="Separador de milhares 14 10 2 3" xfId="32884"/>
    <cellStyle name="Separador de milhares 14 10 3" xfId="12970"/>
    <cellStyle name="Separador de milhares 14 10 3 2" xfId="23589"/>
    <cellStyle name="Separador de milhares 14 10 3 3" xfId="34775"/>
    <cellStyle name="Separador de milhares 14 10 4" xfId="14695"/>
    <cellStyle name="Separador de milhares 14 10 4 2" xfId="25485"/>
    <cellStyle name="Separador de milhares 14 10 4 3" xfId="36671"/>
    <cellStyle name="Separador de milhares 14 10 5" xfId="16420"/>
    <cellStyle name="Separador de milhares 14 10 5 2" xfId="27381"/>
    <cellStyle name="Separador de milhares 14 10 5 3" xfId="38567"/>
    <cellStyle name="Separador de milhares 14 10 6" xfId="18145"/>
    <cellStyle name="Separador de milhares 14 10 6 2" xfId="29277"/>
    <cellStyle name="Separador de milhares 14 10 6 3" xfId="40463"/>
    <cellStyle name="Separador de milhares 14 10 7" xfId="19870"/>
    <cellStyle name="Separador de milhares 14 10 8" xfId="31058"/>
    <cellStyle name="Separador de milhares 14 10 9" xfId="42244"/>
    <cellStyle name="Separador de milhares 14 11" xfId="1722"/>
    <cellStyle name="Separador de milhares 14 11 10" xfId="44257"/>
    <cellStyle name="Separador de milhares 14 11 2" xfId="11530"/>
    <cellStyle name="Separador de milhares 14 11 2 2" xfId="22012"/>
    <cellStyle name="Separador de milhares 14 11 2 3" xfId="33200"/>
    <cellStyle name="Separador de milhares 14 11 3" xfId="13258"/>
    <cellStyle name="Separador de milhares 14 11 3 2" xfId="23905"/>
    <cellStyle name="Separador de milhares 14 11 3 3" xfId="35091"/>
    <cellStyle name="Separador de milhares 14 11 4" xfId="14983"/>
    <cellStyle name="Separador de milhares 14 11 4 2" xfId="25801"/>
    <cellStyle name="Separador de milhares 14 11 4 3" xfId="36987"/>
    <cellStyle name="Separador de milhares 14 11 5" xfId="16708"/>
    <cellStyle name="Separador de milhares 14 11 5 2" xfId="27697"/>
    <cellStyle name="Separador de milhares 14 11 5 3" xfId="38883"/>
    <cellStyle name="Separador de milhares 14 11 6" xfId="18433"/>
    <cellStyle name="Separador de milhares 14 11 6 2" xfId="29593"/>
    <cellStyle name="Separador de milhares 14 11 6 3" xfId="40779"/>
    <cellStyle name="Separador de milhares 14 11 7" xfId="20158"/>
    <cellStyle name="Separador de milhares 14 11 8" xfId="31346"/>
    <cellStyle name="Separador de milhares 14 11 9" xfId="42532"/>
    <cellStyle name="Separador de milhares 14 12" xfId="2037"/>
    <cellStyle name="Separador de milhares 14 12 2" xfId="20446"/>
    <cellStyle name="Separador de milhares 14 12 3" xfId="31634"/>
    <cellStyle name="Separador de milhares 14 13" xfId="11818"/>
    <cellStyle name="Separador de milhares 14 13 2" xfId="22325"/>
    <cellStyle name="Separador de milhares 14 13 3" xfId="33513"/>
    <cellStyle name="Separador de milhares 14 14" xfId="13543"/>
    <cellStyle name="Separador de milhares 14 14 2" xfId="24221"/>
    <cellStyle name="Separador de milhares 14 14 3" xfId="35407"/>
    <cellStyle name="Separador de milhares 14 15" xfId="15268"/>
    <cellStyle name="Separador de milhares 14 15 2" xfId="26117"/>
    <cellStyle name="Separador de milhares 14 15 3" xfId="37303"/>
    <cellStyle name="Separador de milhares 14 16" xfId="16993"/>
    <cellStyle name="Separador de milhares 14 16 2" xfId="28013"/>
    <cellStyle name="Separador de milhares 14 16 3" xfId="39199"/>
    <cellStyle name="Separador de milhares 14 17" xfId="18718"/>
    <cellStyle name="Separador de milhares 14 18" xfId="29906"/>
    <cellStyle name="Separador de milhares 14 19" xfId="41092"/>
    <cellStyle name="Separador de milhares 14 2" xfId="162"/>
    <cellStyle name="Separador de milhares 14 2 10" xfId="11838"/>
    <cellStyle name="Separador de milhares 14 2 10 2" xfId="22347"/>
    <cellStyle name="Separador de milhares 14 2 10 3" xfId="33533"/>
    <cellStyle name="Separador de milhares 14 2 11" xfId="13563"/>
    <cellStyle name="Separador de milhares 14 2 11 2" xfId="24243"/>
    <cellStyle name="Separador de milhares 14 2 11 3" xfId="35429"/>
    <cellStyle name="Separador de milhares 14 2 12" xfId="15288"/>
    <cellStyle name="Separador de milhares 14 2 12 2" xfId="26139"/>
    <cellStyle name="Separador de milhares 14 2 12 3" xfId="37325"/>
    <cellStyle name="Separador de milhares 14 2 13" xfId="17013"/>
    <cellStyle name="Separador de milhares 14 2 13 2" xfId="28035"/>
    <cellStyle name="Separador de milhares 14 2 13 3" xfId="39221"/>
    <cellStyle name="Separador de milhares 14 2 14" xfId="18738"/>
    <cellStyle name="Separador de milhares 14 2 15" xfId="29926"/>
    <cellStyle name="Separador de milhares 14 2 16" xfId="41112"/>
    <cellStyle name="Separador de milhares 14 2 17" xfId="42837"/>
    <cellStyle name="Separador de milhares 14 2 2" xfId="252"/>
    <cellStyle name="Separador de milhares 14 2 2 10" xfId="13645"/>
    <cellStyle name="Separador de milhares 14 2 2 10 2" xfId="24333"/>
    <cellStyle name="Separador de milhares 14 2 2 10 3" xfId="35519"/>
    <cellStyle name="Separador de milhares 14 2 2 11" xfId="15370"/>
    <cellStyle name="Separador de milhares 14 2 2 11 2" xfId="26229"/>
    <cellStyle name="Separador de milhares 14 2 2 11 3" xfId="37415"/>
    <cellStyle name="Separador de milhares 14 2 2 12" xfId="17095"/>
    <cellStyle name="Separador de milhares 14 2 2 12 2" xfId="28125"/>
    <cellStyle name="Separador de milhares 14 2 2 12 3" xfId="39311"/>
    <cellStyle name="Separador de milhares 14 2 2 13" xfId="18820"/>
    <cellStyle name="Separador de milhares 14 2 2 14" xfId="30008"/>
    <cellStyle name="Separador de milhares 14 2 2 15" xfId="41194"/>
    <cellStyle name="Separador de milhares 14 2 2 16" xfId="42919"/>
    <cellStyle name="Separador de milhares 14 2 2 2" xfId="410"/>
    <cellStyle name="Separador de milhares 14 2 2 2 10" xfId="15514"/>
    <cellStyle name="Separador de milhares 14 2 2 2 10 2" xfId="26387"/>
    <cellStyle name="Separador de milhares 14 2 2 2 10 3" xfId="37573"/>
    <cellStyle name="Separador de milhares 14 2 2 2 11" xfId="17239"/>
    <cellStyle name="Separador de milhares 14 2 2 2 11 2" xfId="28283"/>
    <cellStyle name="Separador de milhares 14 2 2 2 11 3" xfId="39469"/>
    <cellStyle name="Separador de milhares 14 2 2 2 12" xfId="18964"/>
    <cellStyle name="Separador de milhares 14 2 2 2 13" xfId="30152"/>
    <cellStyle name="Separador de milhares 14 2 2 2 14" xfId="41338"/>
    <cellStyle name="Separador de milhares 14 2 2 2 15" xfId="43063"/>
    <cellStyle name="Separador de milhares 14 2 2 2 2" xfId="728"/>
    <cellStyle name="Separador de milhares 14 2 2 2 2 10" xfId="43351"/>
    <cellStyle name="Separador de milhares 14 2 2 2 2 2" xfId="10624"/>
    <cellStyle name="Separador de milhares 14 2 2 2 2 2 2" xfId="21018"/>
    <cellStyle name="Separador de milhares 14 2 2 2 2 2 3" xfId="32206"/>
    <cellStyle name="Separador de milhares 14 2 2 2 2 3" xfId="12352"/>
    <cellStyle name="Separador de milhares 14 2 2 2 2 3 2" xfId="22911"/>
    <cellStyle name="Separador de milhares 14 2 2 2 2 3 3" xfId="34097"/>
    <cellStyle name="Separador de milhares 14 2 2 2 2 4" xfId="14077"/>
    <cellStyle name="Separador de milhares 14 2 2 2 2 4 2" xfId="24807"/>
    <cellStyle name="Separador de milhares 14 2 2 2 2 4 3" xfId="35993"/>
    <cellStyle name="Separador de milhares 14 2 2 2 2 5" xfId="15802"/>
    <cellStyle name="Separador de milhares 14 2 2 2 2 5 2" xfId="26703"/>
    <cellStyle name="Separador de milhares 14 2 2 2 2 5 3" xfId="37889"/>
    <cellStyle name="Separador de milhares 14 2 2 2 2 6" xfId="17527"/>
    <cellStyle name="Separador de milhares 14 2 2 2 2 6 2" xfId="28599"/>
    <cellStyle name="Separador de milhares 14 2 2 2 2 6 3" xfId="39785"/>
    <cellStyle name="Separador de milhares 14 2 2 2 2 7" xfId="19252"/>
    <cellStyle name="Separador de milhares 14 2 2 2 2 8" xfId="30440"/>
    <cellStyle name="Separador de milhares 14 2 2 2 2 9" xfId="41626"/>
    <cellStyle name="Separador de milhares 14 2 2 2 3" xfId="1044"/>
    <cellStyle name="Separador de milhares 14 2 2 2 3 10" xfId="43639"/>
    <cellStyle name="Separador de milhares 14 2 2 2 3 2" xfId="10912"/>
    <cellStyle name="Separador de milhares 14 2 2 2 3 2 2" xfId="21334"/>
    <cellStyle name="Separador de milhares 14 2 2 2 3 2 3" xfId="32522"/>
    <cellStyle name="Separador de milhares 14 2 2 2 3 3" xfId="12640"/>
    <cellStyle name="Separador de milhares 14 2 2 2 3 3 2" xfId="23227"/>
    <cellStyle name="Separador de milhares 14 2 2 2 3 3 3" xfId="34413"/>
    <cellStyle name="Separador de milhares 14 2 2 2 3 4" xfId="14365"/>
    <cellStyle name="Separador de milhares 14 2 2 2 3 4 2" xfId="25123"/>
    <cellStyle name="Separador de milhares 14 2 2 2 3 4 3" xfId="36309"/>
    <cellStyle name="Separador de milhares 14 2 2 2 3 5" xfId="16090"/>
    <cellStyle name="Separador de milhares 14 2 2 2 3 5 2" xfId="27019"/>
    <cellStyle name="Separador de milhares 14 2 2 2 3 5 3" xfId="38205"/>
    <cellStyle name="Separador de milhares 14 2 2 2 3 6" xfId="17815"/>
    <cellStyle name="Separador de milhares 14 2 2 2 3 6 2" xfId="28915"/>
    <cellStyle name="Separador de milhares 14 2 2 2 3 6 3" xfId="40101"/>
    <cellStyle name="Separador de milhares 14 2 2 2 3 7" xfId="19540"/>
    <cellStyle name="Separador de milhares 14 2 2 2 3 8" xfId="30728"/>
    <cellStyle name="Separador de milhares 14 2 2 2 3 9" xfId="41914"/>
    <cellStyle name="Separador de milhares 14 2 2 2 4" xfId="1360"/>
    <cellStyle name="Separador de milhares 14 2 2 2 4 10" xfId="43927"/>
    <cellStyle name="Separador de milhares 14 2 2 2 4 2" xfId="11200"/>
    <cellStyle name="Separador de milhares 14 2 2 2 4 2 2" xfId="21650"/>
    <cellStyle name="Separador de milhares 14 2 2 2 4 2 3" xfId="32838"/>
    <cellStyle name="Separador de milhares 14 2 2 2 4 3" xfId="12928"/>
    <cellStyle name="Separador de milhares 14 2 2 2 4 3 2" xfId="23543"/>
    <cellStyle name="Separador de milhares 14 2 2 2 4 3 3" xfId="34729"/>
    <cellStyle name="Separador de milhares 14 2 2 2 4 4" xfId="14653"/>
    <cellStyle name="Separador de milhares 14 2 2 2 4 4 2" xfId="25439"/>
    <cellStyle name="Separador de milhares 14 2 2 2 4 4 3" xfId="36625"/>
    <cellStyle name="Separador de milhares 14 2 2 2 4 5" xfId="16378"/>
    <cellStyle name="Separador de milhares 14 2 2 2 4 5 2" xfId="27335"/>
    <cellStyle name="Separador de milhares 14 2 2 2 4 5 3" xfId="38521"/>
    <cellStyle name="Separador de milhares 14 2 2 2 4 6" xfId="18103"/>
    <cellStyle name="Separador de milhares 14 2 2 2 4 6 2" xfId="29231"/>
    <cellStyle name="Separador de milhares 14 2 2 2 4 6 3" xfId="40417"/>
    <cellStyle name="Separador de milhares 14 2 2 2 4 7" xfId="19828"/>
    <cellStyle name="Separador de milhares 14 2 2 2 4 8" xfId="31016"/>
    <cellStyle name="Separador de milhares 14 2 2 2 4 9" xfId="42202"/>
    <cellStyle name="Separador de milhares 14 2 2 2 5" xfId="1676"/>
    <cellStyle name="Separador de milhares 14 2 2 2 5 10" xfId="44215"/>
    <cellStyle name="Separador de milhares 14 2 2 2 5 2" xfId="11488"/>
    <cellStyle name="Separador de milhares 14 2 2 2 5 2 2" xfId="21966"/>
    <cellStyle name="Separador de milhares 14 2 2 2 5 2 3" xfId="33154"/>
    <cellStyle name="Separador de milhares 14 2 2 2 5 3" xfId="13216"/>
    <cellStyle name="Separador de milhares 14 2 2 2 5 3 2" xfId="23859"/>
    <cellStyle name="Separador de milhares 14 2 2 2 5 3 3" xfId="35045"/>
    <cellStyle name="Separador de milhares 14 2 2 2 5 4" xfId="14941"/>
    <cellStyle name="Separador de milhares 14 2 2 2 5 4 2" xfId="25755"/>
    <cellStyle name="Separador de milhares 14 2 2 2 5 4 3" xfId="36941"/>
    <cellStyle name="Separador de milhares 14 2 2 2 5 5" xfId="16666"/>
    <cellStyle name="Separador de milhares 14 2 2 2 5 5 2" xfId="27651"/>
    <cellStyle name="Separador de milhares 14 2 2 2 5 5 3" xfId="38837"/>
    <cellStyle name="Separador de milhares 14 2 2 2 5 6" xfId="18391"/>
    <cellStyle name="Separador de milhares 14 2 2 2 5 6 2" xfId="29547"/>
    <cellStyle name="Separador de milhares 14 2 2 2 5 6 3" xfId="40733"/>
    <cellStyle name="Separador de milhares 14 2 2 2 5 7" xfId="20116"/>
    <cellStyle name="Separador de milhares 14 2 2 2 5 8" xfId="31304"/>
    <cellStyle name="Separador de milhares 14 2 2 2 5 9" xfId="42490"/>
    <cellStyle name="Separador de milhares 14 2 2 2 6" xfId="1992"/>
    <cellStyle name="Separador de milhares 14 2 2 2 6 10" xfId="44503"/>
    <cellStyle name="Separador de milhares 14 2 2 2 6 2" xfId="11776"/>
    <cellStyle name="Separador de milhares 14 2 2 2 6 2 2" xfId="22282"/>
    <cellStyle name="Separador de milhares 14 2 2 2 6 2 3" xfId="33470"/>
    <cellStyle name="Separador de milhares 14 2 2 2 6 3" xfId="13504"/>
    <cellStyle name="Separador de milhares 14 2 2 2 6 3 2" xfId="24175"/>
    <cellStyle name="Separador de milhares 14 2 2 2 6 3 3" xfId="35361"/>
    <cellStyle name="Separador de milhares 14 2 2 2 6 4" xfId="15229"/>
    <cellStyle name="Separador de milhares 14 2 2 2 6 4 2" xfId="26071"/>
    <cellStyle name="Separador de milhares 14 2 2 2 6 4 3" xfId="37257"/>
    <cellStyle name="Separador de milhares 14 2 2 2 6 5" xfId="16954"/>
    <cellStyle name="Separador de milhares 14 2 2 2 6 5 2" xfId="27967"/>
    <cellStyle name="Separador de milhares 14 2 2 2 6 5 3" xfId="39153"/>
    <cellStyle name="Separador de milhares 14 2 2 2 6 6" xfId="18679"/>
    <cellStyle name="Separador de milhares 14 2 2 2 6 6 2" xfId="29863"/>
    <cellStyle name="Separador de milhares 14 2 2 2 6 6 3" xfId="41049"/>
    <cellStyle name="Separador de milhares 14 2 2 2 6 7" xfId="20404"/>
    <cellStyle name="Separador de milhares 14 2 2 2 6 8" xfId="31592"/>
    <cellStyle name="Separador de milhares 14 2 2 2 6 9" xfId="42778"/>
    <cellStyle name="Separador de milhares 14 2 2 2 7" xfId="10335"/>
    <cellStyle name="Separador de milhares 14 2 2 2 7 2" xfId="20702"/>
    <cellStyle name="Separador de milhares 14 2 2 2 7 3" xfId="31890"/>
    <cellStyle name="Separador de milhares 14 2 2 2 8" xfId="12064"/>
    <cellStyle name="Separador de milhares 14 2 2 2 8 2" xfId="22595"/>
    <cellStyle name="Separador de milhares 14 2 2 2 8 3" xfId="33781"/>
    <cellStyle name="Separador de milhares 14 2 2 2 9" xfId="13789"/>
    <cellStyle name="Separador de milhares 14 2 2 2 9 2" xfId="24491"/>
    <cellStyle name="Separador de milhares 14 2 2 2 9 3" xfId="35677"/>
    <cellStyle name="Separador de milhares 14 2 2 3" xfId="570"/>
    <cellStyle name="Separador de milhares 14 2 2 3 10" xfId="43207"/>
    <cellStyle name="Separador de milhares 14 2 2 3 2" xfId="10480"/>
    <cellStyle name="Separador de milhares 14 2 2 3 2 2" xfId="20860"/>
    <cellStyle name="Separador de milhares 14 2 2 3 2 3" xfId="32048"/>
    <cellStyle name="Separador de milhares 14 2 2 3 3" xfId="12208"/>
    <cellStyle name="Separador de milhares 14 2 2 3 3 2" xfId="22753"/>
    <cellStyle name="Separador de milhares 14 2 2 3 3 3" xfId="33939"/>
    <cellStyle name="Separador de milhares 14 2 2 3 4" xfId="13933"/>
    <cellStyle name="Separador de milhares 14 2 2 3 4 2" xfId="24649"/>
    <cellStyle name="Separador de milhares 14 2 2 3 4 3" xfId="35835"/>
    <cellStyle name="Separador de milhares 14 2 2 3 5" xfId="15658"/>
    <cellStyle name="Separador de milhares 14 2 2 3 5 2" xfId="26545"/>
    <cellStyle name="Separador de milhares 14 2 2 3 5 3" xfId="37731"/>
    <cellStyle name="Separador de milhares 14 2 2 3 6" xfId="17383"/>
    <cellStyle name="Separador de milhares 14 2 2 3 6 2" xfId="28441"/>
    <cellStyle name="Separador de milhares 14 2 2 3 6 3" xfId="39627"/>
    <cellStyle name="Separador de milhares 14 2 2 3 7" xfId="19108"/>
    <cellStyle name="Separador de milhares 14 2 2 3 8" xfId="30296"/>
    <cellStyle name="Separador de milhares 14 2 2 3 9" xfId="41482"/>
    <cellStyle name="Separador de milhares 14 2 2 4" xfId="886"/>
    <cellStyle name="Separador de milhares 14 2 2 4 10" xfId="43495"/>
    <cellStyle name="Separador de milhares 14 2 2 4 2" xfId="10768"/>
    <cellStyle name="Separador de milhares 14 2 2 4 2 2" xfId="21176"/>
    <cellStyle name="Separador de milhares 14 2 2 4 2 3" xfId="32364"/>
    <cellStyle name="Separador de milhares 14 2 2 4 3" xfId="12496"/>
    <cellStyle name="Separador de milhares 14 2 2 4 3 2" xfId="23069"/>
    <cellStyle name="Separador de milhares 14 2 2 4 3 3" xfId="34255"/>
    <cellStyle name="Separador de milhares 14 2 2 4 4" xfId="14221"/>
    <cellStyle name="Separador de milhares 14 2 2 4 4 2" xfId="24965"/>
    <cellStyle name="Separador de milhares 14 2 2 4 4 3" xfId="36151"/>
    <cellStyle name="Separador de milhares 14 2 2 4 5" xfId="15946"/>
    <cellStyle name="Separador de milhares 14 2 2 4 5 2" xfId="26861"/>
    <cellStyle name="Separador de milhares 14 2 2 4 5 3" xfId="38047"/>
    <cellStyle name="Separador de milhares 14 2 2 4 6" xfId="17671"/>
    <cellStyle name="Separador de milhares 14 2 2 4 6 2" xfId="28757"/>
    <cellStyle name="Separador de milhares 14 2 2 4 6 3" xfId="39943"/>
    <cellStyle name="Separador de milhares 14 2 2 4 7" xfId="19396"/>
    <cellStyle name="Separador de milhares 14 2 2 4 8" xfId="30584"/>
    <cellStyle name="Separador de milhares 14 2 2 4 9" xfId="41770"/>
    <cellStyle name="Separador de milhares 14 2 2 5" xfId="1202"/>
    <cellStyle name="Separador de milhares 14 2 2 5 10" xfId="43783"/>
    <cellStyle name="Separador de milhares 14 2 2 5 2" xfId="11056"/>
    <cellStyle name="Separador de milhares 14 2 2 5 2 2" xfId="21492"/>
    <cellStyle name="Separador de milhares 14 2 2 5 2 3" xfId="32680"/>
    <cellStyle name="Separador de milhares 14 2 2 5 3" xfId="12784"/>
    <cellStyle name="Separador de milhares 14 2 2 5 3 2" xfId="23385"/>
    <cellStyle name="Separador de milhares 14 2 2 5 3 3" xfId="34571"/>
    <cellStyle name="Separador de milhares 14 2 2 5 4" xfId="14509"/>
    <cellStyle name="Separador de milhares 14 2 2 5 4 2" xfId="25281"/>
    <cellStyle name="Separador de milhares 14 2 2 5 4 3" xfId="36467"/>
    <cellStyle name="Separador de milhares 14 2 2 5 5" xfId="16234"/>
    <cellStyle name="Separador de milhares 14 2 2 5 5 2" xfId="27177"/>
    <cellStyle name="Separador de milhares 14 2 2 5 5 3" xfId="38363"/>
    <cellStyle name="Separador de milhares 14 2 2 5 6" xfId="17959"/>
    <cellStyle name="Separador de milhares 14 2 2 5 6 2" xfId="29073"/>
    <cellStyle name="Separador de milhares 14 2 2 5 6 3" xfId="40259"/>
    <cellStyle name="Separador de milhares 14 2 2 5 7" xfId="19684"/>
    <cellStyle name="Separador de milhares 14 2 2 5 8" xfId="30872"/>
    <cellStyle name="Separador de milhares 14 2 2 5 9" xfId="42058"/>
    <cellStyle name="Separador de milhares 14 2 2 6" xfId="1518"/>
    <cellStyle name="Separador de milhares 14 2 2 6 10" xfId="44071"/>
    <cellStyle name="Separador de milhares 14 2 2 6 2" xfId="11344"/>
    <cellStyle name="Separador de milhares 14 2 2 6 2 2" xfId="21808"/>
    <cellStyle name="Separador de milhares 14 2 2 6 2 3" xfId="32996"/>
    <cellStyle name="Separador de milhares 14 2 2 6 3" xfId="13072"/>
    <cellStyle name="Separador de milhares 14 2 2 6 3 2" xfId="23701"/>
    <cellStyle name="Separador de milhares 14 2 2 6 3 3" xfId="34887"/>
    <cellStyle name="Separador de milhares 14 2 2 6 4" xfId="14797"/>
    <cellStyle name="Separador de milhares 14 2 2 6 4 2" xfId="25597"/>
    <cellStyle name="Separador de milhares 14 2 2 6 4 3" xfId="36783"/>
    <cellStyle name="Separador de milhares 14 2 2 6 5" xfId="16522"/>
    <cellStyle name="Separador de milhares 14 2 2 6 5 2" xfId="27493"/>
    <cellStyle name="Separador de milhares 14 2 2 6 5 3" xfId="38679"/>
    <cellStyle name="Separador de milhares 14 2 2 6 6" xfId="18247"/>
    <cellStyle name="Separador de milhares 14 2 2 6 6 2" xfId="29389"/>
    <cellStyle name="Separador de milhares 14 2 2 6 6 3" xfId="40575"/>
    <cellStyle name="Separador de milhares 14 2 2 6 7" xfId="19972"/>
    <cellStyle name="Separador de milhares 14 2 2 6 8" xfId="31160"/>
    <cellStyle name="Separador de milhares 14 2 2 6 9" xfId="42346"/>
    <cellStyle name="Separador de milhares 14 2 2 7" xfId="1834"/>
    <cellStyle name="Separador de milhares 14 2 2 7 10" xfId="44359"/>
    <cellStyle name="Separador de milhares 14 2 2 7 2" xfId="11632"/>
    <cellStyle name="Separador de milhares 14 2 2 7 2 2" xfId="22124"/>
    <cellStyle name="Separador de milhares 14 2 2 7 2 3" xfId="33312"/>
    <cellStyle name="Separador de milhares 14 2 2 7 3" xfId="13360"/>
    <cellStyle name="Separador de milhares 14 2 2 7 3 2" xfId="24017"/>
    <cellStyle name="Separador de milhares 14 2 2 7 3 3" xfId="35203"/>
    <cellStyle name="Separador de milhares 14 2 2 7 4" xfId="15085"/>
    <cellStyle name="Separador de milhares 14 2 2 7 4 2" xfId="25913"/>
    <cellStyle name="Separador de milhares 14 2 2 7 4 3" xfId="37099"/>
    <cellStyle name="Separador de milhares 14 2 2 7 5" xfId="16810"/>
    <cellStyle name="Separador de milhares 14 2 2 7 5 2" xfId="27809"/>
    <cellStyle name="Separador de milhares 14 2 2 7 5 3" xfId="38995"/>
    <cellStyle name="Separador de milhares 14 2 2 7 6" xfId="18535"/>
    <cellStyle name="Separador de milhares 14 2 2 7 6 2" xfId="29705"/>
    <cellStyle name="Separador de milhares 14 2 2 7 6 3" xfId="40891"/>
    <cellStyle name="Separador de milhares 14 2 2 7 7" xfId="20260"/>
    <cellStyle name="Separador de milhares 14 2 2 7 8" xfId="31448"/>
    <cellStyle name="Separador de milhares 14 2 2 7 9" xfId="42634"/>
    <cellStyle name="Separador de milhares 14 2 2 8" xfId="2043"/>
    <cellStyle name="Separador de milhares 14 2 2 8 2" xfId="20548"/>
    <cellStyle name="Separador de milhares 14 2 2 8 3" xfId="31736"/>
    <cellStyle name="Separador de milhares 14 2 2 9" xfId="11920"/>
    <cellStyle name="Separador de milhares 14 2 2 9 2" xfId="22437"/>
    <cellStyle name="Separador de milhares 14 2 2 9 3" xfId="33623"/>
    <cellStyle name="Separador de milhares 14 2 3" xfId="320"/>
    <cellStyle name="Separador de milhares 14 2 3 10" xfId="15432"/>
    <cellStyle name="Separador de milhares 14 2 3 10 2" xfId="26297"/>
    <cellStyle name="Separador de milhares 14 2 3 10 3" xfId="37483"/>
    <cellStyle name="Separador de milhares 14 2 3 11" xfId="17157"/>
    <cellStyle name="Separador de milhares 14 2 3 11 2" xfId="28193"/>
    <cellStyle name="Separador de milhares 14 2 3 11 3" xfId="39379"/>
    <cellStyle name="Separador de milhares 14 2 3 12" xfId="18882"/>
    <cellStyle name="Separador de milhares 14 2 3 13" xfId="30070"/>
    <cellStyle name="Separador de milhares 14 2 3 14" xfId="41256"/>
    <cellStyle name="Separador de milhares 14 2 3 15" xfId="42981"/>
    <cellStyle name="Separador de milhares 14 2 3 2" xfId="638"/>
    <cellStyle name="Separador de milhares 14 2 3 2 10" xfId="43269"/>
    <cellStyle name="Separador de milhares 14 2 3 2 2" xfId="10542"/>
    <cellStyle name="Separador de milhares 14 2 3 2 2 2" xfId="20928"/>
    <cellStyle name="Separador de milhares 14 2 3 2 2 3" xfId="32116"/>
    <cellStyle name="Separador de milhares 14 2 3 2 3" xfId="12270"/>
    <cellStyle name="Separador de milhares 14 2 3 2 3 2" xfId="22821"/>
    <cellStyle name="Separador de milhares 14 2 3 2 3 3" xfId="34007"/>
    <cellStyle name="Separador de milhares 14 2 3 2 4" xfId="13995"/>
    <cellStyle name="Separador de milhares 14 2 3 2 4 2" xfId="24717"/>
    <cellStyle name="Separador de milhares 14 2 3 2 4 3" xfId="35903"/>
    <cellStyle name="Separador de milhares 14 2 3 2 5" xfId="15720"/>
    <cellStyle name="Separador de milhares 14 2 3 2 5 2" xfId="26613"/>
    <cellStyle name="Separador de milhares 14 2 3 2 5 3" xfId="37799"/>
    <cellStyle name="Separador de milhares 14 2 3 2 6" xfId="17445"/>
    <cellStyle name="Separador de milhares 14 2 3 2 6 2" xfId="28509"/>
    <cellStyle name="Separador de milhares 14 2 3 2 6 3" xfId="39695"/>
    <cellStyle name="Separador de milhares 14 2 3 2 7" xfId="19170"/>
    <cellStyle name="Separador de milhares 14 2 3 2 8" xfId="30358"/>
    <cellStyle name="Separador de milhares 14 2 3 2 9" xfId="41544"/>
    <cellStyle name="Separador de milhares 14 2 3 3" xfId="954"/>
    <cellStyle name="Separador de milhares 14 2 3 3 10" xfId="43557"/>
    <cellStyle name="Separador de milhares 14 2 3 3 2" xfId="10830"/>
    <cellStyle name="Separador de milhares 14 2 3 3 2 2" xfId="21244"/>
    <cellStyle name="Separador de milhares 14 2 3 3 2 3" xfId="32432"/>
    <cellStyle name="Separador de milhares 14 2 3 3 3" xfId="12558"/>
    <cellStyle name="Separador de milhares 14 2 3 3 3 2" xfId="23137"/>
    <cellStyle name="Separador de milhares 14 2 3 3 3 3" xfId="34323"/>
    <cellStyle name="Separador de milhares 14 2 3 3 4" xfId="14283"/>
    <cellStyle name="Separador de milhares 14 2 3 3 4 2" xfId="25033"/>
    <cellStyle name="Separador de milhares 14 2 3 3 4 3" xfId="36219"/>
    <cellStyle name="Separador de milhares 14 2 3 3 5" xfId="16008"/>
    <cellStyle name="Separador de milhares 14 2 3 3 5 2" xfId="26929"/>
    <cellStyle name="Separador de milhares 14 2 3 3 5 3" xfId="38115"/>
    <cellStyle name="Separador de milhares 14 2 3 3 6" xfId="17733"/>
    <cellStyle name="Separador de milhares 14 2 3 3 6 2" xfId="28825"/>
    <cellStyle name="Separador de milhares 14 2 3 3 6 3" xfId="40011"/>
    <cellStyle name="Separador de milhares 14 2 3 3 7" xfId="19458"/>
    <cellStyle name="Separador de milhares 14 2 3 3 8" xfId="30646"/>
    <cellStyle name="Separador de milhares 14 2 3 3 9" xfId="41832"/>
    <cellStyle name="Separador de milhares 14 2 3 4" xfId="1270"/>
    <cellStyle name="Separador de milhares 14 2 3 4 10" xfId="43845"/>
    <cellStyle name="Separador de milhares 14 2 3 4 2" xfId="11118"/>
    <cellStyle name="Separador de milhares 14 2 3 4 2 2" xfId="21560"/>
    <cellStyle name="Separador de milhares 14 2 3 4 2 3" xfId="32748"/>
    <cellStyle name="Separador de milhares 14 2 3 4 3" xfId="12846"/>
    <cellStyle name="Separador de milhares 14 2 3 4 3 2" xfId="23453"/>
    <cellStyle name="Separador de milhares 14 2 3 4 3 3" xfId="34639"/>
    <cellStyle name="Separador de milhares 14 2 3 4 4" xfId="14571"/>
    <cellStyle name="Separador de milhares 14 2 3 4 4 2" xfId="25349"/>
    <cellStyle name="Separador de milhares 14 2 3 4 4 3" xfId="36535"/>
    <cellStyle name="Separador de milhares 14 2 3 4 5" xfId="16296"/>
    <cellStyle name="Separador de milhares 14 2 3 4 5 2" xfId="27245"/>
    <cellStyle name="Separador de milhares 14 2 3 4 5 3" xfId="38431"/>
    <cellStyle name="Separador de milhares 14 2 3 4 6" xfId="18021"/>
    <cellStyle name="Separador de milhares 14 2 3 4 6 2" xfId="29141"/>
    <cellStyle name="Separador de milhares 14 2 3 4 6 3" xfId="40327"/>
    <cellStyle name="Separador de milhares 14 2 3 4 7" xfId="19746"/>
    <cellStyle name="Separador de milhares 14 2 3 4 8" xfId="30934"/>
    <cellStyle name="Separador de milhares 14 2 3 4 9" xfId="42120"/>
    <cellStyle name="Separador de milhares 14 2 3 5" xfId="1586"/>
    <cellStyle name="Separador de milhares 14 2 3 5 10" xfId="44133"/>
    <cellStyle name="Separador de milhares 14 2 3 5 2" xfId="11406"/>
    <cellStyle name="Separador de milhares 14 2 3 5 2 2" xfId="21876"/>
    <cellStyle name="Separador de milhares 14 2 3 5 2 3" xfId="33064"/>
    <cellStyle name="Separador de milhares 14 2 3 5 3" xfId="13134"/>
    <cellStyle name="Separador de milhares 14 2 3 5 3 2" xfId="23769"/>
    <cellStyle name="Separador de milhares 14 2 3 5 3 3" xfId="34955"/>
    <cellStyle name="Separador de milhares 14 2 3 5 4" xfId="14859"/>
    <cellStyle name="Separador de milhares 14 2 3 5 4 2" xfId="25665"/>
    <cellStyle name="Separador de milhares 14 2 3 5 4 3" xfId="36851"/>
    <cellStyle name="Separador de milhares 14 2 3 5 5" xfId="16584"/>
    <cellStyle name="Separador de milhares 14 2 3 5 5 2" xfId="27561"/>
    <cellStyle name="Separador de milhares 14 2 3 5 5 3" xfId="38747"/>
    <cellStyle name="Separador de milhares 14 2 3 5 6" xfId="18309"/>
    <cellStyle name="Separador de milhares 14 2 3 5 6 2" xfId="29457"/>
    <cellStyle name="Separador de milhares 14 2 3 5 6 3" xfId="40643"/>
    <cellStyle name="Separador de milhares 14 2 3 5 7" xfId="20034"/>
    <cellStyle name="Separador de milhares 14 2 3 5 8" xfId="31222"/>
    <cellStyle name="Separador de milhares 14 2 3 5 9" xfId="42408"/>
    <cellStyle name="Separador de milhares 14 2 3 6" xfId="1902"/>
    <cellStyle name="Separador de milhares 14 2 3 6 10" xfId="44421"/>
    <cellStyle name="Separador de milhares 14 2 3 6 2" xfId="11694"/>
    <cellStyle name="Separador de milhares 14 2 3 6 2 2" xfId="22192"/>
    <cellStyle name="Separador de milhares 14 2 3 6 2 3" xfId="33380"/>
    <cellStyle name="Separador de milhares 14 2 3 6 3" xfId="13422"/>
    <cellStyle name="Separador de milhares 14 2 3 6 3 2" xfId="24085"/>
    <cellStyle name="Separador de milhares 14 2 3 6 3 3" xfId="35271"/>
    <cellStyle name="Separador de milhares 14 2 3 6 4" xfId="15147"/>
    <cellStyle name="Separador de milhares 14 2 3 6 4 2" xfId="25981"/>
    <cellStyle name="Separador de milhares 14 2 3 6 4 3" xfId="37167"/>
    <cellStyle name="Separador de milhares 14 2 3 6 5" xfId="16872"/>
    <cellStyle name="Separador de milhares 14 2 3 6 5 2" xfId="27877"/>
    <cellStyle name="Separador de milhares 14 2 3 6 5 3" xfId="39063"/>
    <cellStyle name="Separador de milhares 14 2 3 6 6" xfId="18597"/>
    <cellStyle name="Separador de milhares 14 2 3 6 6 2" xfId="29773"/>
    <cellStyle name="Separador de milhares 14 2 3 6 6 3" xfId="40959"/>
    <cellStyle name="Separador de milhares 14 2 3 6 7" xfId="20322"/>
    <cellStyle name="Separador de milhares 14 2 3 6 8" xfId="31510"/>
    <cellStyle name="Separador de milhares 14 2 3 6 9" xfId="42696"/>
    <cellStyle name="Separador de milhares 14 2 3 7" xfId="10253"/>
    <cellStyle name="Separador de milhares 14 2 3 7 2" xfId="20612"/>
    <cellStyle name="Separador de milhares 14 2 3 7 3" xfId="31800"/>
    <cellStyle name="Separador de milhares 14 2 3 8" xfId="11982"/>
    <cellStyle name="Separador de milhares 14 2 3 8 2" xfId="22505"/>
    <cellStyle name="Separador de milhares 14 2 3 8 3" xfId="33691"/>
    <cellStyle name="Separador de milhares 14 2 3 9" xfId="13707"/>
    <cellStyle name="Separador de milhares 14 2 3 9 2" xfId="24401"/>
    <cellStyle name="Separador de milhares 14 2 3 9 3" xfId="35587"/>
    <cellStyle name="Separador de milhares 14 2 4" xfId="480"/>
    <cellStyle name="Separador de milhares 14 2 4 10" xfId="43125"/>
    <cellStyle name="Separador de milhares 14 2 4 2" xfId="10398"/>
    <cellStyle name="Separador de milhares 14 2 4 2 2" xfId="20770"/>
    <cellStyle name="Separador de milhares 14 2 4 2 3" xfId="31958"/>
    <cellStyle name="Separador de milhares 14 2 4 3" xfId="12126"/>
    <cellStyle name="Separador de milhares 14 2 4 3 2" xfId="22663"/>
    <cellStyle name="Separador de milhares 14 2 4 3 3" xfId="33849"/>
    <cellStyle name="Separador de milhares 14 2 4 4" xfId="13851"/>
    <cellStyle name="Separador de milhares 14 2 4 4 2" xfId="24559"/>
    <cellStyle name="Separador de milhares 14 2 4 4 3" xfId="35745"/>
    <cellStyle name="Separador de milhares 14 2 4 5" xfId="15576"/>
    <cellStyle name="Separador de milhares 14 2 4 5 2" xfId="26455"/>
    <cellStyle name="Separador de milhares 14 2 4 5 3" xfId="37641"/>
    <cellStyle name="Separador de milhares 14 2 4 6" xfId="17301"/>
    <cellStyle name="Separador de milhares 14 2 4 6 2" xfId="28351"/>
    <cellStyle name="Separador de milhares 14 2 4 6 3" xfId="39537"/>
    <cellStyle name="Separador de milhares 14 2 4 7" xfId="19026"/>
    <cellStyle name="Separador de milhares 14 2 4 8" xfId="30214"/>
    <cellStyle name="Separador de milhares 14 2 4 9" xfId="41400"/>
    <cellStyle name="Separador de milhares 14 2 5" xfId="796"/>
    <cellStyle name="Separador de milhares 14 2 5 10" xfId="43413"/>
    <cellStyle name="Separador de milhares 14 2 5 2" xfId="10686"/>
    <cellStyle name="Separador de milhares 14 2 5 2 2" xfId="21086"/>
    <cellStyle name="Separador de milhares 14 2 5 2 3" xfId="32274"/>
    <cellStyle name="Separador de milhares 14 2 5 3" xfId="12414"/>
    <cellStyle name="Separador de milhares 14 2 5 3 2" xfId="22979"/>
    <cellStyle name="Separador de milhares 14 2 5 3 3" xfId="34165"/>
    <cellStyle name="Separador de milhares 14 2 5 4" xfId="14139"/>
    <cellStyle name="Separador de milhares 14 2 5 4 2" xfId="24875"/>
    <cellStyle name="Separador de milhares 14 2 5 4 3" xfId="36061"/>
    <cellStyle name="Separador de milhares 14 2 5 5" xfId="15864"/>
    <cellStyle name="Separador de milhares 14 2 5 5 2" xfId="26771"/>
    <cellStyle name="Separador de milhares 14 2 5 5 3" xfId="37957"/>
    <cellStyle name="Separador de milhares 14 2 5 6" xfId="17589"/>
    <cellStyle name="Separador de milhares 14 2 5 6 2" xfId="28667"/>
    <cellStyle name="Separador de milhares 14 2 5 6 3" xfId="39853"/>
    <cellStyle name="Separador de milhares 14 2 5 7" xfId="19314"/>
    <cellStyle name="Separador de milhares 14 2 5 8" xfId="30502"/>
    <cellStyle name="Separador de milhares 14 2 5 9" xfId="41688"/>
    <cellStyle name="Separador de milhares 14 2 6" xfId="1112"/>
    <cellStyle name="Separador de milhares 14 2 6 10" xfId="43701"/>
    <cellStyle name="Separador de milhares 14 2 6 2" xfId="10974"/>
    <cellStyle name="Separador de milhares 14 2 6 2 2" xfId="21402"/>
    <cellStyle name="Separador de milhares 14 2 6 2 3" xfId="32590"/>
    <cellStyle name="Separador de milhares 14 2 6 3" xfId="12702"/>
    <cellStyle name="Separador de milhares 14 2 6 3 2" xfId="23295"/>
    <cellStyle name="Separador de milhares 14 2 6 3 3" xfId="34481"/>
    <cellStyle name="Separador de milhares 14 2 6 4" xfId="14427"/>
    <cellStyle name="Separador de milhares 14 2 6 4 2" xfId="25191"/>
    <cellStyle name="Separador de milhares 14 2 6 4 3" xfId="36377"/>
    <cellStyle name="Separador de milhares 14 2 6 5" xfId="16152"/>
    <cellStyle name="Separador de milhares 14 2 6 5 2" xfId="27087"/>
    <cellStyle name="Separador de milhares 14 2 6 5 3" xfId="38273"/>
    <cellStyle name="Separador de milhares 14 2 6 6" xfId="17877"/>
    <cellStyle name="Separador de milhares 14 2 6 6 2" xfId="28983"/>
    <cellStyle name="Separador de milhares 14 2 6 6 3" xfId="40169"/>
    <cellStyle name="Separador de milhares 14 2 6 7" xfId="19602"/>
    <cellStyle name="Separador de milhares 14 2 6 8" xfId="30790"/>
    <cellStyle name="Separador de milhares 14 2 6 9" xfId="41976"/>
    <cellStyle name="Separador de milhares 14 2 7" xfId="1428"/>
    <cellStyle name="Separador de milhares 14 2 7 10" xfId="43989"/>
    <cellStyle name="Separador de milhares 14 2 7 2" xfId="11262"/>
    <cellStyle name="Separador de milhares 14 2 7 2 2" xfId="21718"/>
    <cellStyle name="Separador de milhares 14 2 7 2 3" xfId="32906"/>
    <cellStyle name="Separador de milhares 14 2 7 3" xfId="12990"/>
    <cellStyle name="Separador de milhares 14 2 7 3 2" xfId="23611"/>
    <cellStyle name="Separador de milhares 14 2 7 3 3" xfId="34797"/>
    <cellStyle name="Separador de milhares 14 2 7 4" xfId="14715"/>
    <cellStyle name="Separador de milhares 14 2 7 4 2" xfId="25507"/>
    <cellStyle name="Separador de milhares 14 2 7 4 3" xfId="36693"/>
    <cellStyle name="Separador de milhares 14 2 7 5" xfId="16440"/>
    <cellStyle name="Separador de milhares 14 2 7 5 2" xfId="27403"/>
    <cellStyle name="Separador de milhares 14 2 7 5 3" xfId="38589"/>
    <cellStyle name="Separador de milhares 14 2 7 6" xfId="18165"/>
    <cellStyle name="Separador de milhares 14 2 7 6 2" xfId="29299"/>
    <cellStyle name="Separador de milhares 14 2 7 6 3" xfId="40485"/>
    <cellStyle name="Separador de milhares 14 2 7 7" xfId="19890"/>
    <cellStyle name="Separador de milhares 14 2 7 8" xfId="31078"/>
    <cellStyle name="Separador de milhares 14 2 7 9" xfId="42264"/>
    <cellStyle name="Separador de milhares 14 2 8" xfId="1744"/>
    <cellStyle name="Separador de milhares 14 2 8 10" xfId="44277"/>
    <cellStyle name="Separador de milhares 14 2 8 2" xfId="11550"/>
    <cellStyle name="Separador de milhares 14 2 8 2 2" xfId="22034"/>
    <cellStyle name="Separador de milhares 14 2 8 2 3" xfId="33222"/>
    <cellStyle name="Separador de milhares 14 2 8 3" xfId="13278"/>
    <cellStyle name="Separador de milhares 14 2 8 3 2" xfId="23927"/>
    <cellStyle name="Separador de milhares 14 2 8 3 3" xfId="35113"/>
    <cellStyle name="Separador de milhares 14 2 8 4" xfId="15003"/>
    <cellStyle name="Separador de milhares 14 2 8 4 2" xfId="25823"/>
    <cellStyle name="Separador de milhares 14 2 8 4 3" xfId="37009"/>
    <cellStyle name="Separador de milhares 14 2 8 5" xfId="16728"/>
    <cellStyle name="Separador de milhares 14 2 8 5 2" xfId="27719"/>
    <cellStyle name="Separador de milhares 14 2 8 5 3" xfId="38905"/>
    <cellStyle name="Separador de milhares 14 2 8 6" xfId="18453"/>
    <cellStyle name="Separador de milhares 14 2 8 6 2" xfId="29615"/>
    <cellStyle name="Separador de milhares 14 2 8 6 3" xfId="40801"/>
    <cellStyle name="Separador de milhares 14 2 8 7" xfId="20178"/>
    <cellStyle name="Separador de milhares 14 2 8 8" xfId="31366"/>
    <cellStyle name="Separador de milhares 14 2 8 9" xfId="42552"/>
    <cellStyle name="Separador de milhares 14 2 9" xfId="2061"/>
    <cellStyle name="Separador de milhares 14 2 9 2" xfId="20466"/>
    <cellStyle name="Separador de milhares 14 2 9 3" xfId="31654"/>
    <cellStyle name="Separador de milhares 14 20" xfId="42817"/>
    <cellStyle name="Separador de milhares 14 3" xfId="186"/>
    <cellStyle name="Separador de milhares 14 3 10" xfId="11860"/>
    <cellStyle name="Separador de milhares 14 3 10 2" xfId="22371"/>
    <cellStyle name="Separador de milhares 14 3 10 3" xfId="33557"/>
    <cellStyle name="Separador de milhares 14 3 11" xfId="13585"/>
    <cellStyle name="Separador de milhares 14 3 11 2" xfId="24267"/>
    <cellStyle name="Separador de milhares 14 3 11 3" xfId="35453"/>
    <cellStyle name="Separador de milhares 14 3 12" xfId="15310"/>
    <cellStyle name="Separador de milhares 14 3 12 2" xfId="26163"/>
    <cellStyle name="Separador de milhares 14 3 12 3" xfId="37349"/>
    <cellStyle name="Separador de milhares 14 3 13" xfId="17035"/>
    <cellStyle name="Separador de milhares 14 3 13 2" xfId="28059"/>
    <cellStyle name="Separador de milhares 14 3 13 3" xfId="39245"/>
    <cellStyle name="Separador de milhares 14 3 14" xfId="18760"/>
    <cellStyle name="Separador de milhares 14 3 15" xfId="29948"/>
    <cellStyle name="Separador de milhares 14 3 16" xfId="41134"/>
    <cellStyle name="Separador de milhares 14 3 17" xfId="42859"/>
    <cellStyle name="Separador de milhares 14 3 2" xfId="276"/>
    <cellStyle name="Separador de milhares 14 3 2 10" xfId="13667"/>
    <cellStyle name="Separador de milhares 14 3 2 10 2" xfId="24357"/>
    <cellStyle name="Separador de milhares 14 3 2 10 3" xfId="35543"/>
    <cellStyle name="Separador de milhares 14 3 2 11" xfId="15392"/>
    <cellStyle name="Separador de milhares 14 3 2 11 2" xfId="26253"/>
    <cellStyle name="Separador de milhares 14 3 2 11 3" xfId="37439"/>
    <cellStyle name="Separador de milhares 14 3 2 12" xfId="17117"/>
    <cellStyle name="Separador de milhares 14 3 2 12 2" xfId="28149"/>
    <cellStyle name="Separador de milhares 14 3 2 12 3" xfId="39335"/>
    <cellStyle name="Separador de milhares 14 3 2 13" xfId="18842"/>
    <cellStyle name="Separador de milhares 14 3 2 14" xfId="30030"/>
    <cellStyle name="Separador de milhares 14 3 2 15" xfId="41216"/>
    <cellStyle name="Separador de milhares 14 3 2 16" xfId="42941"/>
    <cellStyle name="Separador de milhares 14 3 2 2" xfId="434"/>
    <cellStyle name="Separador de milhares 14 3 2 2 10" xfId="15536"/>
    <cellStyle name="Separador de milhares 14 3 2 2 10 2" xfId="26411"/>
    <cellStyle name="Separador de milhares 14 3 2 2 10 3" xfId="37597"/>
    <cellStyle name="Separador de milhares 14 3 2 2 11" xfId="17261"/>
    <cellStyle name="Separador de milhares 14 3 2 2 11 2" xfId="28307"/>
    <cellStyle name="Separador de milhares 14 3 2 2 11 3" xfId="39493"/>
    <cellStyle name="Separador de milhares 14 3 2 2 12" xfId="18986"/>
    <cellStyle name="Separador de milhares 14 3 2 2 13" xfId="30174"/>
    <cellStyle name="Separador de milhares 14 3 2 2 14" xfId="41360"/>
    <cellStyle name="Separador de milhares 14 3 2 2 15" xfId="43085"/>
    <cellStyle name="Separador de milhares 14 3 2 2 2" xfId="752"/>
    <cellStyle name="Separador de milhares 14 3 2 2 2 10" xfId="43373"/>
    <cellStyle name="Separador de milhares 14 3 2 2 2 2" xfId="10646"/>
    <cellStyle name="Separador de milhares 14 3 2 2 2 2 2" xfId="21042"/>
    <cellStyle name="Separador de milhares 14 3 2 2 2 2 3" xfId="32230"/>
    <cellStyle name="Separador de milhares 14 3 2 2 2 3" xfId="12374"/>
    <cellStyle name="Separador de milhares 14 3 2 2 2 3 2" xfId="22935"/>
    <cellStyle name="Separador de milhares 14 3 2 2 2 3 3" xfId="34121"/>
    <cellStyle name="Separador de milhares 14 3 2 2 2 4" xfId="14099"/>
    <cellStyle name="Separador de milhares 14 3 2 2 2 4 2" xfId="24831"/>
    <cellStyle name="Separador de milhares 14 3 2 2 2 4 3" xfId="36017"/>
    <cellStyle name="Separador de milhares 14 3 2 2 2 5" xfId="15824"/>
    <cellStyle name="Separador de milhares 14 3 2 2 2 5 2" xfId="26727"/>
    <cellStyle name="Separador de milhares 14 3 2 2 2 5 3" xfId="37913"/>
    <cellStyle name="Separador de milhares 14 3 2 2 2 6" xfId="17549"/>
    <cellStyle name="Separador de milhares 14 3 2 2 2 6 2" xfId="28623"/>
    <cellStyle name="Separador de milhares 14 3 2 2 2 6 3" xfId="39809"/>
    <cellStyle name="Separador de milhares 14 3 2 2 2 7" xfId="19274"/>
    <cellStyle name="Separador de milhares 14 3 2 2 2 8" xfId="30462"/>
    <cellStyle name="Separador de milhares 14 3 2 2 2 9" xfId="41648"/>
    <cellStyle name="Separador de milhares 14 3 2 2 3" xfId="1068"/>
    <cellStyle name="Separador de milhares 14 3 2 2 3 10" xfId="43661"/>
    <cellStyle name="Separador de milhares 14 3 2 2 3 2" xfId="10934"/>
    <cellStyle name="Separador de milhares 14 3 2 2 3 2 2" xfId="21358"/>
    <cellStyle name="Separador de milhares 14 3 2 2 3 2 3" xfId="32546"/>
    <cellStyle name="Separador de milhares 14 3 2 2 3 3" xfId="12662"/>
    <cellStyle name="Separador de milhares 14 3 2 2 3 3 2" xfId="23251"/>
    <cellStyle name="Separador de milhares 14 3 2 2 3 3 3" xfId="34437"/>
    <cellStyle name="Separador de milhares 14 3 2 2 3 4" xfId="14387"/>
    <cellStyle name="Separador de milhares 14 3 2 2 3 4 2" xfId="25147"/>
    <cellStyle name="Separador de milhares 14 3 2 2 3 4 3" xfId="36333"/>
    <cellStyle name="Separador de milhares 14 3 2 2 3 5" xfId="16112"/>
    <cellStyle name="Separador de milhares 14 3 2 2 3 5 2" xfId="27043"/>
    <cellStyle name="Separador de milhares 14 3 2 2 3 5 3" xfId="38229"/>
    <cellStyle name="Separador de milhares 14 3 2 2 3 6" xfId="17837"/>
    <cellStyle name="Separador de milhares 14 3 2 2 3 6 2" xfId="28939"/>
    <cellStyle name="Separador de milhares 14 3 2 2 3 6 3" xfId="40125"/>
    <cellStyle name="Separador de milhares 14 3 2 2 3 7" xfId="19562"/>
    <cellStyle name="Separador de milhares 14 3 2 2 3 8" xfId="30750"/>
    <cellStyle name="Separador de milhares 14 3 2 2 3 9" xfId="41936"/>
    <cellStyle name="Separador de milhares 14 3 2 2 4" xfId="1384"/>
    <cellStyle name="Separador de milhares 14 3 2 2 4 10" xfId="43949"/>
    <cellStyle name="Separador de milhares 14 3 2 2 4 2" xfId="11222"/>
    <cellStyle name="Separador de milhares 14 3 2 2 4 2 2" xfId="21674"/>
    <cellStyle name="Separador de milhares 14 3 2 2 4 2 3" xfId="32862"/>
    <cellStyle name="Separador de milhares 14 3 2 2 4 3" xfId="12950"/>
    <cellStyle name="Separador de milhares 14 3 2 2 4 3 2" xfId="23567"/>
    <cellStyle name="Separador de milhares 14 3 2 2 4 3 3" xfId="34753"/>
    <cellStyle name="Separador de milhares 14 3 2 2 4 4" xfId="14675"/>
    <cellStyle name="Separador de milhares 14 3 2 2 4 4 2" xfId="25463"/>
    <cellStyle name="Separador de milhares 14 3 2 2 4 4 3" xfId="36649"/>
    <cellStyle name="Separador de milhares 14 3 2 2 4 5" xfId="16400"/>
    <cellStyle name="Separador de milhares 14 3 2 2 4 5 2" xfId="27359"/>
    <cellStyle name="Separador de milhares 14 3 2 2 4 5 3" xfId="38545"/>
    <cellStyle name="Separador de milhares 14 3 2 2 4 6" xfId="18125"/>
    <cellStyle name="Separador de milhares 14 3 2 2 4 6 2" xfId="29255"/>
    <cellStyle name="Separador de milhares 14 3 2 2 4 6 3" xfId="40441"/>
    <cellStyle name="Separador de milhares 14 3 2 2 4 7" xfId="19850"/>
    <cellStyle name="Separador de milhares 14 3 2 2 4 8" xfId="31038"/>
    <cellStyle name="Separador de milhares 14 3 2 2 4 9" xfId="42224"/>
    <cellStyle name="Separador de milhares 14 3 2 2 5" xfId="1700"/>
    <cellStyle name="Separador de milhares 14 3 2 2 5 10" xfId="44237"/>
    <cellStyle name="Separador de milhares 14 3 2 2 5 2" xfId="11510"/>
    <cellStyle name="Separador de milhares 14 3 2 2 5 2 2" xfId="21990"/>
    <cellStyle name="Separador de milhares 14 3 2 2 5 2 3" xfId="33178"/>
    <cellStyle name="Separador de milhares 14 3 2 2 5 3" xfId="13238"/>
    <cellStyle name="Separador de milhares 14 3 2 2 5 3 2" xfId="23883"/>
    <cellStyle name="Separador de milhares 14 3 2 2 5 3 3" xfId="35069"/>
    <cellStyle name="Separador de milhares 14 3 2 2 5 4" xfId="14963"/>
    <cellStyle name="Separador de milhares 14 3 2 2 5 4 2" xfId="25779"/>
    <cellStyle name="Separador de milhares 14 3 2 2 5 4 3" xfId="36965"/>
    <cellStyle name="Separador de milhares 14 3 2 2 5 5" xfId="16688"/>
    <cellStyle name="Separador de milhares 14 3 2 2 5 5 2" xfId="27675"/>
    <cellStyle name="Separador de milhares 14 3 2 2 5 5 3" xfId="38861"/>
    <cellStyle name="Separador de milhares 14 3 2 2 5 6" xfId="18413"/>
    <cellStyle name="Separador de milhares 14 3 2 2 5 6 2" xfId="29571"/>
    <cellStyle name="Separador de milhares 14 3 2 2 5 6 3" xfId="40757"/>
    <cellStyle name="Separador de milhares 14 3 2 2 5 7" xfId="20138"/>
    <cellStyle name="Separador de milhares 14 3 2 2 5 8" xfId="31326"/>
    <cellStyle name="Separador de milhares 14 3 2 2 5 9" xfId="42512"/>
    <cellStyle name="Separador de milhares 14 3 2 2 6" xfId="2016"/>
    <cellStyle name="Separador de milhares 14 3 2 2 6 10" xfId="44525"/>
    <cellStyle name="Separador de milhares 14 3 2 2 6 2" xfId="11798"/>
    <cellStyle name="Separador de milhares 14 3 2 2 6 2 2" xfId="22306"/>
    <cellStyle name="Separador de milhares 14 3 2 2 6 2 3" xfId="33494"/>
    <cellStyle name="Separador de milhares 14 3 2 2 6 3" xfId="13526"/>
    <cellStyle name="Separador de milhares 14 3 2 2 6 3 2" xfId="24199"/>
    <cellStyle name="Separador de milhares 14 3 2 2 6 3 3" xfId="35385"/>
    <cellStyle name="Separador de milhares 14 3 2 2 6 4" xfId="15251"/>
    <cellStyle name="Separador de milhares 14 3 2 2 6 4 2" xfId="26095"/>
    <cellStyle name="Separador de milhares 14 3 2 2 6 4 3" xfId="37281"/>
    <cellStyle name="Separador de milhares 14 3 2 2 6 5" xfId="16976"/>
    <cellStyle name="Separador de milhares 14 3 2 2 6 5 2" xfId="27991"/>
    <cellStyle name="Separador de milhares 14 3 2 2 6 5 3" xfId="39177"/>
    <cellStyle name="Separador de milhares 14 3 2 2 6 6" xfId="18701"/>
    <cellStyle name="Separador de milhares 14 3 2 2 6 6 2" xfId="29887"/>
    <cellStyle name="Separador de milhares 14 3 2 2 6 6 3" xfId="41073"/>
    <cellStyle name="Separador de milhares 14 3 2 2 6 7" xfId="20426"/>
    <cellStyle name="Separador de milhares 14 3 2 2 6 8" xfId="31614"/>
    <cellStyle name="Separador de milhares 14 3 2 2 6 9" xfId="42800"/>
    <cellStyle name="Separador de milhares 14 3 2 2 7" xfId="10357"/>
    <cellStyle name="Separador de milhares 14 3 2 2 7 2" xfId="20726"/>
    <cellStyle name="Separador de milhares 14 3 2 2 7 3" xfId="31914"/>
    <cellStyle name="Separador de milhares 14 3 2 2 8" xfId="12086"/>
    <cellStyle name="Separador de milhares 14 3 2 2 8 2" xfId="22619"/>
    <cellStyle name="Separador de milhares 14 3 2 2 8 3" xfId="33805"/>
    <cellStyle name="Separador de milhares 14 3 2 2 9" xfId="13811"/>
    <cellStyle name="Separador de milhares 14 3 2 2 9 2" xfId="24515"/>
    <cellStyle name="Separador de milhares 14 3 2 2 9 3" xfId="35701"/>
    <cellStyle name="Separador de milhares 14 3 2 3" xfId="594"/>
    <cellStyle name="Separador de milhares 14 3 2 3 10" xfId="43229"/>
    <cellStyle name="Separador de milhares 14 3 2 3 2" xfId="10502"/>
    <cellStyle name="Separador de milhares 14 3 2 3 2 2" xfId="20884"/>
    <cellStyle name="Separador de milhares 14 3 2 3 2 3" xfId="32072"/>
    <cellStyle name="Separador de milhares 14 3 2 3 3" xfId="12230"/>
    <cellStyle name="Separador de milhares 14 3 2 3 3 2" xfId="22777"/>
    <cellStyle name="Separador de milhares 14 3 2 3 3 3" xfId="33963"/>
    <cellStyle name="Separador de milhares 14 3 2 3 4" xfId="13955"/>
    <cellStyle name="Separador de milhares 14 3 2 3 4 2" xfId="24673"/>
    <cellStyle name="Separador de milhares 14 3 2 3 4 3" xfId="35859"/>
    <cellStyle name="Separador de milhares 14 3 2 3 5" xfId="15680"/>
    <cellStyle name="Separador de milhares 14 3 2 3 5 2" xfId="26569"/>
    <cellStyle name="Separador de milhares 14 3 2 3 5 3" xfId="37755"/>
    <cellStyle name="Separador de milhares 14 3 2 3 6" xfId="17405"/>
    <cellStyle name="Separador de milhares 14 3 2 3 6 2" xfId="28465"/>
    <cellStyle name="Separador de milhares 14 3 2 3 6 3" xfId="39651"/>
    <cellStyle name="Separador de milhares 14 3 2 3 7" xfId="19130"/>
    <cellStyle name="Separador de milhares 14 3 2 3 8" xfId="30318"/>
    <cellStyle name="Separador de milhares 14 3 2 3 9" xfId="41504"/>
    <cellStyle name="Separador de milhares 14 3 2 4" xfId="910"/>
    <cellStyle name="Separador de milhares 14 3 2 4 10" xfId="43517"/>
    <cellStyle name="Separador de milhares 14 3 2 4 2" xfId="10790"/>
    <cellStyle name="Separador de milhares 14 3 2 4 2 2" xfId="21200"/>
    <cellStyle name="Separador de milhares 14 3 2 4 2 3" xfId="32388"/>
    <cellStyle name="Separador de milhares 14 3 2 4 3" xfId="12518"/>
    <cellStyle name="Separador de milhares 14 3 2 4 3 2" xfId="23093"/>
    <cellStyle name="Separador de milhares 14 3 2 4 3 3" xfId="34279"/>
    <cellStyle name="Separador de milhares 14 3 2 4 4" xfId="14243"/>
    <cellStyle name="Separador de milhares 14 3 2 4 4 2" xfId="24989"/>
    <cellStyle name="Separador de milhares 14 3 2 4 4 3" xfId="36175"/>
    <cellStyle name="Separador de milhares 14 3 2 4 5" xfId="15968"/>
    <cellStyle name="Separador de milhares 14 3 2 4 5 2" xfId="26885"/>
    <cellStyle name="Separador de milhares 14 3 2 4 5 3" xfId="38071"/>
    <cellStyle name="Separador de milhares 14 3 2 4 6" xfId="17693"/>
    <cellStyle name="Separador de milhares 14 3 2 4 6 2" xfId="28781"/>
    <cellStyle name="Separador de milhares 14 3 2 4 6 3" xfId="39967"/>
    <cellStyle name="Separador de milhares 14 3 2 4 7" xfId="19418"/>
    <cellStyle name="Separador de milhares 14 3 2 4 8" xfId="30606"/>
    <cellStyle name="Separador de milhares 14 3 2 4 9" xfId="41792"/>
    <cellStyle name="Separador de milhares 14 3 2 5" xfId="1226"/>
    <cellStyle name="Separador de milhares 14 3 2 5 10" xfId="43805"/>
    <cellStyle name="Separador de milhares 14 3 2 5 2" xfId="11078"/>
    <cellStyle name="Separador de milhares 14 3 2 5 2 2" xfId="21516"/>
    <cellStyle name="Separador de milhares 14 3 2 5 2 3" xfId="32704"/>
    <cellStyle name="Separador de milhares 14 3 2 5 3" xfId="12806"/>
    <cellStyle name="Separador de milhares 14 3 2 5 3 2" xfId="23409"/>
    <cellStyle name="Separador de milhares 14 3 2 5 3 3" xfId="34595"/>
    <cellStyle name="Separador de milhares 14 3 2 5 4" xfId="14531"/>
    <cellStyle name="Separador de milhares 14 3 2 5 4 2" xfId="25305"/>
    <cellStyle name="Separador de milhares 14 3 2 5 4 3" xfId="36491"/>
    <cellStyle name="Separador de milhares 14 3 2 5 5" xfId="16256"/>
    <cellStyle name="Separador de milhares 14 3 2 5 5 2" xfId="27201"/>
    <cellStyle name="Separador de milhares 14 3 2 5 5 3" xfId="38387"/>
    <cellStyle name="Separador de milhares 14 3 2 5 6" xfId="17981"/>
    <cellStyle name="Separador de milhares 14 3 2 5 6 2" xfId="29097"/>
    <cellStyle name="Separador de milhares 14 3 2 5 6 3" xfId="40283"/>
    <cellStyle name="Separador de milhares 14 3 2 5 7" xfId="19706"/>
    <cellStyle name="Separador de milhares 14 3 2 5 8" xfId="30894"/>
    <cellStyle name="Separador de milhares 14 3 2 5 9" xfId="42080"/>
    <cellStyle name="Separador de milhares 14 3 2 6" xfId="1542"/>
    <cellStyle name="Separador de milhares 14 3 2 6 10" xfId="44093"/>
    <cellStyle name="Separador de milhares 14 3 2 6 2" xfId="11366"/>
    <cellStyle name="Separador de milhares 14 3 2 6 2 2" xfId="21832"/>
    <cellStyle name="Separador de milhares 14 3 2 6 2 3" xfId="33020"/>
    <cellStyle name="Separador de milhares 14 3 2 6 3" xfId="13094"/>
    <cellStyle name="Separador de milhares 14 3 2 6 3 2" xfId="23725"/>
    <cellStyle name="Separador de milhares 14 3 2 6 3 3" xfId="34911"/>
    <cellStyle name="Separador de milhares 14 3 2 6 4" xfId="14819"/>
    <cellStyle name="Separador de milhares 14 3 2 6 4 2" xfId="25621"/>
    <cellStyle name="Separador de milhares 14 3 2 6 4 3" xfId="36807"/>
    <cellStyle name="Separador de milhares 14 3 2 6 5" xfId="16544"/>
    <cellStyle name="Separador de milhares 14 3 2 6 5 2" xfId="27517"/>
    <cellStyle name="Separador de milhares 14 3 2 6 5 3" xfId="38703"/>
    <cellStyle name="Separador de milhares 14 3 2 6 6" xfId="18269"/>
    <cellStyle name="Separador de milhares 14 3 2 6 6 2" xfId="29413"/>
    <cellStyle name="Separador de milhares 14 3 2 6 6 3" xfId="40599"/>
    <cellStyle name="Separador de milhares 14 3 2 6 7" xfId="19994"/>
    <cellStyle name="Separador de milhares 14 3 2 6 8" xfId="31182"/>
    <cellStyle name="Separador de milhares 14 3 2 6 9" xfId="42368"/>
    <cellStyle name="Separador de milhares 14 3 2 7" xfId="1858"/>
    <cellStyle name="Separador de milhares 14 3 2 7 10" xfId="44381"/>
    <cellStyle name="Separador de milhares 14 3 2 7 2" xfId="11654"/>
    <cellStyle name="Separador de milhares 14 3 2 7 2 2" xfId="22148"/>
    <cellStyle name="Separador de milhares 14 3 2 7 2 3" xfId="33336"/>
    <cellStyle name="Separador de milhares 14 3 2 7 3" xfId="13382"/>
    <cellStyle name="Separador de milhares 14 3 2 7 3 2" xfId="24041"/>
    <cellStyle name="Separador de milhares 14 3 2 7 3 3" xfId="35227"/>
    <cellStyle name="Separador de milhares 14 3 2 7 4" xfId="15107"/>
    <cellStyle name="Separador de milhares 14 3 2 7 4 2" xfId="25937"/>
    <cellStyle name="Separador de milhares 14 3 2 7 4 3" xfId="37123"/>
    <cellStyle name="Separador de milhares 14 3 2 7 5" xfId="16832"/>
    <cellStyle name="Separador de milhares 14 3 2 7 5 2" xfId="27833"/>
    <cellStyle name="Separador de milhares 14 3 2 7 5 3" xfId="39019"/>
    <cellStyle name="Separador de milhares 14 3 2 7 6" xfId="18557"/>
    <cellStyle name="Separador de milhares 14 3 2 7 6 2" xfId="29729"/>
    <cellStyle name="Separador de milhares 14 3 2 7 6 3" xfId="40915"/>
    <cellStyle name="Separador de milhares 14 3 2 7 7" xfId="20282"/>
    <cellStyle name="Separador de milhares 14 3 2 7 8" xfId="31470"/>
    <cellStyle name="Separador de milhares 14 3 2 7 9" xfId="42656"/>
    <cellStyle name="Separador de milhares 14 3 2 8" xfId="2127"/>
    <cellStyle name="Separador de milhares 14 3 2 8 2" xfId="20570"/>
    <cellStyle name="Separador de milhares 14 3 2 8 3" xfId="31758"/>
    <cellStyle name="Separador de milhares 14 3 2 9" xfId="11942"/>
    <cellStyle name="Separador de milhares 14 3 2 9 2" xfId="22461"/>
    <cellStyle name="Separador de milhares 14 3 2 9 3" xfId="33647"/>
    <cellStyle name="Separador de milhares 14 3 3" xfId="344"/>
    <cellStyle name="Separador de milhares 14 3 3 10" xfId="15454"/>
    <cellStyle name="Separador de milhares 14 3 3 10 2" xfId="26321"/>
    <cellStyle name="Separador de milhares 14 3 3 10 3" xfId="37507"/>
    <cellStyle name="Separador de milhares 14 3 3 11" xfId="17179"/>
    <cellStyle name="Separador de milhares 14 3 3 11 2" xfId="28217"/>
    <cellStyle name="Separador de milhares 14 3 3 11 3" xfId="39403"/>
    <cellStyle name="Separador de milhares 14 3 3 12" xfId="18904"/>
    <cellStyle name="Separador de milhares 14 3 3 13" xfId="30092"/>
    <cellStyle name="Separador de milhares 14 3 3 14" xfId="41278"/>
    <cellStyle name="Separador de milhares 14 3 3 15" xfId="43003"/>
    <cellStyle name="Separador de milhares 14 3 3 2" xfId="662"/>
    <cellStyle name="Separador de milhares 14 3 3 2 10" xfId="43291"/>
    <cellStyle name="Separador de milhares 14 3 3 2 2" xfId="10564"/>
    <cellStyle name="Separador de milhares 14 3 3 2 2 2" xfId="20952"/>
    <cellStyle name="Separador de milhares 14 3 3 2 2 3" xfId="32140"/>
    <cellStyle name="Separador de milhares 14 3 3 2 3" xfId="12292"/>
    <cellStyle name="Separador de milhares 14 3 3 2 3 2" xfId="22845"/>
    <cellStyle name="Separador de milhares 14 3 3 2 3 3" xfId="34031"/>
    <cellStyle name="Separador de milhares 14 3 3 2 4" xfId="14017"/>
    <cellStyle name="Separador de milhares 14 3 3 2 4 2" xfId="24741"/>
    <cellStyle name="Separador de milhares 14 3 3 2 4 3" xfId="35927"/>
    <cellStyle name="Separador de milhares 14 3 3 2 5" xfId="15742"/>
    <cellStyle name="Separador de milhares 14 3 3 2 5 2" xfId="26637"/>
    <cellStyle name="Separador de milhares 14 3 3 2 5 3" xfId="37823"/>
    <cellStyle name="Separador de milhares 14 3 3 2 6" xfId="17467"/>
    <cellStyle name="Separador de milhares 14 3 3 2 6 2" xfId="28533"/>
    <cellStyle name="Separador de milhares 14 3 3 2 6 3" xfId="39719"/>
    <cellStyle name="Separador de milhares 14 3 3 2 7" xfId="19192"/>
    <cellStyle name="Separador de milhares 14 3 3 2 8" xfId="30380"/>
    <cellStyle name="Separador de milhares 14 3 3 2 9" xfId="41566"/>
    <cellStyle name="Separador de milhares 14 3 3 3" xfId="978"/>
    <cellStyle name="Separador de milhares 14 3 3 3 10" xfId="43579"/>
    <cellStyle name="Separador de milhares 14 3 3 3 2" xfId="10852"/>
    <cellStyle name="Separador de milhares 14 3 3 3 2 2" xfId="21268"/>
    <cellStyle name="Separador de milhares 14 3 3 3 2 3" xfId="32456"/>
    <cellStyle name="Separador de milhares 14 3 3 3 3" xfId="12580"/>
    <cellStyle name="Separador de milhares 14 3 3 3 3 2" xfId="23161"/>
    <cellStyle name="Separador de milhares 14 3 3 3 3 3" xfId="34347"/>
    <cellStyle name="Separador de milhares 14 3 3 3 4" xfId="14305"/>
    <cellStyle name="Separador de milhares 14 3 3 3 4 2" xfId="25057"/>
    <cellStyle name="Separador de milhares 14 3 3 3 4 3" xfId="36243"/>
    <cellStyle name="Separador de milhares 14 3 3 3 5" xfId="16030"/>
    <cellStyle name="Separador de milhares 14 3 3 3 5 2" xfId="26953"/>
    <cellStyle name="Separador de milhares 14 3 3 3 5 3" xfId="38139"/>
    <cellStyle name="Separador de milhares 14 3 3 3 6" xfId="17755"/>
    <cellStyle name="Separador de milhares 14 3 3 3 6 2" xfId="28849"/>
    <cellStyle name="Separador de milhares 14 3 3 3 6 3" xfId="40035"/>
    <cellStyle name="Separador de milhares 14 3 3 3 7" xfId="19480"/>
    <cellStyle name="Separador de milhares 14 3 3 3 8" xfId="30668"/>
    <cellStyle name="Separador de milhares 14 3 3 3 9" xfId="41854"/>
    <cellStyle name="Separador de milhares 14 3 3 4" xfId="1294"/>
    <cellStyle name="Separador de milhares 14 3 3 4 10" xfId="43867"/>
    <cellStyle name="Separador de milhares 14 3 3 4 2" xfId="11140"/>
    <cellStyle name="Separador de milhares 14 3 3 4 2 2" xfId="21584"/>
    <cellStyle name="Separador de milhares 14 3 3 4 2 3" xfId="32772"/>
    <cellStyle name="Separador de milhares 14 3 3 4 3" xfId="12868"/>
    <cellStyle name="Separador de milhares 14 3 3 4 3 2" xfId="23477"/>
    <cellStyle name="Separador de milhares 14 3 3 4 3 3" xfId="34663"/>
    <cellStyle name="Separador de milhares 14 3 3 4 4" xfId="14593"/>
    <cellStyle name="Separador de milhares 14 3 3 4 4 2" xfId="25373"/>
    <cellStyle name="Separador de milhares 14 3 3 4 4 3" xfId="36559"/>
    <cellStyle name="Separador de milhares 14 3 3 4 5" xfId="16318"/>
    <cellStyle name="Separador de milhares 14 3 3 4 5 2" xfId="27269"/>
    <cellStyle name="Separador de milhares 14 3 3 4 5 3" xfId="38455"/>
    <cellStyle name="Separador de milhares 14 3 3 4 6" xfId="18043"/>
    <cellStyle name="Separador de milhares 14 3 3 4 6 2" xfId="29165"/>
    <cellStyle name="Separador de milhares 14 3 3 4 6 3" xfId="40351"/>
    <cellStyle name="Separador de milhares 14 3 3 4 7" xfId="19768"/>
    <cellStyle name="Separador de milhares 14 3 3 4 8" xfId="30956"/>
    <cellStyle name="Separador de milhares 14 3 3 4 9" xfId="42142"/>
    <cellStyle name="Separador de milhares 14 3 3 5" xfId="1610"/>
    <cellStyle name="Separador de milhares 14 3 3 5 10" xfId="44155"/>
    <cellStyle name="Separador de milhares 14 3 3 5 2" xfId="11428"/>
    <cellStyle name="Separador de milhares 14 3 3 5 2 2" xfId="21900"/>
    <cellStyle name="Separador de milhares 14 3 3 5 2 3" xfId="33088"/>
    <cellStyle name="Separador de milhares 14 3 3 5 3" xfId="13156"/>
    <cellStyle name="Separador de milhares 14 3 3 5 3 2" xfId="23793"/>
    <cellStyle name="Separador de milhares 14 3 3 5 3 3" xfId="34979"/>
    <cellStyle name="Separador de milhares 14 3 3 5 4" xfId="14881"/>
    <cellStyle name="Separador de milhares 14 3 3 5 4 2" xfId="25689"/>
    <cellStyle name="Separador de milhares 14 3 3 5 4 3" xfId="36875"/>
    <cellStyle name="Separador de milhares 14 3 3 5 5" xfId="16606"/>
    <cellStyle name="Separador de milhares 14 3 3 5 5 2" xfId="27585"/>
    <cellStyle name="Separador de milhares 14 3 3 5 5 3" xfId="38771"/>
    <cellStyle name="Separador de milhares 14 3 3 5 6" xfId="18331"/>
    <cellStyle name="Separador de milhares 14 3 3 5 6 2" xfId="29481"/>
    <cellStyle name="Separador de milhares 14 3 3 5 6 3" xfId="40667"/>
    <cellStyle name="Separador de milhares 14 3 3 5 7" xfId="20056"/>
    <cellStyle name="Separador de milhares 14 3 3 5 8" xfId="31244"/>
    <cellStyle name="Separador de milhares 14 3 3 5 9" xfId="42430"/>
    <cellStyle name="Separador de milhares 14 3 3 6" xfId="1926"/>
    <cellStyle name="Separador de milhares 14 3 3 6 10" xfId="44443"/>
    <cellStyle name="Separador de milhares 14 3 3 6 2" xfId="11716"/>
    <cellStyle name="Separador de milhares 14 3 3 6 2 2" xfId="22216"/>
    <cellStyle name="Separador de milhares 14 3 3 6 2 3" xfId="33404"/>
    <cellStyle name="Separador de milhares 14 3 3 6 3" xfId="13444"/>
    <cellStyle name="Separador de milhares 14 3 3 6 3 2" xfId="24109"/>
    <cellStyle name="Separador de milhares 14 3 3 6 3 3" xfId="35295"/>
    <cellStyle name="Separador de milhares 14 3 3 6 4" xfId="15169"/>
    <cellStyle name="Separador de milhares 14 3 3 6 4 2" xfId="26005"/>
    <cellStyle name="Separador de milhares 14 3 3 6 4 3" xfId="37191"/>
    <cellStyle name="Separador de milhares 14 3 3 6 5" xfId="16894"/>
    <cellStyle name="Separador de milhares 14 3 3 6 5 2" xfId="27901"/>
    <cellStyle name="Separador de milhares 14 3 3 6 5 3" xfId="39087"/>
    <cellStyle name="Separador de milhares 14 3 3 6 6" xfId="18619"/>
    <cellStyle name="Separador de milhares 14 3 3 6 6 2" xfId="29797"/>
    <cellStyle name="Separador de milhares 14 3 3 6 6 3" xfId="40983"/>
    <cellStyle name="Separador de milhares 14 3 3 6 7" xfId="20344"/>
    <cellStyle name="Separador de milhares 14 3 3 6 8" xfId="31532"/>
    <cellStyle name="Separador de milhares 14 3 3 6 9" xfId="42718"/>
    <cellStyle name="Separador de milhares 14 3 3 7" xfId="10275"/>
    <cellStyle name="Separador de milhares 14 3 3 7 2" xfId="20636"/>
    <cellStyle name="Separador de milhares 14 3 3 7 3" xfId="31824"/>
    <cellStyle name="Separador de milhares 14 3 3 8" xfId="12004"/>
    <cellStyle name="Separador de milhares 14 3 3 8 2" xfId="22529"/>
    <cellStyle name="Separador de milhares 14 3 3 8 3" xfId="33715"/>
    <cellStyle name="Separador de milhares 14 3 3 9" xfId="13729"/>
    <cellStyle name="Separador de milhares 14 3 3 9 2" xfId="24425"/>
    <cellStyle name="Separador de milhares 14 3 3 9 3" xfId="35611"/>
    <cellStyle name="Separador de milhares 14 3 4" xfId="504"/>
    <cellStyle name="Separador de milhares 14 3 4 10" xfId="43147"/>
    <cellStyle name="Separador de milhares 14 3 4 2" xfId="10420"/>
    <cellStyle name="Separador de milhares 14 3 4 2 2" xfId="20794"/>
    <cellStyle name="Separador de milhares 14 3 4 2 3" xfId="31982"/>
    <cellStyle name="Separador de milhares 14 3 4 3" xfId="12148"/>
    <cellStyle name="Separador de milhares 14 3 4 3 2" xfId="22687"/>
    <cellStyle name="Separador de milhares 14 3 4 3 3" xfId="33873"/>
    <cellStyle name="Separador de milhares 14 3 4 4" xfId="13873"/>
    <cellStyle name="Separador de milhares 14 3 4 4 2" xfId="24583"/>
    <cellStyle name="Separador de milhares 14 3 4 4 3" xfId="35769"/>
    <cellStyle name="Separador de milhares 14 3 4 5" xfId="15598"/>
    <cellStyle name="Separador de milhares 14 3 4 5 2" xfId="26479"/>
    <cellStyle name="Separador de milhares 14 3 4 5 3" xfId="37665"/>
    <cellStyle name="Separador de milhares 14 3 4 6" xfId="17323"/>
    <cellStyle name="Separador de milhares 14 3 4 6 2" xfId="28375"/>
    <cellStyle name="Separador de milhares 14 3 4 6 3" xfId="39561"/>
    <cellStyle name="Separador de milhares 14 3 4 7" xfId="19048"/>
    <cellStyle name="Separador de milhares 14 3 4 8" xfId="30236"/>
    <cellStyle name="Separador de milhares 14 3 4 9" xfId="41422"/>
    <cellStyle name="Separador de milhares 14 3 5" xfId="820"/>
    <cellStyle name="Separador de milhares 14 3 5 10" xfId="43435"/>
    <cellStyle name="Separador de milhares 14 3 5 2" xfId="10708"/>
    <cellStyle name="Separador de milhares 14 3 5 2 2" xfId="21110"/>
    <cellStyle name="Separador de milhares 14 3 5 2 3" xfId="32298"/>
    <cellStyle name="Separador de milhares 14 3 5 3" xfId="12436"/>
    <cellStyle name="Separador de milhares 14 3 5 3 2" xfId="23003"/>
    <cellStyle name="Separador de milhares 14 3 5 3 3" xfId="34189"/>
    <cellStyle name="Separador de milhares 14 3 5 4" xfId="14161"/>
    <cellStyle name="Separador de milhares 14 3 5 4 2" xfId="24899"/>
    <cellStyle name="Separador de milhares 14 3 5 4 3" xfId="36085"/>
    <cellStyle name="Separador de milhares 14 3 5 5" xfId="15886"/>
    <cellStyle name="Separador de milhares 14 3 5 5 2" xfId="26795"/>
    <cellStyle name="Separador de milhares 14 3 5 5 3" xfId="37981"/>
    <cellStyle name="Separador de milhares 14 3 5 6" xfId="17611"/>
    <cellStyle name="Separador de milhares 14 3 5 6 2" xfId="28691"/>
    <cellStyle name="Separador de milhares 14 3 5 6 3" xfId="39877"/>
    <cellStyle name="Separador de milhares 14 3 5 7" xfId="19336"/>
    <cellStyle name="Separador de milhares 14 3 5 8" xfId="30524"/>
    <cellStyle name="Separador de milhares 14 3 5 9" xfId="41710"/>
    <cellStyle name="Separador de milhares 14 3 6" xfId="1136"/>
    <cellStyle name="Separador de milhares 14 3 6 10" xfId="43723"/>
    <cellStyle name="Separador de milhares 14 3 6 2" xfId="10996"/>
    <cellStyle name="Separador de milhares 14 3 6 2 2" xfId="21426"/>
    <cellStyle name="Separador de milhares 14 3 6 2 3" xfId="32614"/>
    <cellStyle name="Separador de milhares 14 3 6 3" xfId="12724"/>
    <cellStyle name="Separador de milhares 14 3 6 3 2" xfId="23319"/>
    <cellStyle name="Separador de milhares 14 3 6 3 3" xfId="34505"/>
    <cellStyle name="Separador de milhares 14 3 6 4" xfId="14449"/>
    <cellStyle name="Separador de milhares 14 3 6 4 2" xfId="25215"/>
    <cellStyle name="Separador de milhares 14 3 6 4 3" xfId="36401"/>
    <cellStyle name="Separador de milhares 14 3 6 5" xfId="16174"/>
    <cellStyle name="Separador de milhares 14 3 6 5 2" xfId="27111"/>
    <cellStyle name="Separador de milhares 14 3 6 5 3" xfId="38297"/>
    <cellStyle name="Separador de milhares 14 3 6 6" xfId="17899"/>
    <cellStyle name="Separador de milhares 14 3 6 6 2" xfId="29007"/>
    <cellStyle name="Separador de milhares 14 3 6 6 3" xfId="40193"/>
    <cellStyle name="Separador de milhares 14 3 6 7" xfId="19624"/>
    <cellStyle name="Separador de milhares 14 3 6 8" xfId="30812"/>
    <cellStyle name="Separador de milhares 14 3 6 9" xfId="41998"/>
    <cellStyle name="Separador de milhares 14 3 7" xfId="1452"/>
    <cellStyle name="Separador de milhares 14 3 7 10" xfId="44011"/>
    <cellStyle name="Separador de milhares 14 3 7 2" xfId="11284"/>
    <cellStyle name="Separador de milhares 14 3 7 2 2" xfId="21742"/>
    <cellStyle name="Separador de milhares 14 3 7 2 3" xfId="32930"/>
    <cellStyle name="Separador de milhares 14 3 7 3" xfId="13012"/>
    <cellStyle name="Separador de milhares 14 3 7 3 2" xfId="23635"/>
    <cellStyle name="Separador de milhares 14 3 7 3 3" xfId="34821"/>
    <cellStyle name="Separador de milhares 14 3 7 4" xfId="14737"/>
    <cellStyle name="Separador de milhares 14 3 7 4 2" xfId="25531"/>
    <cellStyle name="Separador de milhares 14 3 7 4 3" xfId="36717"/>
    <cellStyle name="Separador de milhares 14 3 7 5" xfId="16462"/>
    <cellStyle name="Separador de milhares 14 3 7 5 2" xfId="27427"/>
    <cellStyle name="Separador de milhares 14 3 7 5 3" xfId="38613"/>
    <cellStyle name="Separador de milhares 14 3 7 6" xfId="18187"/>
    <cellStyle name="Separador de milhares 14 3 7 6 2" xfId="29323"/>
    <cellStyle name="Separador de milhares 14 3 7 6 3" xfId="40509"/>
    <cellStyle name="Separador de milhares 14 3 7 7" xfId="19912"/>
    <cellStyle name="Separador de milhares 14 3 7 8" xfId="31100"/>
    <cellStyle name="Separador de milhares 14 3 7 9" xfId="42286"/>
    <cellStyle name="Separador de milhares 14 3 8" xfId="1768"/>
    <cellStyle name="Separador de milhares 14 3 8 10" xfId="44299"/>
    <cellStyle name="Separador de milhares 14 3 8 2" xfId="11572"/>
    <cellStyle name="Separador de milhares 14 3 8 2 2" xfId="22058"/>
    <cellStyle name="Separador de milhares 14 3 8 2 3" xfId="33246"/>
    <cellStyle name="Separador de milhares 14 3 8 3" xfId="13300"/>
    <cellStyle name="Separador de milhares 14 3 8 3 2" xfId="23951"/>
    <cellStyle name="Separador de milhares 14 3 8 3 3" xfId="35137"/>
    <cellStyle name="Separador de milhares 14 3 8 4" xfId="15025"/>
    <cellStyle name="Separador de milhares 14 3 8 4 2" xfId="25847"/>
    <cellStyle name="Separador de milhares 14 3 8 4 3" xfId="37033"/>
    <cellStyle name="Separador de milhares 14 3 8 5" xfId="16750"/>
    <cellStyle name="Separador de milhares 14 3 8 5 2" xfId="27743"/>
    <cellStyle name="Separador de milhares 14 3 8 5 3" xfId="38929"/>
    <cellStyle name="Separador de milhares 14 3 8 6" xfId="18475"/>
    <cellStyle name="Separador de milhares 14 3 8 6 2" xfId="29639"/>
    <cellStyle name="Separador de milhares 14 3 8 6 3" xfId="40825"/>
    <cellStyle name="Separador de milhares 14 3 8 7" xfId="20200"/>
    <cellStyle name="Separador de milhares 14 3 8 8" xfId="31388"/>
    <cellStyle name="Separador de milhares 14 3 8 9" xfId="42574"/>
    <cellStyle name="Separador de milhares 14 3 9" xfId="2040"/>
    <cellStyle name="Separador de milhares 14 3 9 2" xfId="20488"/>
    <cellStyle name="Separador de milhares 14 3 9 3" xfId="31676"/>
    <cellStyle name="Separador de milhares 14 4" xfId="208"/>
    <cellStyle name="Separador de milhares 14 4 10" xfId="13605"/>
    <cellStyle name="Separador de milhares 14 4 10 2" xfId="24289"/>
    <cellStyle name="Separador de milhares 14 4 10 3" xfId="35475"/>
    <cellStyle name="Separador de milhares 14 4 11" xfId="15330"/>
    <cellStyle name="Separador de milhares 14 4 11 2" xfId="26185"/>
    <cellStyle name="Separador de milhares 14 4 11 3" xfId="37371"/>
    <cellStyle name="Separador de milhares 14 4 12" xfId="17055"/>
    <cellStyle name="Separador de milhares 14 4 12 2" xfId="28081"/>
    <cellStyle name="Separador de milhares 14 4 12 3" xfId="39267"/>
    <cellStyle name="Separador de milhares 14 4 13" xfId="18780"/>
    <cellStyle name="Separador de milhares 14 4 14" xfId="29968"/>
    <cellStyle name="Separador de milhares 14 4 15" xfId="41154"/>
    <cellStyle name="Separador de milhares 14 4 16" xfId="42879"/>
    <cellStyle name="Separador de milhares 14 4 2" xfId="366"/>
    <cellStyle name="Separador de milhares 14 4 2 10" xfId="15474"/>
    <cellStyle name="Separador de milhares 14 4 2 10 2" xfId="26343"/>
    <cellStyle name="Separador de milhares 14 4 2 10 3" xfId="37529"/>
    <cellStyle name="Separador de milhares 14 4 2 11" xfId="17199"/>
    <cellStyle name="Separador de milhares 14 4 2 11 2" xfId="28239"/>
    <cellStyle name="Separador de milhares 14 4 2 11 3" xfId="39425"/>
    <cellStyle name="Separador de milhares 14 4 2 12" xfId="18924"/>
    <cellStyle name="Separador de milhares 14 4 2 13" xfId="30112"/>
    <cellStyle name="Separador de milhares 14 4 2 14" xfId="41298"/>
    <cellStyle name="Separador de milhares 14 4 2 15" xfId="43023"/>
    <cellStyle name="Separador de milhares 14 4 2 2" xfId="684"/>
    <cellStyle name="Separador de milhares 14 4 2 2 10" xfId="43311"/>
    <cellStyle name="Separador de milhares 14 4 2 2 2" xfId="10584"/>
    <cellStyle name="Separador de milhares 14 4 2 2 2 2" xfId="20974"/>
    <cellStyle name="Separador de milhares 14 4 2 2 2 3" xfId="32162"/>
    <cellStyle name="Separador de milhares 14 4 2 2 3" xfId="12312"/>
    <cellStyle name="Separador de milhares 14 4 2 2 3 2" xfId="22867"/>
    <cellStyle name="Separador de milhares 14 4 2 2 3 3" xfId="34053"/>
    <cellStyle name="Separador de milhares 14 4 2 2 4" xfId="14037"/>
    <cellStyle name="Separador de milhares 14 4 2 2 4 2" xfId="24763"/>
    <cellStyle name="Separador de milhares 14 4 2 2 4 3" xfId="35949"/>
    <cellStyle name="Separador de milhares 14 4 2 2 5" xfId="15762"/>
    <cellStyle name="Separador de milhares 14 4 2 2 5 2" xfId="26659"/>
    <cellStyle name="Separador de milhares 14 4 2 2 5 3" xfId="37845"/>
    <cellStyle name="Separador de milhares 14 4 2 2 6" xfId="17487"/>
    <cellStyle name="Separador de milhares 14 4 2 2 6 2" xfId="28555"/>
    <cellStyle name="Separador de milhares 14 4 2 2 6 3" xfId="39741"/>
    <cellStyle name="Separador de milhares 14 4 2 2 7" xfId="19212"/>
    <cellStyle name="Separador de milhares 14 4 2 2 8" xfId="30400"/>
    <cellStyle name="Separador de milhares 14 4 2 2 9" xfId="41586"/>
    <cellStyle name="Separador de milhares 14 4 2 3" xfId="1000"/>
    <cellStyle name="Separador de milhares 14 4 2 3 10" xfId="43599"/>
    <cellStyle name="Separador de milhares 14 4 2 3 2" xfId="10872"/>
    <cellStyle name="Separador de milhares 14 4 2 3 2 2" xfId="21290"/>
    <cellStyle name="Separador de milhares 14 4 2 3 2 3" xfId="32478"/>
    <cellStyle name="Separador de milhares 14 4 2 3 3" xfId="12600"/>
    <cellStyle name="Separador de milhares 14 4 2 3 3 2" xfId="23183"/>
    <cellStyle name="Separador de milhares 14 4 2 3 3 3" xfId="34369"/>
    <cellStyle name="Separador de milhares 14 4 2 3 4" xfId="14325"/>
    <cellStyle name="Separador de milhares 14 4 2 3 4 2" xfId="25079"/>
    <cellStyle name="Separador de milhares 14 4 2 3 4 3" xfId="36265"/>
    <cellStyle name="Separador de milhares 14 4 2 3 5" xfId="16050"/>
    <cellStyle name="Separador de milhares 14 4 2 3 5 2" xfId="26975"/>
    <cellStyle name="Separador de milhares 14 4 2 3 5 3" xfId="38161"/>
    <cellStyle name="Separador de milhares 14 4 2 3 6" xfId="17775"/>
    <cellStyle name="Separador de milhares 14 4 2 3 6 2" xfId="28871"/>
    <cellStyle name="Separador de milhares 14 4 2 3 6 3" xfId="40057"/>
    <cellStyle name="Separador de milhares 14 4 2 3 7" xfId="19500"/>
    <cellStyle name="Separador de milhares 14 4 2 3 8" xfId="30688"/>
    <cellStyle name="Separador de milhares 14 4 2 3 9" xfId="41874"/>
    <cellStyle name="Separador de milhares 14 4 2 4" xfId="1316"/>
    <cellStyle name="Separador de milhares 14 4 2 4 10" xfId="43887"/>
    <cellStyle name="Separador de milhares 14 4 2 4 2" xfId="11160"/>
    <cellStyle name="Separador de milhares 14 4 2 4 2 2" xfId="21606"/>
    <cellStyle name="Separador de milhares 14 4 2 4 2 3" xfId="32794"/>
    <cellStyle name="Separador de milhares 14 4 2 4 3" xfId="12888"/>
    <cellStyle name="Separador de milhares 14 4 2 4 3 2" xfId="23499"/>
    <cellStyle name="Separador de milhares 14 4 2 4 3 3" xfId="34685"/>
    <cellStyle name="Separador de milhares 14 4 2 4 4" xfId="14613"/>
    <cellStyle name="Separador de milhares 14 4 2 4 4 2" xfId="25395"/>
    <cellStyle name="Separador de milhares 14 4 2 4 4 3" xfId="36581"/>
    <cellStyle name="Separador de milhares 14 4 2 4 5" xfId="16338"/>
    <cellStyle name="Separador de milhares 14 4 2 4 5 2" xfId="27291"/>
    <cellStyle name="Separador de milhares 14 4 2 4 5 3" xfId="38477"/>
    <cellStyle name="Separador de milhares 14 4 2 4 6" xfId="18063"/>
    <cellStyle name="Separador de milhares 14 4 2 4 6 2" xfId="29187"/>
    <cellStyle name="Separador de milhares 14 4 2 4 6 3" xfId="40373"/>
    <cellStyle name="Separador de milhares 14 4 2 4 7" xfId="19788"/>
    <cellStyle name="Separador de milhares 14 4 2 4 8" xfId="30976"/>
    <cellStyle name="Separador de milhares 14 4 2 4 9" xfId="42162"/>
    <cellStyle name="Separador de milhares 14 4 2 5" xfId="1632"/>
    <cellStyle name="Separador de milhares 14 4 2 5 10" xfId="44175"/>
    <cellStyle name="Separador de milhares 14 4 2 5 2" xfId="11448"/>
    <cellStyle name="Separador de milhares 14 4 2 5 2 2" xfId="21922"/>
    <cellStyle name="Separador de milhares 14 4 2 5 2 3" xfId="33110"/>
    <cellStyle name="Separador de milhares 14 4 2 5 3" xfId="13176"/>
    <cellStyle name="Separador de milhares 14 4 2 5 3 2" xfId="23815"/>
    <cellStyle name="Separador de milhares 14 4 2 5 3 3" xfId="35001"/>
    <cellStyle name="Separador de milhares 14 4 2 5 4" xfId="14901"/>
    <cellStyle name="Separador de milhares 14 4 2 5 4 2" xfId="25711"/>
    <cellStyle name="Separador de milhares 14 4 2 5 4 3" xfId="36897"/>
    <cellStyle name="Separador de milhares 14 4 2 5 5" xfId="16626"/>
    <cellStyle name="Separador de milhares 14 4 2 5 5 2" xfId="27607"/>
    <cellStyle name="Separador de milhares 14 4 2 5 5 3" xfId="38793"/>
    <cellStyle name="Separador de milhares 14 4 2 5 6" xfId="18351"/>
    <cellStyle name="Separador de milhares 14 4 2 5 6 2" xfId="29503"/>
    <cellStyle name="Separador de milhares 14 4 2 5 6 3" xfId="40689"/>
    <cellStyle name="Separador de milhares 14 4 2 5 7" xfId="20076"/>
    <cellStyle name="Separador de milhares 14 4 2 5 8" xfId="31264"/>
    <cellStyle name="Separador de milhares 14 4 2 5 9" xfId="42450"/>
    <cellStyle name="Separador de milhares 14 4 2 6" xfId="1948"/>
    <cellStyle name="Separador de milhares 14 4 2 6 10" xfId="44463"/>
    <cellStyle name="Separador de milhares 14 4 2 6 2" xfId="11736"/>
    <cellStyle name="Separador de milhares 14 4 2 6 2 2" xfId="22238"/>
    <cellStyle name="Separador de milhares 14 4 2 6 2 3" xfId="33426"/>
    <cellStyle name="Separador de milhares 14 4 2 6 3" xfId="13464"/>
    <cellStyle name="Separador de milhares 14 4 2 6 3 2" xfId="24131"/>
    <cellStyle name="Separador de milhares 14 4 2 6 3 3" xfId="35317"/>
    <cellStyle name="Separador de milhares 14 4 2 6 4" xfId="15189"/>
    <cellStyle name="Separador de milhares 14 4 2 6 4 2" xfId="26027"/>
    <cellStyle name="Separador de milhares 14 4 2 6 4 3" xfId="37213"/>
    <cellStyle name="Separador de milhares 14 4 2 6 5" xfId="16914"/>
    <cellStyle name="Separador de milhares 14 4 2 6 5 2" xfId="27923"/>
    <cellStyle name="Separador de milhares 14 4 2 6 5 3" xfId="39109"/>
    <cellStyle name="Separador de milhares 14 4 2 6 6" xfId="18639"/>
    <cellStyle name="Separador de milhares 14 4 2 6 6 2" xfId="29819"/>
    <cellStyle name="Separador de milhares 14 4 2 6 6 3" xfId="41005"/>
    <cellStyle name="Separador de milhares 14 4 2 6 7" xfId="20364"/>
    <cellStyle name="Separador de milhares 14 4 2 6 8" xfId="31552"/>
    <cellStyle name="Separador de milhares 14 4 2 6 9" xfId="42738"/>
    <cellStyle name="Separador de milhares 14 4 2 7" xfId="10295"/>
    <cellStyle name="Separador de milhares 14 4 2 7 2" xfId="20658"/>
    <cellStyle name="Separador de milhares 14 4 2 7 3" xfId="31846"/>
    <cellStyle name="Separador de milhares 14 4 2 8" xfId="12024"/>
    <cellStyle name="Separador de milhares 14 4 2 8 2" xfId="22551"/>
    <cellStyle name="Separador de milhares 14 4 2 8 3" xfId="33737"/>
    <cellStyle name="Separador de milhares 14 4 2 9" xfId="13749"/>
    <cellStyle name="Separador de milhares 14 4 2 9 2" xfId="24447"/>
    <cellStyle name="Separador de milhares 14 4 2 9 3" xfId="35633"/>
    <cellStyle name="Separador de milhares 14 4 3" xfId="526"/>
    <cellStyle name="Separador de milhares 14 4 3 10" xfId="43167"/>
    <cellStyle name="Separador de milhares 14 4 3 2" xfId="10440"/>
    <cellStyle name="Separador de milhares 14 4 3 2 2" xfId="20816"/>
    <cellStyle name="Separador de milhares 14 4 3 2 3" xfId="32004"/>
    <cellStyle name="Separador de milhares 14 4 3 3" xfId="12168"/>
    <cellStyle name="Separador de milhares 14 4 3 3 2" xfId="22709"/>
    <cellStyle name="Separador de milhares 14 4 3 3 3" xfId="33895"/>
    <cellStyle name="Separador de milhares 14 4 3 4" xfId="13893"/>
    <cellStyle name="Separador de milhares 14 4 3 4 2" xfId="24605"/>
    <cellStyle name="Separador de milhares 14 4 3 4 3" xfId="35791"/>
    <cellStyle name="Separador de milhares 14 4 3 5" xfId="15618"/>
    <cellStyle name="Separador de milhares 14 4 3 5 2" xfId="26501"/>
    <cellStyle name="Separador de milhares 14 4 3 5 3" xfId="37687"/>
    <cellStyle name="Separador de milhares 14 4 3 6" xfId="17343"/>
    <cellStyle name="Separador de milhares 14 4 3 6 2" xfId="28397"/>
    <cellStyle name="Separador de milhares 14 4 3 6 3" xfId="39583"/>
    <cellStyle name="Separador de milhares 14 4 3 7" xfId="19068"/>
    <cellStyle name="Separador de milhares 14 4 3 8" xfId="30256"/>
    <cellStyle name="Separador de milhares 14 4 3 9" xfId="41442"/>
    <cellStyle name="Separador de milhares 14 4 4" xfId="842"/>
    <cellStyle name="Separador de milhares 14 4 4 10" xfId="43455"/>
    <cellStyle name="Separador de milhares 14 4 4 2" xfId="10728"/>
    <cellStyle name="Separador de milhares 14 4 4 2 2" xfId="21132"/>
    <cellStyle name="Separador de milhares 14 4 4 2 3" xfId="32320"/>
    <cellStyle name="Separador de milhares 14 4 4 3" xfId="12456"/>
    <cellStyle name="Separador de milhares 14 4 4 3 2" xfId="23025"/>
    <cellStyle name="Separador de milhares 14 4 4 3 3" xfId="34211"/>
    <cellStyle name="Separador de milhares 14 4 4 4" xfId="14181"/>
    <cellStyle name="Separador de milhares 14 4 4 4 2" xfId="24921"/>
    <cellStyle name="Separador de milhares 14 4 4 4 3" xfId="36107"/>
    <cellStyle name="Separador de milhares 14 4 4 5" xfId="15906"/>
    <cellStyle name="Separador de milhares 14 4 4 5 2" xfId="26817"/>
    <cellStyle name="Separador de milhares 14 4 4 5 3" xfId="38003"/>
    <cellStyle name="Separador de milhares 14 4 4 6" xfId="17631"/>
    <cellStyle name="Separador de milhares 14 4 4 6 2" xfId="28713"/>
    <cellStyle name="Separador de milhares 14 4 4 6 3" xfId="39899"/>
    <cellStyle name="Separador de milhares 14 4 4 7" xfId="19356"/>
    <cellStyle name="Separador de milhares 14 4 4 8" xfId="30544"/>
    <cellStyle name="Separador de milhares 14 4 4 9" xfId="41730"/>
    <cellStyle name="Separador de milhares 14 4 5" xfId="1158"/>
    <cellStyle name="Separador de milhares 14 4 5 10" xfId="43743"/>
    <cellStyle name="Separador de milhares 14 4 5 2" xfId="11016"/>
    <cellStyle name="Separador de milhares 14 4 5 2 2" xfId="21448"/>
    <cellStyle name="Separador de milhares 14 4 5 2 3" xfId="32636"/>
    <cellStyle name="Separador de milhares 14 4 5 3" xfId="12744"/>
    <cellStyle name="Separador de milhares 14 4 5 3 2" xfId="23341"/>
    <cellStyle name="Separador de milhares 14 4 5 3 3" xfId="34527"/>
    <cellStyle name="Separador de milhares 14 4 5 4" xfId="14469"/>
    <cellStyle name="Separador de milhares 14 4 5 4 2" xfId="25237"/>
    <cellStyle name="Separador de milhares 14 4 5 4 3" xfId="36423"/>
    <cellStyle name="Separador de milhares 14 4 5 5" xfId="16194"/>
    <cellStyle name="Separador de milhares 14 4 5 5 2" xfId="27133"/>
    <cellStyle name="Separador de milhares 14 4 5 5 3" xfId="38319"/>
    <cellStyle name="Separador de milhares 14 4 5 6" xfId="17919"/>
    <cellStyle name="Separador de milhares 14 4 5 6 2" xfId="29029"/>
    <cellStyle name="Separador de milhares 14 4 5 6 3" xfId="40215"/>
    <cellStyle name="Separador de milhares 14 4 5 7" xfId="19644"/>
    <cellStyle name="Separador de milhares 14 4 5 8" xfId="30832"/>
    <cellStyle name="Separador de milhares 14 4 5 9" xfId="42018"/>
    <cellStyle name="Separador de milhares 14 4 6" xfId="1474"/>
    <cellStyle name="Separador de milhares 14 4 6 10" xfId="44031"/>
    <cellStyle name="Separador de milhares 14 4 6 2" xfId="11304"/>
    <cellStyle name="Separador de milhares 14 4 6 2 2" xfId="21764"/>
    <cellStyle name="Separador de milhares 14 4 6 2 3" xfId="32952"/>
    <cellStyle name="Separador de milhares 14 4 6 3" xfId="13032"/>
    <cellStyle name="Separador de milhares 14 4 6 3 2" xfId="23657"/>
    <cellStyle name="Separador de milhares 14 4 6 3 3" xfId="34843"/>
    <cellStyle name="Separador de milhares 14 4 6 4" xfId="14757"/>
    <cellStyle name="Separador de milhares 14 4 6 4 2" xfId="25553"/>
    <cellStyle name="Separador de milhares 14 4 6 4 3" xfId="36739"/>
    <cellStyle name="Separador de milhares 14 4 6 5" xfId="16482"/>
    <cellStyle name="Separador de milhares 14 4 6 5 2" xfId="27449"/>
    <cellStyle name="Separador de milhares 14 4 6 5 3" xfId="38635"/>
    <cellStyle name="Separador de milhares 14 4 6 6" xfId="18207"/>
    <cellStyle name="Separador de milhares 14 4 6 6 2" xfId="29345"/>
    <cellStyle name="Separador de milhares 14 4 6 6 3" xfId="40531"/>
    <cellStyle name="Separador de milhares 14 4 6 7" xfId="19932"/>
    <cellStyle name="Separador de milhares 14 4 6 8" xfId="31120"/>
    <cellStyle name="Separador de milhares 14 4 6 9" xfId="42306"/>
    <cellStyle name="Separador de milhares 14 4 7" xfId="1790"/>
    <cellStyle name="Separador de milhares 14 4 7 10" xfId="44319"/>
    <cellStyle name="Separador de milhares 14 4 7 2" xfId="11592"/>
    <cellStyle name="Separador de milhares 14 4 7 2 2" xfId="22080"/>
    <cellStyle name="Separador de milhares 14 4 7 2 3" xfId="33268"/>
    <cellStyle name="Separador de milhares 14 4 7 3" xfId="13320"/>
    <cellStyle name="Separador de milhares 14 4 7 3 2" xfId="23973"/>
    <cellStyle name="Separador de milhares 14 4 7 3 3" xfId="35159"/>
    <cellStyle name="Separador de milhares 14 4 7 4" xfId="15045"/>
    <cellStyle name="Separador de milhares 14 4 7 4 2" xfId="25869"/>
    <cellStyle name="Separador de milhares 14 4 7 4 3" xfId="37055"/>
    <cellStyle name="Separador de milhares 14 4 7 5" xfId="16770"/>
    <cellStyle name="Separador de milhares 14 4 7 5 2" xfId="27765"/>
    <cellStyle name="Separador de milhares 14 4 7 5 3" xfId="38951"/>
    <cellStyle name="Separador de milhares 14 4 7 6" xfId="18495"/>
    <cellStyle name="Separador de milhares 14 4 7 6 2" xfId="29661"/>
    <cellStyle name="Separador de milhares 14 4 7 6 3" xfId="40847"/>
    <cellStyle name="Separador de milhares 14 4 7 7" xfId="20220"/>
    <cellStyle name="Separador de milhares 14 4 7 8" xfId="31408"/>
    <cellStyle name="Separador de milhares 14 4 7 9" xfId="42594"/>
    <cellStyle name="Separador de milhares 14 4 8" xfId="2103"/>
    <cellStyle name="Separador de milhares 14 4 8 2" xfId="20508"/>
    <cellStyle name="Separador de milhares 14 4 8 3" xfId="31696"/>
    <cellStyle name="Separador de milhares 14 4 9" xfId="11880"/>
    <cellStyle name="Separador de milhares 14 4 9 2" xfId="22393"/>
    <cellStyle name="Separador de milhares 14 4 9 3" xfId="33579"/>
    <cellStyle name="Separador de milhares 14 5" xfId="230"/>
    <cellStyle name="Separador de milhares 14 5 10" xfId="13625"/>
    <cellStyle name="Separador de milhares 14 5 10 2" xfId="24311"/>
    <cellStyle name="Separador de milhares 14 5 10 3" xfId="35497"/>
    <cellStyle name="Separador de milhares 14 5 11" xfId="15350"/>
    <cellStyle name="Separador de milhares 14 5 11 2" xfId="26207"/>
    <cellStyle name="Separador de milhares 14 5 11 3" xfId="37393"/>
    <cellStyle name="Separador de milhares 14 5 12" xfId="17075"/>
    <cellStyle name="Separador de milhares 14 5 12 2" xfId="28103"/>
    <cellStyle name="Separador de milhares 14 5 12 3" xfId="39289"/>
    <cellStyle name="Separador de milhares 14 5 13" xfId="18800"/>
    <cellStyle name="Separador de milhares 14 5 14" xfId="29988"/>
    <cellStyle name="Separador de milhares 14 5 15" xfId="41174"/>
    <cellStyle name="Separador de milhares 14 5 16" xfId="42899"/>
    <cellStyle name="Separador de milhares 14 5 2" xfId="388"/>
    <cellStyle name="Separador de milhares 14 5 2 10" xfId="15494"/>
    <cellStyle name="Separador de milhares 14 5 2 10 2" xfId="26365"/>
    <cellStyle name="Separador de milhares 14 5 2 10 3" xfId="37551"/>
    <cellStyle name="Separador de milhares 14 5 2 11" xfId="17219"/>
    <cellStyle name="Separador de milhares 14 5 2 11 2" xfId="28261"/>
    <cellStyle name="Separador de milhares 14 5 2 11 3" xfId="39447"/>
    <cellStyle name="Separador de milhares 14 5 2 12" xfId="18944"/>
    <cellStyle name="Separador de milhares 14 5 2 13" xfId="30132"/>
    <cellStyle name="Separador de milhares 14 5 2 14" xfId="41318"/>
    <cellStyle name="Separador de milhares 14 5 2 15" xfId="43043"/>
    <cellStyle name="Separador de milhares 14 5 2 2" xfId="706"/>
    <cellStyle name="Separador de milhares 14 5 2 2 10" xfId="43331"/>
    <cellStyle name="Separador de milhares 14 5 2 2 2" xfId="10604"/>
    <cellStyle name="Separador de milhares 14 5 2 2 2 2" xfId="20996"/>
    <cellStyle name="Separador de milhares 14 5 2 2 2 3" xfId="32184"/>
    <cellStyle name="Separador de milhares 14 5 2 2 3" xfId="12332"/>
    <cellStyle name="Separador de milhares 14 5 2 2 3 2" xfId="22889"/>
    <cellStyle name="Separador de milhares 14 5 2 2 3 3" xfId="34075"/>
    <cellStyle name="Separador de milhares 14 5 2 2 4" xfId="14057"/>
    <cellStyle name="Separador de milhares 14 5 2 2 4 2" xfId="24785"/>
    <cellStyle name="Separador de milhares 14 5 2 2 4 3" xfId="35971"/>
    <cellStyle name="Separador de milhares 14 5 2 2 5" xfId="15782"/>
    <cellStyle name="Separador de milhares 14 5 2 2 5 2" xfId="26681"/>
    <cellStyle name="Separador de milhares 14 5 2 2 5 3" xfId="37867"/>
    <cellStyle name="Separador de milhares 14 5 2 2 6" xfId="17507"/>
    <cellStyle name="Separador de milhares 14 5 2 2 6 2" xfId="28577"/>
    <cellStyle name="Separador de milhares 14 5 2 2 6 3" xfId="39763"/>
    <cellStyle name="Separador de milhares 14 5 2 2 7" xfId="19232"/>
    <cellStyle name="Separador de milhares 14 5 2 2 8" xfId="30420"/>
    <cellStyle name="Separador de milhares 14 5 2 2 9" xfId="41606"/>
    <cellStyle name="Separador de milhares 14 5 2 3" xfId="1022"/>
    <cellStyle name="Separador de milhares 14 5 2 3 10" xfId="43619"/>
    <cellStyle name="Separador de milhares 14 5 2 3 2" xfId="10892"/>
    <cellStyle name="Separador de milhares 14 5 2 3 2 2" xfId="21312"/>
    <cellStyle name="Separador de milhares 14 5 2 3 2 3" xfId="32500"/>
    <cellStyle name="Separador de milhares 14 5 2 3 3" xfId="12620"/>
    <cellStyle name="Separador de milhares 14 5 2 3 3 2" xfId="23205"/>
    <cellStyle name="Separador de milhares 14 5 2 3 3 3" xfId="34391"/>
    <cellStyle name="Separador de milhares 14 5 2 3 4" xfId="14345"/>
    <cellStyle name="Separador de milhares 14 5 2 3 4 2" xfId="25101"/>
    <cellStyle name="Separador de milhares 14 5 2 3 4 3" xfId="36287"/>
    <cellStyle name="Separador de milhares 14 5 2 3 5" xfId="16070"/>
    <cellStyle name="Separador de milhares 14 5 2 3 5 2" xfId="26997"/>
    <cellStyle name="Separador de milhares 14 5 2 3 5 3" xfId="38183"/>
    <cellStyle name="Separador de milhares 14 5 2 3 6" xfId="17795"/>
    <cellStyle name="Separador de milhares 14 5 2 3 6 2" xfId="28893"/>
    <cellStyle name="Separador de milhares 14 5 2 3 6 3" xfId="40079"/>
    <cellStyle name="Separador de milhares 14 5 2 3 7" xfId="19520"/>
    <cellStyle name="Separador de milhares 14 5 2 3 8" xfId="30708"/>
    <cellStyle name="Separador de milhares 14 5 2 3 9" xfId="41894"/>
    <cellStyle name="Separador de milhares 14 5 2 4" xfId="1338"/>
    <cellStyle name="Separador de milhares 14 5 2 4 10" xfId="43907"/>
    <cellStyle name="Separador de milhares 14 5 2 4 2" xfId="11180"/>
    <cellStyle name="Separador de milhares 14 5 2 4 2 2" xfId="21628"/>
    <cellStyle name="Separador de milhares 14 5 2 4 2 3" xfId="32816"/>
    <cellStyle name="Separador de milhares 14 5 2 4 3" xfId="12908"/>
    <cellStyle name="Separador de milhares 14 5 2 4 3 2" xfId="23521"/>
    <cellStyle name="Separador de milhares 14 5 2 4 3 3" xfId="34707"/>
    <cellStyle name="Separador de milhares 14 5 2 4 4" xfId="14633"/>
    <cellStyle name="Separador de milhares 14 5 2 4 4 2" xfId="25417"/>
    <cellStyle name="Separador de milhares 14 5 2 4 4 3" xfId="36603"/>
    <cellStyle name="Separador de milhares 14 5 2 4 5" xfId="16358"/>
    <cellStyle name="Separador de milhares 14 5 2 4 5 2" xfId="27313"/>
    <cellStyle name="Separador de milhares 14 5 2 4 5 3" xfId="38499"/>
    <cellStyle name="Separador de milhares 14 5 2 4 6" xfId="18083"/>
    <cellStyle name="Separador de milhares 14 5 2 4 6 2" xfId="29209"/>
    <cellStyle name="Separador de milhares 14 5 2 4 6 3" xfId="40395"/>
    <cellStyle name="Separador de milhares 14 5 2 4 7" xfId="19808"/>
    <cellStyle name="Separador de milhares 14 5 2 4 8" xfId="30996"/>
    <cellStyle name="Separador de milhares 14 5 2 4 9" xfId="42182"/>
    <cellStyle name="Separador de milhares 14 5 2 5" xfId="1654"/>
    <cellStyle name="Separador de milhares 14 5 2 5 10" xfId="44195"/>
    <cellStyle name="Separador de milhares 14 5 2 5 2" xfId="11468"/>
    <cellStyle name="Separador de milhares 14 5 2 5 2 2" xfId="21944"/>
    <cellStyle name="Separador de milhares 14 5 2 5 2 3" xfId="33132"/>
    <cellStyle name="Separador de milhares 14 5 2 5 3" xfId="13196"/>
    <cellStyle name="Separador de milhares 14 5 2 5 3 2" xfId="23837"/>
    <cellStyle name="Separador de milhares 14 5 2 5 3 3" xfId="35023"/>
    <cellStyle name="Separador de milhares 14 5 2 5 4" xfId="14921"/>
    <cellStyle name="Separador de milhares 14 5 2 5 4 2" xfId="25733"/>
    <cellStyle name="Separador de milhares 14 5 2 5 4 3" xfId="36919"/>
    <cellStyle name="Separador de milhares 14 5 2 5 5" xfId="16646"/>
    <cellStyle name="Separador de milhares 14 5 2 5 5 2" xfId="27629"/>
    <cellStyle name="Separador de milhares 14 5 2 5 5 3" xfId="38815"/>
    <cellStyle name="Separador de milhares 14 5 2 5 6" xfId="18371"/>
    <cellStyle name="Separador de milhares 14 5 2 5 6 2" xfId="29525"/>
    <cellStyle name="Separador de milhares 14 5 2 5 6 3" xfId="40711"/>
    <cellStyle name="Separador de milhares 14 5 2 5 7" xfId="20096"/>
    <cellStyle name="Separador de milhares 14 5 2 5 8" xfId="31284"/>
    <cellStyle name="Separador de milhares 14 5 2 5 9" xfId="42470"/>
    <cellStyle name="Separador de milhares 14 5 2 6" xfId="1970"/>
    <cellStyle name="Separador de milhares 14 5 2 6 10" xfId="44483"/>
    <cellStyle name="Separador de milhares 14 5 2 6 2" xfId="11756"/>
    <cellStyle name="Separador de milhares 14 5 2 6 2 2" xfId="22260"/>
    <cellStyle name="Separador de milhares 14 5 2 6 2 3" xfId="33448"/>
    <cellStyle name="Separador de milhares 14 5 2 6 3" xfId="13484"/>
    <cellStyle name="Separador de milhares 14 5 2 6 3 2" xfId="24153"/>
    <cellStyle name="Separador de milhares 14 5 2 6 3 3" xfId="35339"/>
    <cellStyle name="Separador de milhares 14 5 2 6 4" xfId="15209"/>
    <cellStyle name="Separador de milhares 14 5 2 6 4 2" xfId="26049"/>
    <cellStyle name="Separador de milhares 14 5 2 6 4 3" xfId="37235"/>
    <cellStyle name="Separador de milhares 14 5 2 6 5" xfId="16934"/>
    <cellStyle name="Separador de milhares 14 5 2 6 5 2" xfId="27945"/>
    <cellStyle name="Separador de milhares 14 5 2 6 5 3" xfId="39131"/>
    <cellStyle name="Separador de milhares 14 5 2 6 6" xfId="18659"/>
    <cellStyle name="Separador de milhares 14 5 2 6 6 2" xfId="29841"/>
    <cellStyle name="Separador de milhares 14 5 2 6 6 3" xfId="41027"/>
    <cellStyle name="Separador de milhares 14 5 2 6 7" xfId="20384"/>
    <cellStyle name="Separador de milhares 14 5 2 6 8" xfId="31572"/>
    <cellStyle name="Separador de milhares 14 5 2 6 9" xfId="42758"/>
    <cellStyle name="Separador de milhares 14 5 2 7" xfId="10315"/>
    <cellStyle name="Separador de milhares 14 5 2 7 2" xfId="20680"/>
    <cellStyle name="Separador de milhares 14 5 2 7 3" xfId="31868"/>
    <cellStyle name="Separador de milhares 14 5 2 8" xfId="12044"/>
    <cellStyle name="Separador de milhares 14 5 2 8 2" xfId="22573"/>
    <cellStyle name="Separador de milhares 14 5 2 8 3" xfId="33759"/>
    <cellStyle name="Separador de milhares 14 5 2 9" xfId="13769"/>
    <cellStyle name="Separador de milhares 14 5 2 9 2" xfId="24469"/>
    <cellStyle name="Separador de milhares 14 5 2 9 3" xfId="35655"/>
    <cellStyle name="Separador de milhares 14 5 3" xfId="548"/>
    <cellStyle name="Separador de milhares 14 5 3 10" xfId="43187"/>
    <cellStyle name="Separador de milhares 14 5 3 2" xfId="10460"/>
    <cellStyle name="Separador de milhares 14 5 3 2 2" xfId="20838"/>
    <cellStyle name="Separador de milhares 14 5 3 2 3" xfId="32026"/>
    <cellStyle name="Separador de milhares 14 5 3 3" xfId="12188"/>
    <cellStyle name="Separador de milhares 14 5 3 3 2" xfId="22731"/>
    <cellStyle name="Separador de milhares 14 5 3 3 3" xfId="33917"/>
    <cellStyle name="Separador de milhares 14 5 3 4" xfId="13913"/>
    <cellStyle name="Separador de milhares 14 5 3 4 2" xfId="24627"/>
    <cellStyle name="Separador de milhares 14 5 3 4 3" xfId="35813"/>
    <cellStyle name="Separador de milhares 14 5 3 5" xfId="15638"/>
    <cellStyle name="Separador de milhares 14 5 3 5 2" xfId="26523"/>
    <cellStyle name="Separador de milhares 14 5 3 5 3" xfId="37709"/>
    <cellStyle name="Separador de milhares 14 5 3 6" xfId="17363"/>
    <cellStyle name="Separador de milhares 14 5 3 6 2" xfId="28419"/>
    <cellStyle name="Separador de milhares 14 5 3 6 3" xfId="39605"/>
    <cellStyle name="Separador de milhares 14 5 3 7" xfId="19088"/>
    <cellStyle name="Separador de milhares 14 5 3 8" xfId="30276"/>
    <cellStyle name="Separador de milhares 14 5 3 9" xfId="41462"/>
    <cellStyle name="Separador de milhares 14 5 4" xfId="864"/>
    <cellStyle name="Separador de milhares 14 5 4 10" xfId="43475"/>
    <cellStyle name="Separador de milhares 14 5 4 2" xfId="10748"/>
    <cellStyle name="Separador de milhares 14 5 4 2 2" xfId="21154"/>
    <cellStyle name="Separador de milhares 14 5 4 2 3" xfId="32342"/>
    <cellStyle name="Separador de milhares 14 5 4 3" xfId="12476"/>
    <cellStyle name="Separador de milhares 14 5 4 3 2" xfId="23047"/>
    <cellStyle name="Separador de milhares 14 5 4 3 3" xfId="34233"/>
    <cellStyle name="Separador de milhares 14 5 4 4" xfId="14201"/>
    <cellStyle name="Separador de milhares 14 5 4 4 2" xfId="24943"/>
    <cellStyle name="Separador de milhares 14 5 4 4 3" xfId="36129"/>
    <cellStyle name="Separador de milhares 14 5 4 5" xfId="15926"/>
    <cellStyle name="Separador de milhares 14 5 4 5 2" xfId="26839"/>
    <cellStyle name="Separador de milhares 14 5 4 5 3" xfId="38025"/>
    <cellStyle name="Separador de milhares 14 5 4 6" xfId="17651"/>
    <cellStyle name="Separador de milhares 14 5 4 6 2" xfId="28735"/>
    <cellStyle name="Separador de milhares 14 5 4 6 3" xfId="39921"/>
    <cellStyle name="Separador de milhares 14 5 4 7" xfId="19376"/>
    <cellStyle name="Separador de milhares 14 5 4 8" xfId="30564"/>
    <cellStyle name="Separador de milhares 14 5 4 9" xfId="41750"/>
    <cellStyle name="Separador de milhares 14 5 5" xfId="1180"/>
    <cellStyle name="Separador de milhares 14 5 5 10" xfId="43763"/>
    <cellStyle name="Separador de milhares 14 5 5 2" xfId="11036"/>
    <cellStyle name="Separador de milhares 14 5 5 2 2" xfId="21470"/>
    <cellStyle name="Separador de milhares 14 5 5 2 3" xfId="32658"/>
    <cellStyle name="Separador de milhares 14 5 5 3" xfId="12764"/>
    <cellStyle name="Separador de milhares 14 5 5 3 2" xfId="23363"/>
    <cellStyle name="Separador de milhares 14 5 5 3 3" xfId="34549"/>
    <cellStyle name="Separador de milhares 14 5 5 4" xfId="14489"/>
    <cellStyle name="Separador de milhares 14 5 5 4 2" xfId="25259"/>
    <cellStyle name="Separador de milhares 14 5 5 4 3" xfId="36445"/>
    <cellStyle name="Separador de milhares 14 5 5 5" xfId="16214"/>
    <cellStyle name="Separador de milhares 14 5 5 5 2" xfId="27155"/>
    <cellStyle name="Separador de milhares 14 5 5 5 3" xfId="38341"/>
    <cellStyle name="Separador de milhares 14 5 5 6" xfId="17939"/>
    <cellStyle name="Separador de milhares 14 5 5 6 2" xfId="29051"/>
    <cellStyle name="Separador de milhares 14 5 5 6 3" xfId="40237"/>
    <cellStyle name="Separador de milhares 14 5 5 7" xfId="19664"/>
    <cellStyle name="Separador de milhares 14 5 5 8" xfId="30852"/>
    <cellStyle name="Separador de milhares 14 5 5 9" xfId="42038"/>
    <cellStyle name="Separador de milhares 14 5 6" xfId="1496"/>
    <cellStyle name="Separador de milhares 14 5 6 10" xfId="44051"/>
    <cellStyle name="Separador de milhares 14 5 6 2" xfId="11324"/>
    <cellStyle name="Separador de milhares 14 5 6 2 2" xfId="21786"/>
    <cellStyle name="Separador de milhares 14 5 6 2 3" xfId="32974"/>
    <cellStyle name="Separador de milhares 14 5 6 3" xfId="13052"/>
    <cellStyle name="Separador de milhares 14 5 6 3 2" xfId="23679"/>
    <cellStyle name="Separador de milhares 14 5 6 3 3" xfId="34865"/>
    <cellStyle name="Separador de milhares 14 5 6 4" xfId="14777"/>
    <cellStyle name="Separador de milhares 14 5 6 4 2" xfId="25575"/>
    <cellStyle name="Separador de milhares 14 5 6 4 3" xfId="36761"/>
    <cellStyle name="Separador de milhares 14 5 6 5" xfId="16502"/>
    <cellStyle name="Separador de milhares 14 5 6 5 2" xfId="27471"/>
    <cellStyle name="Separador de milhares 14 5 6 5 3" xfId="38657"/>
    <cellStyle name="Separador de milhares 14 5 6 6" xfId="18227"/>
    <cellStyle name="Separador de milhares 14 5 6 6 2" xfId="29367"/>
    <cellStyle name="Separador de milhares 14 5 6 6 3" xfId="40553"/>
    <cellStyle name="Separador de milhares 14 5 6 7" xfId="19952"/>
    <cellStyle name="Separador de milhares 14 5 6 8" xfId="31140"/>
    <cellStyle name="Separador de milhares 14 5 6 9" xfId="42326"/>
    <cellStyle name="Separador de milhares 14 5 7" xfId="1812"/>
    <cellStyle name="Separador de milhares 14 5 7 10" xfId="44339"/>
    <cellStyle name="Separador de milhares 14 5 7 2" xfId="11612"/>
    <cellStyle name="Separador de milhares 14 5 7 2 2" xfId="22102"/>
    <cellStyle name="Separador de milhares 14 5 7 2 3" xfId="33290"/>
    <cellStyle name="Separador de milhares 14 5 7 3" xfId="13340"/>
    <cellStyle name="Separador de milhares 14 5 7 3 2" xfId="23995"/>
    <cellStyle name="Separador de milhares 14 5 7 3 3" xfId="35181"/>
    <cellStyle name="Separador de milhares 14 5 7 4" xfId="15065"/>
    <cellStyle name="Separador de milhares 14 5 7 4 2" xfId="25891"/>
    <cellStyle name="Separador de milhares 14 5 7 4 3" xfId="37077"/>
    <cellStyle name="Separador de milhares 14 5 7 5" xfId="16790"/>
    <cellStyle name="Separador de milhares 14 5 7 5 2" xfId="27787"/>
    <cellStyle name="Separador de milhares 14 5 7 5 3" xfId="38973"/>
    <cellStyle name="Separador de milhares 14 5 7 6" xfId="18515"/>
    <cellStyle name="Separador de milhares 14 5 7 6 2" xfId="29683"/>
    <cellStyle name="Separador de milhares 14 5 7 6 3" xfId="40869"/>
    <cellStyle name="Separador de milhares 14 5 7 7" xfId="20240"/>
    <cellStyle name="Separador de milhares 14 5 7 8" xfId="31428"/>
    <cellStyle name="Separador de milhares 14 5 7 9" xfId="42614"/>
    <cellStyle name="Separador de milhares 14 5 8" xfId="2129"/>
    <cellStyle name="Separador de milhares 14 5 8 2" xfId="20528"/>
    <cellStyle name="Separador de milhares 14 5 8 3" xfId="31716"/>
    <cellStyle name="Separador de milhares 14 5 9" xfId="11900"/>
    <cellStyle name="Separador de milhares 14 5 9 2" xfId="22415"/>
    <cellStyle name="Separador de milhares 14 5 9 3" xfId="33601"/>
    <cellStyle name="Separador de milhares 14 6" xfId="298"/>
    <cellStyle name="Separador de milhares 14 6 10" xfId="15412"/>
    <cellStyle name="Separador de milhares 14 6 10 2" xfId="26275"/>
    <cellStyle name="Separador de milhares 14 6 10 3" xfId="37461"/>
    <cellStyle name="Separador de milhares 14 6 11" xfId="17137"/>
    <cellStyle name="Separador de milhares 14 6 11 2" xfId="28171"/>
    <cellStyle name="Separador de milhares 14 6 11 3" xfId="39357"/>
    <cellStyle name="Separador de milhares 14 6 12" xfId="18862"/>
    <cellStyle name="Separador de milhares 14 6 13" xfId="30050"/>
    <cellStyle name="Separador de milhares 14 6 14" xfId="41236"/>
    <cellStyle name="Separador de milhares 14 6 15" xfId="42961"/>
    <cellStyle name="Separador de milhares 14 6 2" xfId="616"/>
    <cellStyle name="Separador de milhares 14 6 2 10" xfId="43249"/>
    <cellStyle name="Separador de milhares 14 6 2 2" xfId="10522"/>
    <cellStyle name="Separador de milhares 14 6 2 2 2" xfId="20906"/>
    <cellStyle name="Separador de milhares 14 6 2 2 3" xfId="32094"/>
    <cellStyle name="Separador de milhares 14 6 2 3" xfId="12250"/>
    <cellStyle name="Separador de milhares 14 6 2 3 2" xfId="22799"/>
    <cellStyle name="Separador de milhares 14 6 2 3 3" xfId="33985"/>
    <cellStyle name="Separador de milhares 14 6 2 4" xfId="13975"/>
    <cellStyle name="Separador de milhares 14 6 2 4 2" xfId="24695"/>
    <cellStyle name="Separador de milhares 14 6 2 4 3" xfId="35881"/>
    <cellStyle name="Separador de milhares 14 6 2 5" xfId="15700"/>
    <cellStyle name="Separador de milhares 14 6 2 5 2" xfId="26591"/>
    <cellStyle name="Separador de milhares 14 6 2 5 3" xfId="37777"/>
    <cellStyle name="Separador de milhares 14 6 2 6" xfId="17425"/>
    <cellStyle name="Separador de milhares 14 6 2 6 2" xfId="28487"/>
    <cellStyle name="Separador de milhares 14 6 2 6 3" xfId="39673"/>
    <cellStyle name="Separador de milhares 14 6 2 7" xfId="19150"/>
    <cellStyle name="Separador de milhares 14 6 2 8" xfId="30338"/>
    <cellStyle name="Separador de milhares 14 6 2 9" xfId="41524"/>
    <cellStyle name="Separador de milhares 14 6 3" xfId="932"/>
    <cellStyle name="Separador de milhares 14 6 3 10" xfId="43537"/>
    <cellStyle name="Separador de milhares 14 6 3 2" xfId="10810"/>
    <cellStyle name="Separador de milhares 14 6 3 2 2" xfId="21222"/>
    <cellStyle name="Separador de milhares 14 6 3 2 3" xfId="32410"/>
    <cellStyle name="Separador de milhares 14 6 3 3" xfId="12538"/>
    <cellStyle name="Separador de milhares 14 6 3 3 2" xfId="23115"/>
    <cellStyle name="Separador de milhares 14 6 3 3 3" xfId="34301"/>
    <cellStyle name="Separador de milhares 14 6 3 4" xfId="14263"/>
    <cellStyle name="Separador de milhares 14 6 3 4 2" xfId="25011"/>
    <cellStyle name="Separador de milhares 14 6 3 4 3" xfId="36197"/>
    <cellStyle name="Separador de milhares 14 6 3 5" xfId="15988"/>
    <cellStyle name="Separador de milhares 14 6 3 5 2" xfId="26907"/>
    <cellStyle name="Separador de milhares 14 6 3 5 3" xfId="38093"/>
    <cellStyle name="Separador de milhares 14 6 3 6" xfId="17713"/>
    <cellStyle name="Separador de milhares 14 6 3 6 2" xfId="28803"/>
    <cellStyle name="Separador de milhares 14 6 3 6 3" xfId="39989"/>
    <cellStyle name="Separador de milhares 14 6 3 7" xfId="19438"/>
    <cellStyle name="Separador de milhares 14 6 3 8" xfId="30626"/>
    <cellStyle name="Separador de milhares 14 6 3 9" xfId="41812"/>
    <cellStyle name="Separador de milhares 14 6 4" xfId="1248"/>
    <cellStyle name="Separador de milhares 14 6 4 10" xfId="43825"/>
    <cellStyle name="Separador de milhares 14 6 4 2" xfId="11098"/>
    <cellStyle name="Separador de milhares 14 6 4 2 2" xfId="21538"/>
    <cellStyle name="Separador de milhares 14 6 4 2 3" xfId="32726"/>
    <cellStyle name="Separador de milhares 14 6 4 3" xfId="12826"/>
    <cellStyle name="Separador de milhares 14 6 4 3 2" xfId="23431"/>
    <cellStyle name="Separador de milhares 14 6 4 3 3" xfId="34617"/>
    <cellStyle name="Separador de milhares 14 6 4 4" xfId="14551"/>
    <cellStyle name="Separador de milhares 14 6 4 4 2" xfId="25327"/>
    <cellStyle name="Separador de milhares 14 6 4 4 3" xfId="36513"/>
    <cellStyle name="Separador de milhares 14 6 4 5" xfId="16276"/>
    <cellStyle name="Separador de milhares 14 6 4 5 2" xfId="27223"/>
    <cellStyle name="Separador de milhares 14 6 4 5 3" xfId="38409"/>
    <cellStyle name="Separador de milhares 14 6 4 6" xfId="18001"/>
    <cellStyle name="Separador de milhares 14 6 4 6 2" xfId="29119"/>
    <cellStyle name="Separador de milhares 14 6 4 6 3" xfId="40305"/>
    <cellStyle name="Separador de milhares 14 6 4 7" xfId="19726"/>
    <cellStyle name="Separador de milhares 14 6 4 8" xfId="30914"/>
    <cellStyle name="Separador de milhares 14 6 4 9" xfId="42100"/>
    <cellStyle name="Separador de milhares 14 6 5" xfId="1564"/>
    <cellStyle name="Separador de milhares 14 6 5 10" xfId="44113"/>
    <cellStyle name="Separador de milhares 14 6 5 2" xfId="11386"/>
    <cellStyle name="Separador de milhares 14 6 5 2 2" xfId="21854"/>
    <cellStyle name="Separador de milhares 14 6 5 2 3" xfId="33042"/>
    <cellStyle name="Separador de milhares 14 6 5 3" xfId="13114"/>
    <cellStyle name="Separador de milhares 14 6 5 3 2" xfId="23747"/>
    <cellStyle name="Separador de milhares 14 6 5 3 3" xfId="34933"/>
    <cellStyle name="Separador de milhares 14 6 5 4" xfId="14839"/>
    <cellStyle name="Separador de milhares 14 6 5 4 2" xfId="25643"/>
    <cellStyle name="Separador de milhares 14 6 5 4 3" xfId="36829"/>
    <cellStyle name="Separador de milhares 14 6 5 5" xfId="16564"/>
    <cellStyle name="Separador de milhares 14 6 5 5 2" xfId="27539"/>
    <cellStyle name="Separador de milhares 14 6 5 5 3" xfId="38725"/>
    <cellStyle name="Separador de milhares 14 6 5 6" xfId="18289"/>
    <cellStyle name="Separador de milhares 14 6 5 6 2" xfId="29435"/>
    <cellStyle name="Separador de milhares 14 6 5 6 3" xfId="40621"/>
    <cellStyle name="Separador de milhares 14 6 5 7" xfId="20014"/>
    <cellStyle name="Separador de milhares 14 6 5 8" xfId="31202"/>
    <cellStyle name="Separador de milhares 14 6 5 9" xfId="42388"/>
    <cellStyle name="Separador de milhares 14 6 6" xfId="1880"/>
    <cellStyle name="Separador de milhares 14 6 6 10" xfId="44401"/>
    <cellStyle name="Separador de milhares 14 6 6 2" xfId="11674"/>
    <cellStyle name="Separador de milhares 14 6 6 2 2" xfId="22170"/>
    <cellStyle name="Separador de milhares 14 6 6 2 3" xfId="33358"/>
    <cellStyle name="Separador de milhares 14 6 6 3" xfId="13402"/>
    <cellStyle name="Separador de milhares 14 6 6 3 2" xfId="24063"/>
    <cellStyle name="Separador de milhares 14 6 6 3 3" xfId="35249"/>
    <cellStyle name="Separador de milhares 14 6 6 4" xfId="15127"/>
    <cellStyle name="Separador de milhares 14 6 6 4 2" xfId="25959"/>
    <cellStyle name="Separador de milhares 14 6 6 4 3" xfId="37145"/>
    <cellStyle name="Separador de milhares 14 6 6 5" xfId="16852"/>
    <cellStyle name="Separador de milhares 14 6 6 5 2" xfId="27855"/>
    <cellStyle name="Separador de milhares 14 6 6 5 3" xfId="39041"/>
    <cellStyle name="Separador de milhares 14 6 6 6" xfId="18577"/>
    <cellStyle name="Separador de milhares 14 6 6 6 2" xfId="29751"/>
    <cellStyle name="Separador de milhares 14 6 6 6 3" xfId="40937"/>
    <cellStyle name="Separador de milhares 14 6 6 7" xfId="20302"/>
    <cellStyle name="Separador de milhares 14 6 6 8" xfId="31490"/>
    <cellStyle name="Separador de milhares 14 6 6 9" xfId="42676"/>
    <cellStyle name="Separador de milhares 14 6 7" xfId="10233"/>
    <cellStyle name="Separador de milhares 14 6 7 2" xfId="20590"/>
    <cellStyle name="Separador de milhares 14 6 7 3" xfId="31778"/>
    <cellStyle name="Separador de milhares 14 6 8" xfId="11962"/>
    <cellStyle name="Separador de milhares 14 6 8 2" xfId="22483"/>
    <cellStyle name="Separador de milhares 14 6 8 3" xfId="33669"/>
    <cellStyle name="Separador de milhares 14 6 9" xfId="13687"/>
    <cellStyle name="Separador de milhares 14 6 9 2" xfId="24379"/>
    <cellStyle name="Separador de milhares 14 6 9 3" xfId="35565"/>
    <cellStyle name="Separador de milhares 14 7" xfId="458"/>
    <cellStyle name="Separador de milhares 14 7 10" xfId="43105"/>
    <cellStyle name="Separador de milhares 14 7 2" xfId="10378"/>
    <cellStyle name="Separador de milhares 14 7 2 2" xfId="20748"/>
    <cellStyle name="Separador de milhares 14 7 2 3" xfId="31936"/>
    <cellStyle name="Separador de milhares 14 7 3" xfId="12106"/>
    <cellStyle name="Separador de milhares 14 7 3 2" xfId="22641"/>
    <cellStyle name="Separador de milhares 14 7 3 3" xfId="33827"/>
    <cellStyle name="Separador de milhares 14 7 4" xfId="13831"/>
    <cellStyle name="Separador de milhares 14 7 4 2" xfId="24537"/>
    <cellStyle name="Separador de milhares 14 7 4 3" xfId="35723"/>
    <cellStyle name="Separador de milhares 14 7 5" xfId="15556"/>
    <cellStyle name="Separador de milhares 14 7 5 2" xfId="26433"/>
    <cellStyle name="Separador de milhares 14 7 5 3" xfId="37619"/>
    <cellStyle name="Separador de milhares 14 7 6" xfId="17281"/>
    <cellStyle name="Separador de milhares 14 7 6 2" xfId="28329"/>
    <cellStyle name="Separador de milhares 14 7 6 3" xfId="39515"/>
    <cellStyle name="Separador de milhares 14 7 7" xfId="19006"/>
    <cellStyle name="Separador de milhares 14 7 8" xfId="30194"/>
    <cellStyle name="Separador de milhares 14 7 9" xfId="41380"/>
    <cellStyle name="Separador de milhares 14 8" xfId="774"/>
    <cellStyle name="Separador de milhares 14 8 10" xfId="43393"/>
    <cellStyle name="Separador de milhares 14 8 2" xfId="10666"/>
    <cellStyle name="Separador de milhares 14 8 2 2" xfId="21064"/>
    <cellStyle name="Separador de milhares 14 8 2 3" xfId="32252"/>
    <cellStyle name="Separador de milhares 14 8 3" xfId="12394"/>
    <cellStyle name="Separador de milhares 14 8 3 2" xfId="22957"/>
    <cellStyle name="Separador de milhares 14 8 3 3" xfId="34143"/>
    <cellStyle name="Separador de milhares 14 8 4" xfId="14119"/>
    <cellStyle name="Separador de milhares 14 8 4 2" xfId="24853"/>
    <cellStyle name="Separador de milhares 14 8 4 3" xfId="36039"/>
    <cellStyle name="Separador de milhares 14 8 5" xfId="15844"/>
    <cellStyle name="Separador de milhares 14 8 5 2" xfId="26749"/>
    <cellStyle name="Separador de milhares 14 8 5 3" xfId="37935"/>
    <cellStyle name="Separador de milhares 14 8 6" xfId="17569"/>
    <cellStyle name="Separador de milhares 14 8 6 2" xfId="28645"/>
    <cellStyle name="Separador de milhares 14 8 6 3" xfId="39831"/>
    <cellStyle name="Separador de milhares 14 8 7" xfId="19294"/>
    <cellStyle name="Separador de milhares 14 8 8" xfId="30482"/>
    <cellStyle name="Separador de milhares 14 8 9" xfId="41668"/>
    <cellStyle name="Separador de milhares 14 9" xfId="1090"/>
    <cellStyle name="Separador de milhares 14 9 10" xfId="43681"/>
    <cellStyle name="Separador de milhares 14 9 2" xfId="10954"/>
    <cellStyle name="Separador de milhares 14 9 2 2" xfId="21380"/>
    <cellStyle name="Separador de milhares 14 9 2 3" xfId="32568"/>
    <cellStyle name="Separador de milhares 14 9 3" xfId="12682"/>
    <cellStyle name="Separador de milhares 14 9 3 2" xfId="23273"/>
    <cellStyle name="Separador de milhares 14 9 3 3" xfId="34459"/>
    <cellStyle name="Separador de milhares 14 9 4" xfId="14407"/>
    <cellStyle name="Separador de milhares 14 9 4 2" xfId="25169"/>
    <cellStyle name="Separador de milhares 14 9 4 3" xfId="36355"/>
    <cellStyle name="Separador de milhares 14 9 5" xfId="16132"/>
    <cellStyle name="Separador de milhares 14 9 5 2" xfId="27065"/>
    <cellStyle name="Separador de milhares 14 9 5 3" xfId="38251"/>
    <cellStyle name="Separador de milhares 14 9 6" xfId="17857"/>
    <cellStyle name="Separador de milhares 14 9 6 2" xfId="28961"/>
    <cellStyle name="Separador de milhares 14 9 6 3" xfId="40147"/>
    <cellStyle name="Separador de milhares 14 9 7" xfId="19582"/>
    <cellStyle name="Separador de milhares 14 9 8" xfId="30770"/>
    <cellStyle name="Separador de milhares 14 9 9" xfId="41956"/>
    <cellStyle name="Separador de milhares 2 10" xfId="120"/>
    <cellStyle name="Separador de milhares 2 11" xfId="121"/>
    <cellStyle name="Separador de milhares 2 12" xfId="122"/>
    <cellStyle name="Separador de milhares 2 13" xfId="123"/>
    <cellStyle name="Separador de milhares 2 14" xfId="124"/>
    <cellStyle name="Separador de milhares 2 15" xfId="5330"/>
    <cellStyle name="Separador de milhares 2 16" xfId="6359"/>
    <cellStyle name="Separador de milhares 2 2" xfId="125"/>
    <cellStyle name="Separador de milhares 2 2 10" xfId="5987"/>
    <cellStyle name="Separador de milhares 2 2 11" xfId="6778"/>
    <cellStyle name="Separador de milhares 2 2 12" xfId="6191"/>
    <cellStyle name="Separador de milhares 2 2 13" xfId="6452"/>
    <cellStyle name="Separador de milhares 2 2 14" xfId="6538"/>
    <cellStyle name="Separador de milhares 2 2 15" xfId="6189"/>
    <cellStyle name="Separador de milhares 2 2 16" xfId="6708"/>
    <cellStyle name="Separador de milhares 2 2 17" xfId="6009"/>
    <cellStyle name="Separador de milhares 2 2 18" xfId="5959"/>
    <cellStyle name="Separador de milhares 2 2 2" xfId="126"/>
    <cellStyle name="Separador de milhares 2 2 2 10" xfId="6784"/>
    <cellStyle name="Separador de milhares 2 2 2 11" xfId="6795"/>
    <cellStyle name="Separador de milhares 2 2 2 12" xfId="6587"/>
    <cellStyle name="Separador de milhares 2 2 2 13" xfId="6025"/>
    <cellStyle name="Separador de milhares 2 2 2 14" xfId="6079"/>
    <cellStyle name="Separador de milhares 2 2 2 15" xfId="6568"/>
    <cellStyle name="Separador de milhares 2 2 2 16" xfId="6340"/>
    <cellStyle name="Separador de milhares 2 2 2 2" xfId="5882"/>
    <cellStyle name="Separador de milhares 2 2 2 2 2" xfId="5867"/>
    <cellStyle name="Separador de milhares 2 2 2 2 3" xfId="6350"/>
    <cellStyle name="Separador de milhares 2 2 2 3" xfId="5993"/>
    <cellStyle name="Separador de milhares 2 2 2 4" xfId="6209"/>
    <cellStyle name="Separador de milhares 2 2 2 5" xfId="6738"/>
    <cellStyle name="Separador de milhares 2 2 2 6" xfId="6021"/>
    <cellStyle name="Separador de milhares 2 2 2 7" xfId="6772"/>
    <cellStyle name="Separador de milhares 2 2 2 8" xfId="6771"/>
    <cellStyle name="Separador de milhares 2 2 2 9" xfId="6893"/>
    <cellStyle name="Separador de milhares 2 2 3" xfId="127"/>
    <cellStyle name="Separador de milhares 2 2 3 10" xfId="2744"/>
    <cellStyle name="Separador de milhares 2 2 3 11" xfId="2493"/>
    <cellStyle name="Separador de milhares 2 2 3 12" xfId="4118"/>
    <cellStyle name="Separador de milhares 2 2 3 13" xfId="4607"/>
    <cellStyle name="Separador de milhares 2 2 3 14" xfId="4625"/>
    <cellStyle name="Separador de milhares 2 2 3 15" xfId="4883"/>
    <cellStyle name="Separador de milhares 2 2 3 16" xfId="5469"/>
    <cellStyle name="Separador de milhares 2 2 3 17" xfId="5371"/>
    <cellStyle name="Separador de milhares 2 2 3 18" xfId="5681"/>
    <cellStyle name="Separador de milhares 2 2 3 19" xfId="5954"/>
    <cellStyle name="Separador de milhares 2 2 3 19 2" xfId="6166"/>
    <cellStyle name="Separador de milhares 2 2 3 19 3" xfId="6304"/>
    <cellStyle name="Separador de milhares 2 2 3 2" xfId="2259"/>
    <cellStyle name="Separador de milhares 2 2 3 2 10" xfId="6663"/>
    <cellStyle name="Separador de milhares 2 2 3 2 11" xfId="6794"/>
    <cellStyle name="Separador de milhares 2 2 3 2 12" xfId="6457"/>
    <cellStyle name="Separador de milhares 2 2 3 2 13" xfId="6694"/>
    <cellStyle name="Separador de milhares 2 2 3 2 14" xfId="6823"/>
    <cellStyle name="Separador de milhares 2 2 3 2 15" xfId="6323"/>
    <cellStyle name="Separador de milhares 2 2 3 2 2" xfId="5874"/>
    <cellStyle name="Separador de milhares 2 2 3 2 2 2" xfId="6266"/>
    <cellStyle name="Separador de milhares 2 2 3 2 2 3" xfId="5960"/>
    <cellStyle name="Separador de milhares 2 2 3 2 3" xfId="6430"/>
    <cellStyle name="Separador de milhares 2 2 3 2 4" xfId="6592"/>
    <cellStyle name="Separador de milhares 2 2 3 2 5" xfId="6174"/>
    <cellStyle name="Separador de milhares 2 2 3 2 6" xfId="6843"/>
    <cellStyle name="Separador de milhares 2 2 3 2 7" xfId="6234"/>
    <cellStyle name="Separador de milhares 2 2 3 2 8" xfId="6890"/>
    <cellStyle name="Separador de milhares 2 2 3 2 9" xfId="6121"/>
    <cellStyle name="Separador de milhares 2 2 3 20" xfId="6724"/>
    <cellStyle name="Separador de milhares 2 2 3 21" xfId="6084"/>
    <cellStyle name="Separador de milhares 2 2 3 22" xfId="6693"/>
    <cellStyle name="Separador de milhares 2 2 3 23" xfId="6102"/>
    <cellStyle name="Separador de milhares 2 2 3 24" xfId="6108"/>
    <cellStyle name="Separador de milhares 2 2 3 25" xfId="6583"/>
    <cellStyle name="Separador de milhares 2 2 3 26" xfId="6154"/>
    <cellStyle name="Separador de milhares 2 2 3 27" xfId="6469"/>
    <cellStyle name="Separador de milhares 2 2 3 28" xfId="6035"/>
    <cellStyle name="Separador de milhares 2 2 3 29" xfId="6636"/>
    <cellStyle name="Separador de milhares 2 2 3 3" xfId="2340"/>
    <cellStyle name="Separador de milhares 2 2 3 3 10" xfId="6400"/>
    <cellStyle name="Separador de milhares 2 2 3 3 11" xfId="6874"/>
    <cellStyle name="Separador de milhares 2 2 3 3 12" xfId="6127"/>
    <cellStyle name="Separador de milhares 2 2 3 3 13" xfId="6622"/>
    <cellStyle name="Separador de milhares 2 2 3 3 14" xfId="6855"/>
    <cellStyle name="Separador de milhares 2 2 3 3 15" xfId="6386"/>
    <cellStyle name="Separador de milhares 2 2 3 3 2" xfId="5994"/>
    <cellStyle name="Separador de milhares 2 2 3 3 2 2" xfId="6276"/>
    <cellStyle name="Separador de milhares 2 2 3 3 2 3" xfId="6275"/>
    <cellStyle name="Separador de milhares 2 2 3 3 3" xfId="6442"/>
    <cellStyle name="Separador de milhares 2 2 3 3 4" xfId="6529"/>
    <cellStyle name="Separador de milhares 2 2 3 3 5" xfId="6757"/>
    <cellStyle name="Separador de milhares 2 2 3 3 6" xfId="5979"/>
    <cellStyle name="Separador de milhares 2 2 3 3 7" xfId="6489"/>
    <cellStyle name="Separador de milhares 2 2 3 3 8" xfId="6047"/>
    <cellStyle name="Separador de milhares 2 2 3 3 9" xfId="6624"/>
    <cellStyle name="Separador de milhares 2 2 3 30" xfId="6426"/>
    <cellStyle name="Separador de milhares 2 2 3 31" xfId="6342"/>
    <cellStyle name="Separador de milhares 2 2 3 32" xfId="7010"/>
    <cellStyle name="Separador de milhares 2 2 3 33" xfId="7213"/>
    <cellStyle name="Separador de milhares 2 2 3 34" xfId="7300"/>
    <cellStyle name="Separador de milhares 2 2 3 35" xfId="7692"/>
    <cellStyle name="Separador de milhares 2 2 3 36" xfId="8269"/>
    <cellStyle name="Separador de milhares 2 2 3 37" xfId="8660"/>
    <cellStyle name="Separador de milhares 2 2 3 38" xfId="7713"/>
    <cellStyle name="Separador de milhares 2 2 3 39" xfId="8594"/>
    <cellStyle name="Separador de milhares 2 2 3 4" xfId="2712"/>
    <cellStyle name="Separador de milhares 2 2 3 40" xfId="8340"/>
    <cellStyle name="Separador de milhares 2 2 3 41" xfId="8427"/>
    <cellStyle name="Separador de milhares 2 2 3 42" xfId="9168"/>
    <cellStyle name="Separador de milhares 2 2 3 43" xfId="9391"/>
    <cellStyle name="Separador de milhares 2 2 3 44" xfId="9586"/>
    <cellStyle name="Separador de milhares 2 2 3 45" xfId="10028"/>
    <cellStyle name="Separador de milhares 2 2 3 5" xfId="3732"/>
    <cellStyle name="Separador de milhares 2 2 3 6" xfId="2757"/>
    <cellStyle name="Separador de milhares 2 2 3 7" xfId="3903"/>
    <cellStyle name="Separador de milhares 2 2 3 8" xfId="3279"/>
    <cellStyle name="Separador de milhares 2 2 3 9" xfId="2488"/>
    <cellStyle name="Separador de milhares 2 2 4" xfId="5635"/>
    <cellStyle name="Separador de milhares 2 2 4 2" xfId="5470"/>
    <cellStyle name="Separador de milhares 2 2 4 3" xfId="5172"/>
    <cellStyle name="Separador de milhares 2 2 5" xfId="5992"/>
    <cellStyle name="Separador de milhares 2 2 6" xfId="6012"/>
    <cellStyle name="Separador de milhares 2 2 7" xfId="6832"/>
    <cellStyle name="Separador de milhares 2 2 8" xfId="6899"/>
    <cellStyle name="Separador de milhares 2 2 9" xfId="6565"/>
    <cellStyle name="Separador de milhares 2 3" xfId="128"/>
    <cellStyle name="Separador de milhares 2 3 10" xfId="6766"/>
    <cellStyle name="Separador de milhares 2 3 11" xfId="6715"/>
    <cellStyle name="Separador de milhares 2 3 12" xfId="6006"/>
    <cellStyle name="Separador de milhares 2 3 13" xfId="6224"/>
    <cellStyle name="Separador de milhares 2 3 14" xfId="6142"/>
    <cellStyle name="Separador de milhares 2 3 15" xfId="6705"/>
    <cellStyle name="Separador de milhares 2 3 16" xfId="6162"/>
    <cellStyle name="Separador de milhares 2 3 17" xfId="6697"/>
    <cellStyle name="Separador de milhares 2 3 18" xfId="6346"/>
    <cellStyle name="Separador de milhares 2 3 2" xfId="5832"/>
    <cellStyle name="Separador de milhares 2 3 3" xfId="5515"/>
    <cellStyle name="Separador de milhares 2 3 4" xfId="4731"/>
    <cellStyle name="Separador de milhares 2 3 5" xfId="5995"/>
    <cellStyle name="Separador de milhares 2 3 6" xfId="6126"/>
    <cellStyle name="Separador de milhares 2 3 7" xfId="6717"/>
    <cellStyle name="Separador de milhares 2 3 8" xfId="6235"/>
    <cellStyle name="Separador de milhares 2 3 9" xfId="6822"/>
    <cellStyle name="Separador de milhares 2 4" xfId="129"/>
    <cellStyle name="Separador de milhares 2 4 10" xfId="6062"/>
    <cellStyle name="Separador de milhares 2 4 11" xfId="6884"/>
    <cellStyle name="Separador de milhares 2 4 12" xfId="6627"/>
    <cellStyle name="Separador de milhares 2 4 13" xfId="6073"/>
    <cellStyle name="Separador de milhares 2 4 14" xfId="6660"/>
    <cellStyle name="Separador de milhares 2 4 15" xfId="6758"/>
    <cellStyle name="Separador de milhares 2 4 16" xfId="6303"/>
    <cellStyle name="Separador de milhares 2 4 2" xfId="5129"/>
    <cellStyle name="Separador de milhares 2 4 2 2" xfId="5643"/>
    <cellStyle name="Separador de milhares 2 4 2 3" xfId="6279"/>
    <cellStyle name="Separador de milhares 2 4 3" xfId="5996"/>
    <cellStyle name="Separador de milhares 2 4 4" xfId="6091"/>
    <cellStyle name="Separador de milhares 2 4 5" xfId="6095"/>
    <cellStyle name="Separador de milhares 2 4 6" xfId="6802"/>
    <cellStyle name="Separador de milhares 2 4 7" xfId="6840"/>
    <cellStyle name="Separador de milhares 2 4 8" xfId="6219"/>
    <cellStyle name="Separador de milhares 2 4 9" xfId="6699"/>
    <cellStyle name="Separador de milhares 2 5" xfId="130"/>
    <cellStyle name="Separador de milhares 2 5 10" xfId="6633"/>
    <cellStyle name="Separador de milhares 2 5 11" xfId="6418"/>
    <cellStyle name="Separador de milhares 2 5 12" xfId="6131"/>
    <cellStyle name="Separador de milhares 2 5 13" xfId="6768"/>
    <cellStyle name="Separador de milhares 2 5 14" xfId="6445"/>
    <cellStyle name="Separador de milhares 2 5 15" xfId="6068"/>
    <cellStyle name="Separador de milhares 2 5 16" xfId="6331"/>
    <cellStyle name="Separador de milhares 2 5 2" xfId="5902"/>
    <cellStyle name="Separador de milhares 2 5 2 2" xfId="4956"/>
    <cellStyle name="Separador de milhares 2 5 2 3" xfId="6300"/>
    <cellStyle name="Separador de milhares 2 5 3" xfId="5997"/>
    <cellStyle name="Separador de milhares 2 5 4" xfId="6050"/>
    <cellStyle name="Separador de milhares 2 5 5" xfId="6615"/>
    <cellStyle name="Separador de milhares 2 5 6" xfId="6124"/>
    <cellStyle name="Separador de milhares 2 5 7" xfId="6570"/>
    <cellStyle name="Separador de milhares 2 5 8" xfId="6623"/>
    <cellStyle name="Separador de milhares 2 5 9" xfId="6115"/>
    <cellStyle name="Separador de milhares 2 6" xfId="131"/>
    <cellStyle name="Separador de milhares 2 7" xfId="132"/>
    <cellStyle name="Separador de milhares 2 8" xfId="133"/>
    <cellStyle name="Separador de milhares 2 9" xfId="134"/>
    <cellStyle name="Separador de milhares 3 2" xfId="135"/>
    <cellStyle name="Separador de milhares 3 2 10" xfId="4184"/>
    <cellStyle name="Separador de milhares 3 2 11" xfId="4282"/>
    <cellStyle name="Separador de milhares 3 2 12" xfId="4366"/>
    <cellStyle name="Separador de milhares 3 2 13" xfId="4437"/>
    <cellStyle name="Separador de milhares 3 2 14" xfId="4609"/>
    <cellStyle name="Separador de milhares 3 2 15" xfId="5007"/>
    <cellStyle name="Separador de milhares 3 2 16" xfId="5179"/>
    <cellStyle name="Separador de milhares 3 2 17" xfId="4906"/>
    <cellStyle name="Separador de milhares 3 2 18" xfId="5060"/>
    <cellStyle name="Separador de milhares 3 2 19" xfId="5816"/>
    <cellStyle name="Separador de milhares 3 2 2" xfId="3"/>
    <cellStyle name="Separador de milhares 3 2 2 2" xfId="437"/>
    <cellStyle name="Separador de milhares 3 2 20" xfId="4818"/>
    <cellStyle name="Separador de milhares 3 2 20 2" xfId="6069"/>
    <cellStyle name="Separador de milhares 3 2 20 3" xfId="6281"/>
    <cellStyle name="Separador de milhares 3 2 21" xfId="6591"/>
    <cellStyle name="Separador de milhares 3 2 22" xfId="6010"/>
    <cellStyle name="Separador de milhares 3 2 23" xfId="6562"/>
    <cellStyle name="Separador de milhares 3 2 24" xfId="6550"/>
    <cellStyle name="Separador de milhares 3 2 25" xfId="5977"/>
    <cellStyle name="Separador de milhares 3 2 26" xfId="6672"/>
    <cellStyle name="Separador de milhares 3 2 27" xfId="6249"/>
    <cellStyle name="Separador de milhares 3 2 28" xfId="6807"/>
    <cellStyle name="Separador de milhares 3 2 29" xfId="6005"/>
    <cellStyle name="Separador de milhares 3 2 3" xfId="2265"/>
    <cellStyle name="Separador de milhares 3 2 30" xfId="6695"/>
    <cellStyle name="Separador de milhares 3 2 31" xfId="6090"/>
    <cellStyle name="Separador de milhares 3 2 32" xfId="6376"/>
    <cellStyle name="Separador de milhares 3 2 33" xfId="7295"/>
    <cellStyle name="Separador de milhares 3 2 34" xfId="7122"/>
    <cellStyle name="Separador de milhares 3 2 35" xfId="7444"/>
    <cellStyle name="Separador de milhares 3 2 36" xfId="7699"/>
    <cellStyle name="Separador de milhares 3 2 37" xfId="7689"/>
    <cellStyle name="Separador de milhares 3 2 38" xfId="8710"/>
    <cellStyle name="Separador de milhares 3 2 39" xfId="8823"/>
    <cellStyle name="Separador de milhares 3 2 4" xfId="3004"/>
    <cellStyle name="Separador de milhares 3 2 4 10" xfId="6473"/>
    <cellStyle name="Separador de milhares 3 2 4 11" xfId="6213"/>
    <cellStyle name="Separador de milhares 3 2 4 12" xfId="6666"/>
    <cellStyle name="Separador de milhares 3 2 4 13" xfId="6539"/>
    <cellStyle name="Separador de milhares 3 2 4 14" xfId="6882"/>
    <cellStyle name="Separador de milhares 3 2 4 15" xfId="6391"/>
    <cellStyle name="Separador de milhares 3 2 4 2" xfId="4700"/>
    <cellStyle name="Separador de milhares 3 2 4 2 2" xfId="6309"/>
    <cellStyle name="Separador de milhares 3 2 4 2 3" xfId="5174"/>
    <cellStyle name="Separador de milhares 3 2 4 3" xfId="6532"/>
    <cellStyle name="Separador de milhares 3 2 4 4" xfId="6409"/>
    <cellStyle name="Separador de milhares 3 2 4 5" xfId="6184"/>
    <cellStyle name="Separador de milhares 3 2 4 6" xfId="6723"/>
    <cellStyle name="Separador de milhares 3 2 4 7" xfId="6071"/>
    <cellStyle name="Separador de milhares 3 2 4 8" xfId="6765"/>
    <cellStyle name="Separador de milhares 3 2 4 9" xfId="6471"/>
    <cellStyle name="Separador de milhares 3 2 40" xfId="8920"/>
    <cellStyle name="Separador de milhares 3 2 41" xfId="9011"/>
    <cellStyle name="Separador de milhares 3 2 42" xfId="8961"/>
    <cellStyle name="Separador de milhares 3 2 43" xfId="9067"/>
    <cellStyle name="Separador de milhares 3 2 44" xfId="9392"/>
    <cellStyle name="Separador de milhares 3 2 45" xfId="9389"/>
    <cellStyle name="Separador de milhares 3 2 46" xfId="10029"/>
    <cellStyle name="Separador de milhares 3 2 5" xfId="3532"/>
    <cellStyle name="Separador de milhares 3 2 5 10" xfId="6483"/>
    <cellStyle name="Separador de milhares 3 2 5 11" xfId="6028"/>
    <cellStyle name="Separador de milhares 3 2 5 12" xfId="6880"/>
    <cellStyle name="Separador de milhares 3 2 5 13" xfId="6105"/>
    <cellStyle name="Separador de milhares 3 2 5 14" xfId="6818"/>
    <cellStyle name="Separador de milhares 3 2 5 15" xfId="6336"/>
    <cellStyle name="Separador de milhares 3 2 5 2" xfId="5998"/>
    <cellStyle name="Separador de milhares 3 2 5 2 2" xfId="6329"/>
    <cellStyle name="Separador de milhares 3 2 5 2 3" xfId="5873"/>
    <cellStyle name="Separador de milhares 3 2 5 3" xfId="6601"/>
    <cellStyle name="Separador de milhares 3 2 5 4" xfId="6217"/>
    <cellStyle name="Separador de milhares 3 2 5 5" xfId="6856"/>
    <cellStyle name="Separador de milhares 3 2 5 6" xfId="6548"/>
    <cellStyle name="Separador de milhares 3 2 5 7" xfId="6449"/>
    <cellStyle name="Separador de milhares 3 2 5 8" xfId="6804"/>
    <cellStyle name="Separador de milhares 3 2 5 9" xfId="6082"/>
    <cellStyle name="Separador de milhares 3 2 6" xfId="3787"/>
    <cellStyle name="Separador de milhares 3 2 7" xfId="2964"/>
    <cellStyle name="Separador de milhares 3 2 8" xfId="2650"/>
    <cellStyle name="Separador de milhares 3 2 9" xfId="3005"/>
    <cellStyle name="Separador de milhares 3 3" xfId="136"/>
    <cellStyle name="Separador de milhares 3 3 10" xfId="3068"/>
    <cellStyle name="Separador de milhares 3 3 11" xfId="3074"/>
    <cellStyle name="Separador de milhares 3 3 12" xfId="2870"/>
    <cellStyle name="Separador de milhares 3 3 13" xfId="4610"/>
    <cellStyle name="Separador de milhares 3 3 14" xfId="4853"/>
    <cellStyle name="Separador de milhares 3 3 15" xfId="4618"/>
    <cellStyle name="Separador de milhares 3 3 16" xfId="5244"/>
    <cellStyle name="Separador de milhares 3 3 17" xfId="5739"/>
    <cellStyle name="Separador de milhares 3 3 18" xfId="4710"/>
    <cellStyle name="Separador de milhares 3 3 19" xfId="4650"/>
    <cellStyle name="Separador de milhares 3 3 19 2" xfId="6030"/>
    <cellStyle name="Separador de milhares 3 3 19 3" xfId="6324"/>
    <cellStyle name="Separador de milhares 3 3 2" xfId="2266"/>
    <cellStyle name="Separador de milhares 3 3 2 10" xfId="6507"/>
    <cellStyle name="Separador de milhares 3 3 2 11" xfId="6059"/>
    <cellStyle name="Separador de milhares 3 3 2 12" xfId="6811"/>
    <cellStyle name="Separador de milhares 3 3 2 13" xfId="6128"/>
    <cellStyle name="Separador de milhares 3 3 2 14" xfId="6566"/>
    <cellStyle name="Separador de milhares 3 3 2 15" xfId="6367"/>
    <cellStyle name="Separador de milhares 3 3 2 2" xfId="5184"/>
    <cellStyle name="Separador de milhares 3 3 2 2 2" xfId="6268"/>
    <cellStyle name="Separador de milhares 3 3 2 2 3" xfId="6274"/>
    <cellStyle name="Separador de milhares 3 3 2 3" xfId="6431"/>
    <cellStyle name="Separador de milhares 3 3 2 4" xfId="6644"/>
    <cellStyle name="Separador de milhares 3 3 2 5" xfId="6402"/>
    <cellStyle name="Separador de milhares 3 3 2 6" xfId="6640"/>
    <cellStyle name="Separador de milhares 3 3 2 7" xfId="6171"/>
    <cellStyle name="Separador de milhares 3 3 2 8" xfId="6033"/>
    <cellStyle name="Separador de milhares 3 3 2 9" xfId="6560"/>
    <cellStyle name="Separador de milhares 3 3 20" xfId="6464"/>
    <cellStyle name="Separador de milhares 3 3 21" xfId="6256"/>
    <cellStyle name="Separador de milhares 3 3 22" xfId="6018"/>
    <cellStyle name="Separador de milhares 3 3 23" xfId="6620"/>
    <cellStyle name="Separador de milhares 3 3 24" xfId="6132"/>
    <cellStyle name="Separador de milhares 3 3 25" xfId="6854"/>
    <cellStyle name="Separador de milhares 3 3 26" xfId="6576"/>
    <cellStyle name="Separador de milhares 3 3 27" xfId="6220"/>
    <cellStyle name="Separador de milhares 3 3 28" xfId="6895"/>
    <cellStyle name="Separador de milhares 3 3 29" xfId="6251"/>
    <cellStyle name="Separador de milhares 3 3 3" xfId="2789"/>
    <cellStyle name="Separador de milhares 3 3 3 10" xfId="6918"/>
    <cellStyle name="Separador de milhares 3 3 3 11" xfId="6923"/>
    <cellStyle name="Separador de milhares 3 3 3 12" xfId="6928"/>
    <cellStyle name="Separador de milhares 3 3 3 13" xfId="6932"/>
    <cellStyle name="Separador de milhares 3 3 3 14" xfId="6936"/>
    <cellStyle name="Separador de milhares 3 3 3 15" xfId="5585"/>
    <cellStyle name="Separador de milhares 3 3 3 2" xfId="5999"/>
    <cellStyle name="Separador de milhares 3 3 3 2 2" xfId="6295"/>
    <cellStyle name="Separador de milhares 3 3 3 2 3" xfId="6335"/>
    <cellStyle name="Separador de milhares 3 3 3 3" xfId="6503"/>
    <cellStyle name="Separador de milhares 3 3 3 4" xfId="6775"/>
    <cellStyle name="Separador de milhares 3 3 3 5" xfId="6484"/>
    <cellStyle name="Separador de milhares 3 3 3 6" xfId="6190"/>
    <cellStyle name="Separador de milhares 3 3 3 7" xfId="6863"/>
    <cellStyle name="Separador de milhares 3 3 3 8" xfId="6906"/>
    <cellStyle name="Separador de milhares 3 3 3 9" xfId="6912"/>
    <cellStyle name="Separador de milhares 3 3 30" xfId="6667"/>
    <cellStyle name="Separador de milhares 3 3 31" xfId="6364"/>
    <cellStyle name="Separador de milhares 3 3 32" xfId="7071"/>
    <cellStyle name="Separador de milhares 3 3 33" xfId="7468"/>
    <cellStyle name="Separador de milhares 3 3 34" xfId="7407"/>
    <cellStyle name="Separador de milhares 3 3 35" xfId="7700"/>
    <cellStyle name="Separador de milhares 3 3 36" xfId="7688"/>
    <cellStyle name="Separador de milhares 3 3 37" xfId="7898"/>
    <cellStyle name="Separador de milhares 3 3 38" xfId="7912"/>
    <cellStyle name="Separador de milhares 3 3 39" xfId="8663"/>
    <cellStyle name="Separador de milhares 3 3 4" xfId="2739"/>
    <cellStyle name="Separador de milhares 3 3 40" xfId="7684"/>
    <cellStyle name="Separador de milhares 3 3 41" xfId="8987"/>
    <cellStyle name="Separador de milhares 3 3 42" xfId="8526"/>
    <cellStyle name="Separador de milhares 3 3 43" xfId="9393"/>
    <cellStyle name="Separador de milhares 3 3 44" xfId="9388"/>
    <cellStyle name="Separador de milhares 3 3 45" xfId="10030"/>
    <cellStyle name="Separador de milhares 3 3 5" xfId="3904"/>
    <cellStyle name="Separador de milhares 3 3 6" xfId="2449"/>
    <cellStyle name="Separador de milhares 3 3 7" xfId="3965"/>
    <cellStyle name="Separador de milhares 3 3 8" xfId="3225"/>
    <cellStyle name="Separador de milhares 3 3 9" xfId="2371"/>
    <cellStyle name="Separador de milhares 3 4" xfId="137"/>
    <cellStyle name="Separador de milhares 3 4 10" xfId="1407"/>
    <cellStyle name="Separador de milhares 3 4 10 10" xfId="3295"/>
    <cellStyle name="Separador de milhares 3 4 10 11" xfId="3399"/>
    <cellStyle name="Separador de milhares 3 4 10 12" xfId="3822"/>
    <cellStyle name="Separador de milhares 3 4 10 13" xfId="5311"/>
    <cellStyle name="Separador de milhares 3 4 10 14" xfId="5013"/>
    <cellStyle name="Separador de milhares 3 4 10 15" xfId="5701"/>
    <cellStyle name="Separador de milhares 3 4 10 16" xfId="5156"/>
    <cellStyle name="Separador de milhares 3 4 10 17" xfId="5525"/>
    <cellStyle name="Separador de milhares 3 4 10 18" xfId="4977"/>
    <cellStyle name="Separador de milhares 3 4 10 19" xfId="7264"/>
    <cellStyle name="Separador de milhares 3 4 10 2" xfId="3218"/>
    <cellStyle name="Separador de milhares 3 4 10 2 2" xfId="21697"/>
    <cellStyle name="Separador de milhares 3 4 10 2 3" xfId="32885"/>
    <cellStyle name="Separador de milhares 3 4 10 20" xfId="7538"/>
    <cellStyle name="Separador de milhares 3 4 10 21" xfId="6997"/>
    <cellStyle name="Separador de milhares 3 4 10 22" xfId="8469"/>
    <cellStyle name="Separador de milhares 3 4 10 23" xfId="7802"/>
    <cellStyle name="Separador de milhares 3 4 10 24" xfId="8002"/>
    <cellStyle name="Separador de milhares 3 4 10 25" xfId="7739"/>
    <cellStyle name="Separador de milhares 3 4 10 26" xfId="7711"/>
    <cellStyle name="Separador de milhares 3 4 10 27" xfId="8508"/>
    <cellStyle name="Separador de milhares 3 4 10 28" xfId="9221"/>
    <cellStyle name="Separador de milhares 3 4 10 29" xfId="9277"/>
    <cellStyle name="Separador de milhares 3 4 10 3" xfId="3011"/>
    <cellStyle name="Separador de milhares 3 4 10 3 2" xfId="23590"/>
    <cellStyle name="Separador de milhares 3 4 10 3 3" xfId="34776"/>
    <cellStyle name="Separador de milhares 3 4 10 30" xfId="9652"/>
    <cellStyle name="Separador de milhares 3 4 10 31" xfId="9433"/>
    <cellStyle name="Separador de milhares 3 4 10 32" xfId="10144"/>
    <cellStyle name="Separador de milhares 3 4 10 4" xfId="2404"/>
    <cellStyle name="Separador de milhares 3 4 10 4 2" xfId="25486"/>
    <cellStyle name="Separador de milhares 3 4 10 4 3" xfId="36672"/>
    <cellStyle name="Separador de milhares 3 4 10 5" xfId="2612"/>
    <cellStyle name="Separador de milhares 3 4 10 5 2" xfId="27382"/>
    <cellStyle name="Separador de milhares 3 4 10 5 3" xfId="38568"/>
    <cellStyle name="Separador de milhares 3 4 10 6" xfId="3625"/>
    <cellStyle name="Separador de milhares 3 4 10 6 2" xfId="29278"/>
    <cellStyle name="Separador de milhares 3 4 10 6 3" xfId="40464"/>
    <cellStyle name="Separador de milhares 3 4 10 7" xfId="2665"/>
    <cellStyle name="Separador de milhares 3 4 10 8" xfId="4127"/>
    <cellStyle name="Separador de milhares 3 4 10 9" xfId="3964"/>
    <cellStyle name="Separador de milhares 3 4 11" xfId="1723"/>
    <cellStyle name="Separador de milhares 3 4 11 10" xfId="2321"/>
    <cellStyle name="Separador de milhares 3 4 11 11" xfId="4254"/>
    <cellStyle name="Separador de milhares 3 4 11 12" xfId="4342"/>
    <cellStyle name="Separador de milhares 3 4 11 13" xfId="5481"/>
    <cellStyle name="Separador de milhares 3 4 11 14" xfId="5271"/>
    <cellStyle name="Separador de milhares 3 4 11 15" xfId="5557"/>
    <cellStyle name="Separador de milhares 3 4 11 16" xfId="5142"/>
    <cellStyle name="Separador de milhares 3 4 11 17" xfId="4594"/>
    <cellStyle name="Separador de milhares 3 4 11 18" xfId="5351"/>
    <cellStyle name="Separador de milhares 3 4 11 19" xfId="7301"/>
    <cellStyle name="Separador de milhares 3 4 11 2" xfId="3458"/>
    <cellStyle name="Separador de milhares 3 4 11 2 2" xfId="22013"/>
    <cellStyle name="Separador de milhares 3 4 11 2 3" xfId="33201"/>
    <cellStyle name="Separador de milhares 3 4 11 20" xfId="7515"/>
    <cellStyle name="Separador de milhares 3 4 11 21" xfId="7174"/>
    <cellStyle name="Separador de milhares 3 4 11 22" xfId="8654"/>
    <cellStyle name="Separador de milhares 3 4 11 23" xfId="8178"/>
    <cellStyle name="Separador de milhares 3 4 11 24" xfId="8646"/>
    <cellStyle name="Separador de milhares 3 4 11 25" xfId="8481"/>
    <cellStyle name="Separador de milhares 3 4 11 26" xfId="8618"/>
    <cellStyle name="Separador de milhares 3 4 11 27" xfId="8889"/>
    <cellStyle name="Separador de milhares 3 4 11 28" xfId="9274"/>
    <cellStyle name="Separador de milhares 3 4 11 29" xfId="8662"/>
    <cellStyle name="Separador de milhares 3 4 11 3" xfId="3395"/>
    <cellStyle name="Separador de milhares 3 4 11 3 2" xfId="23906"/>
    <cellStyle name="Separador de milhares 3 4 11 3 3" xfId="35092"/>
    <cellStyle name="Separador de milhares 3 4 11 30" xfId="9709"/>
    <cellStyle name="Separador de milhares 3 4 11 31" xfId="9554"/>
    <cellStyle name="Separador de milhares 3 4 11 32" xfId="10172"/>
    <cellStyle name="Separador de milhares 3 4 11 4" xfId="3238"/>
    <cellStyle name="Separador de milhares 3 4 11 4 2" xfId="25802"/>
    <cellStyle name="Separador de milhares 3 4 11 4 3" xfId="36988"/>
    <cellStyle name="Separador de milhares 3 4 11 5" xfId="3168"/>
    <cellStyle name="Separador de milhares 3 4 11 5 2" xfId="27698"/>
    <cellStyle name="Separador de milhares 3 4 11 5 3" xfId="38884"/>
    <cellStyle name="Separador de milhares 3 4 11 6" xfId="4032"/>
    <cellStyle name="Separador de milhares 3 4 11 6 2" xfId="29594"/>
    <cellStyle name="Separador de milhares 3 4 11 6 3" xfId="40780"/>
    <cellStyle name="Separador de milhares 3 4 11 7" xfId="3316"/>
    <cellStyle name="Separador de milhares 3 4 11 8" xfId="2282"/>
    <cellStyle name="Separador de milhares 3 4 11 9" xfId="2991"/>
    <cellStyle name="Separador de milhares 3 4 12" xfId="2045"/>
    <cellStyle name="Separador de milhares 3 4 12 10" xfId="2953"/>
    <cellStyle name="Separador de milhares 3 4 12 11" xfId="3887"/>
    <cellStyle name="Separador de milhares 3 4 12 12" xfId="3542"/>
    <cellStyle name="Separador de milhares 3 4 12 13" xfId="4695"/>
    <cellStyle name="Separador de milhares 3 4 12 14" xfId="5456"/>
    <cellStyle name="Separador de milhares 3 4 12 15" xfId="5663"/>
    <cellStyle name="Separador de milhares 3 4 12 16" xfId="5630"/>
    <cellStyle name="Separador de milhares 3 4 12 17" xfId="4771"/>
    <cellStyle name="Separador de milhares 3 4 12 18" xfId="5115"/>
    <cellStyle name="Separador de milhares 3 4 12 19" xfId="7400"/>
    <cellStyle name="Separador de milhares 3 4 12 2" xfId="2374"/>
    <cellStyle name="Separador de milhares 3 4 12 20" xfId="7083"/>
    <cellStyle name="Separador de milhares 3 4 12 21" xfId="7188"/>
    <cellStyle name="Separador de milhares 3 4 12 22" xfId="7797"/>
    <cellStyle name="Separador de milhares 3 4 12 23" xfId="8359"/>
    <cellStyle name="Separador de milhares 3 4 12 24" xfId="8673"/>
    <cellStyle name="Separador de milhares 3 4 12 25" xfId="8430"/>
    <cellStyle name="Separador de milhares 3 4 12 26" xfId="8083"/>
    <cellStyle name="Separador de milhares 3 4 12 27" xfId="8290"/>
    <cellStyle name="Separador de milhares 3 4 12 28" xfId="8728"/>
    <cellStyle name="Separador de milhares 3 4 12 29" xfId="8224"/>
    <cellStyle name="Separador de milhares 3 4 12 3" xfId="3632"/>
    <cellStyle name="Separador de milhares 3 4 12 30" xfId="9430"/>
    <cellStyle name="Separador de milhares 3 4 12 31" xfId="9617"/>
    <cellStyle name="Separador de milhares 3 4 12 32" xfId="10200"/>
    <cellStyle name="Separador de milhares 3 4 12 4" xfId="3079"/>
    <cellStyle name="Separador de milhares 3 4 12 5" xfId="2854"/>
    <cellStyle name="Separador de milhares 3 4 12 6" xfId="4058"/>
    <cellStyle name="Separador de milhares 3 4 12 7" xfId="2638"/>
    <cellStyle name="Separador de milhares 3 4 12 8" xfId="2637"/>
    <cellStyle name="Separador de milhares 3 4 12 9" xfId="3324"/>
    <cellStyle name="Separador de milhares 3 4 13" xfId="2267"/>
    <cellStyle name="Separador de milhares 3 4 13 10" xfId="6194"/>
    <cellStyle name="Separador de milhares 3 4 13 11" xfId="6554"/>
    <cellStyle name="Separador de milhares 3 4 13 12" xfId="6168"/>
    <cellStyle name="Separador de milhares 3 4 13 13" xfId="6692"/>
    <cellStyle name="Separador de milhares 3 4 13 14" xfId="6152"/>
    <cellStyle name="Separador de milhares 3 4 13 15" xfId="6385"/>
    <cellStyle name="Separador de milhares 3 4 13 2" xfId="6000"/>
    <cellStyle name="Separador de milhares 3 4 13 2 2" xfId="6269"/>
    <cellStyle name="Separador de milhares 3 4 13 2 3" xfId="6325"/>
    <cellStyle name="Separador de milhares 3 4 13 2 4" xfId="22326"/>
    <cellStyle name="Separador de milhares 3 4 13 3" xfId="6432"/>
    <cellStyle name="Separador de milhares 3 4 13 4" xfId="6675"/>
    <cellStyle name="Separador de milhares 3 4 13 5" xfId="6612"/>
    <cellStyle name="Separador de milhares 3 4 13 6" xfId="6148"/>
    <cellStyle name="Separador de milhares 3 4 13 7" xfId="6639"/>
    <cellStyle name="Separador de milhares 3 4 13 8" xfId="6680"/>
    <cellStyle name="Separador de milhares 3 4 13 9" xfId="6580"/>
    <cellStyle name="Separador de milhares 3 4 14" xfId="2583"/>
    <cellStyle name="Separador de milhares 3 4 14 2" xfId="24222"/>
    <cellStyle name="Separador de milhares 3 4 14 3" xfId="35408"/>
    <cellStyle name="Separador de milhares 3 4 15" xfId="3571"/>
    <cellStyle name="Separador de milhares 3 4 15 2" xfId="26118"/>
    <cellStyle name="Separador de milhares 3 4 15 3" xfId="37304"/>
    <cellStyle name="Separador de milhares 3 4 16" xfId="3618"/>
    <cellStyle name="Separador de milhares 3 4 16 2" xfId="28014"/>
    <cellStyle name="Separador de milhares 3 4 16 3" xfId="39200"/>
    <cellStyle name="Separador de milhares 3 4 17" xfId="3330"/>
    <cellStyle name="Separador de milhares 3 4 18" xfId="3626"/>
    <cellStyle name="Separador de milhares 3 4 19" xfId="3976"/>
    <cellStyle name="Separador de milhares 3 4 2" xfId="163"/>
    <cellStyle name="Separador de milhares 3 4 2 10" xfId="2287"/>
    <cellStyle name="Separador de milhares 3 4 2 10 2" xfId="22348"/>
    <cellStyle name="Separador de milhares 3 4 2 10 3" xfId="33534"/>
    <cellStyle name="Separador de milhares 3 4 2 11" xfId="2400"/>
    <cellStyle name="Separador de milhares 3 4 2 11 2" xfId="24244"/>
    <cellStyle name="Separador de milhares 3 4 2 11 3" xfId="35430"/>
    <cellStyle name="Separador de milhares 3 4 2 12" xfId="3633"/>
    <cellStyle name="Separador de milhares 3 4 2 12 2" xfId="26140"/>
    <cellStyle name="Separador de milhares 3 4 2 12 3" xfId="37326"/>
    <cellStyle name="Separador de milhares 3 4 2 13" xfId="2809"/>
    <cellStyle name="Separador de milhares 3 4 2 13 2" xfId="28036"/>
    <cellStyle name="Separador de milhares 3 4 2 13 3" xfId="39222"/>
    <cellStyle name="Separador de milhares 3 4 2 14" xfId="2393"/>
    <cellStyle name="Separador de milhares 3 4 2 15" xfId="3119"/>
    <cellStyle name="Separador de milhares 3 4 2 16" xfId="3307"/>
    <cellStyle name="Separador de milhares 3 4 2 17" xfId="3094"/>
    <cellStyle name="Separador de milhares 3 4 2 18" xfId="3215"/>
    <cellStyle name="Separador de milhares 3 4 2 19" xfId="3691"/>
    <cellStyle name="Separador de milhares 3 4 2 2" xfId="253"/>
    <cellStyle name="Separador de milhares 3 4 2 2 10" xfId="2730"/>
    <cellStyle name="Separador de milhares 3 4 2 2 10 2" xfId="24334"/>
    <cellStyle name="Separador de milhares 3 4 2 2 10 3" xfId="35520"/>
    <cellStyle name="Separador de milhares 3 4 2 2 11" xfId="2740"/>
    <cellStyle name="Separador de milhares 3 4 2 2 11 2" xfId="26230"/>
    <cellStyle name="Separador de milhares 3 4 2 2 11 3" xfId="37416"/>
    <cellStyle name="Separador de milhares 3 4 2 2 12" xfId="2630"/>
    <cellStyle name="Separador de milhares 3 4 2 2 12 2" xfId="28126"/>
    <cellStyle name="Separador de milhares 3 4 2 2 12 3" xfId="39312"/>
    <cellStyle name="Separador de milhares 3 4 2 2 13" xfId="3349"/>
    <cellStyle name="Separador de milhares 3 4 2 2 14" xfId="2875"/>
    <cellStyle name="Separador de milhares 3 4 2 2 15" xfId="2636"/>
    <cellStyle name="Separador de milhares 3 4 2 2 16" xfId="3487"/>
    <cellStyle name="Separador de milhares 3 4 2 2 17" xfId="3713"/>
    <cellStyle name="Separador de milhares 3 4 2 2 18" xfId="2618"/>
    <cellStyle name="Separador de milhares 3 4 2 2 19" xfId="2478"/>
    <cellStyle name="Separador de milhares 3 4 2 2 2" xfId="411"/>
    <cellStyle name="Separador de milhares 3 4 2 2 2 10" xfId="3608"/>
    <cellStyle name="Separador de milhares 3 4 2 2 2 10 2" xfId="26388"/>
    <cellStyle name="Separador de milhares 3 4 2 2 2 10 3" xfId="37574"/>
    <cellStyle name="Separador de milhares 3 4 2 2 2 11" xfId="2866"/>
    <cellStyle name="Separador de milhares 3 4 2 2 2 11 2" xfId="28284"/>
    <cellStyle name="Separador de milhares 3 4 2 2 2 11 3" xfId="39470"/>
    <cellStyle name="Separador de milhares 3 4 2 2 2 12" xfId="2797"/>
    <cellStyle name="Separador de milhares 3 4 2 2 2 13" xfId="3515"/>
    <cellStyle name="Separador de milhares 3 4 2 2 2 14" xfId="3712"/>
    <cellStyle name="Separador de milhares 3 4 2 2 2 15" xfId="2634"/>
    <cellStyle name="Separador de milhares 3 4 2 2 2 16" xfId="3738"/>
    <cellStyle name="Separador de milhares 3 4 2 2 2 17" xfId="2961"/>
    <cellStyle name="Separador de milhares 3 4 2 2 2 18" xfId="4831"/>
    <cellStyle name="Separador de milhares 3 4 2 2 2 19" xfId="4758"/>
    <cellStyle name="Separador de milhares 3 4 2 2 2 2" xfId="729"/>
    <cellStyle name="Separador de milhares 3 4 2 2 2 2 10" xfId="2283"/>
    <cellStyle name="Separador de milhares 3 4 2 2 2 2 11" xfId="2656"/>
    <cellStyle name="Separador de milhares 3 4 2 2 2 2 12" xfId="3796"/>
    <cellStyle name="Separador de milhares 3 4 2 2 2 2 13" xfId="4986"/>
    <cellStyle name="Separador de milhares 3 4 2 2 2 2 14" xfId="5341"/>
    <cellStyle name="Separador de milhares 3 4 2 2 2 2 15" xfId="4678"/>
    <cellStyle name="Separador de milhares 3 4 2 2 2 2 16" xfId="4665"/>
    <cellStyle name="Separador de milhares 3 4 2 2 2 2 17" xfId="5028"/>
    <cellStyle name="Separador de milhares 3 4 2 2 2 2 18" xfId="5131"/>
    <cellStyle name="Separador de milhares 3 4 2 2 2 2 19" xfId="6987"/>
    <cellStyle name="Separador de milhares 3 4 2 2 2 2 2" xfId="2761"/>
    <cellStyle name="Separador de milhares 3 4 2 2 2 2 2 2" xfId="21019"/>
    <cellStyle name="Separador de milhares 3 4 2 2 2 2 2 3" xfId="32207"/>
    <cellStyle name="Separador de milhares 3 4 2 2 2 2 20" xfId="7535"/>
    <cellStyle name="Separador de milhares 3 4 2 2 2 2 21" xfId="7101"/>
    <cellStyle name="Separador de milhares 3 4 2 2 2 2 22" xfId="8117"/>
    <cellStyle name="Separador de milhares 3 4 2 2 2 2 23" xfId="7938"/>
    <cellStyle name="Separador de milhares 3 4 2 2 2 2 24" xfId="7638"/>
    <cellStyle name="Separador de milhares 3 4 2 2 2 2 25" xfId="8300"/>
    <cellStyle name="Separador de milhares 3 4 2 2 2 2 26" xfId="8424"/>
    <cellStyle name="Separador de milhares 3 4 2 2 2 2 27" xfId="8683"/>
    <cellStyle name="Separador de milhares 3 4 2 2 2 2 28" xfId="9075"/>
    <cellStyle name="Separador de milhares 3 4 2 2 2 2 29" xfId="9066"/>
    <cellStyle name="Separador de milhares 3 4 2 2 2 2 3" xfId="3502"/>
    <cellStyle name="Separador de milhares 3 4 2 2 2 2 3 2" xfId="22912"/>
    <cellStyle name="Separador de milhares 3 4 2 2 2 2 3 3" xfId="34098"/>
    <cellStyle name="Separador de milhares 3 4 2 2 2 2 30" xfId="9532"/>
    <cellStyle name="Separador de milhares 3 4 2 2 2 2 31" xfId="9469"/>
    <cellStyle name="Separador de milhares 3 4 2 2 2 2 32" xfId="10084"/>
    <cellStyle name="Separador de milhares 3 4 2 2 2 2 4" xfId="2788"/>
    <cellStyle name="Separador de milhares 3 4 2 2 2 2 4 2" xfId="24808"/>
    <cellStyle name="Separador de milhares 3 4 2 2 2 2 4 3" xfId="35994"/>
    <cellStyle name="Separador de milhares 3 4 2 2 2 2 5" xfId="3554"/>
    <cellStyle name="Separador de milhares 3 4 2 2 2 2 5 2" xfId="26704"/>
    <cellStyle name="Separador de milhares 3 4 2 2 2 2 5 3" xfId="37890"/>
    <cellStyle name="Separador de milhares 3 4 2 2 2 2 6" xfId="2750"/>
    <cellStyle name="Separador de milhares 3 4 2 2 2 2 6 2" xfId="28600"/>
    <cellStyle name="Separador de milhares 3 4 2 2 2 2 6 3" xfId="39786"/>
    <cellStyle name="Separador de milhares 3 4 2 2 2 2 7" xfId="3353"/>
    <cellStyle name="Separador de milhares 3 4 2 2 2 2 8" xfId="3776"/>
    <cellStyle name="Separador de milhares 3 4 2 2 2 2 9" xfId="4002"/>
    <cellStyle name="Separador de milhares 3 4 2 2 2 20" xfId="5233"/>
    <cellStyle name="Separador de milhares 3 4 2 2 2 21" xfId="5581"/>
    <cellStyle name="Separador de milhares 3 4 2 2 2 22" xfId="5497"/>
    <cellStyle name="Separador de milhares 3 4 2 2 2 23" xfId="5104"/>
    <cellStyle name="Separador de milhares 3 4 2 2 2 24" xfId="7028"/>
    <cellStyle name="Separador de milhares 3 4 2 2 2 25" xfId="7452"/>
    <cellStyle name="Separador de milhares 3 4 2 2 2 26" xfId="6964"/>
    <cellStyle name="Separador de milhares 3 4 2 2 2 27" xfId="7956"/>
    <cellStyle name="Separador de milhares 3 4 2 2 2 28" xfId="8404"/>
    <cellStyle name="Separador de milhares 3 4 2 2 2 29" xfId="8192"/>
    <cellStyle name="Separador de milhares 3 4 2 2 2 3" xfId="1045"/>
    <cellStyle name="Separador de milhares 3 4 2 2 2 3 10" xfId="3376"/>
    <cellStyle name="Separador de milhares 3 4 2 2 2 3 11" xfId="3715"/>
    <cellStyle name="Separador de milhares 3 4 2 2 2 3 12" xfId="3078"/>
    <cellStyle name="Separador de milhares 3 4 2 2 2 3 13" xfId="5145"/>
    <cellStyle name="Separador de milhares 3 4 2 2 2 3 14" xfId="5573"/>
    <cellStyle name="Separador de milhares 3 4 2 2 2 3 15" xfId="4918"/>
    <cellStyle name="Separador de milhares 3 4 2 2 2 3 16" xfId="5489"/>
    <cellStyle name="Separador de milhares 3 4 2 2 2 3 17" xfId="4784"/>
    <cellStyle name="Separador de milhares 3 4 2 2 2 3 18" xfId="4970"/>
    <cellStyle name="Separador de milhares 3 4 2 2 2 3 19" xfId="7191"/>
    <cellStyle name="Separador de milhares 3 4 2 2 2 3 2" xfId="2970"/>
    <cellStyle name="Separador de milhares 3 4 2 2 2 3 2 2" xfId="21335"/>
    <cellStyle name="Separador de milhares 3 4 2 2 2 3 2 3" xfId="32523"/>
    <cellStyle name="Separador de milhares 3 4 2 2 2 3 20" xfId="7525"/>
    <cellStyle name="Separador de milhares 3 4 2 2 2 3 21" xfId="7159"/>
    <cellStyle name="Separador de milhares 3 4 2 2 2 3 22" xfId="8270"/>
    <cellStyle name="Separador de milhares 3 4 2 2 2 3 23" xfId="8475"/>
    <cellStyle name="Separador de milhares 3 4 2 2 2 3 24" xfId="8682"/>
    <cellStyle name="Separador de milhares 3 4 2 2 2 3 25" xfId="7925"/>
    <cellStyle name="Separador de milhares 3 4 2 2 2 3 26" xfId="7769"/>
    <cellStyle name="Separador de milhares 3 4 2 2 2 3 27" xfId="7820"/>
    <cellStyle name="Separador de milhares 3 4 2 2 2 3 28" xfId="8195"/>
    <cellStyle name="Separador de milhares 3 4 2 2 2 3 29" xfId="8329"/>
    <cellStyle name="Separador de milhares 3 4 2 2 2 3 3" xfId="2591"/>
    <cellStyle name="Separador de milhares 3 4 2 2 2 3 3 2" xfId="23228"/>
    <cellStyle name="Separador de milhares 3 4 2 2 2 3 3 3" xfId="34414"/>
    <cellStyle name="Separador de milhares 3 4 2 2 2 3 30" xfId="9587"/>
    <cellStyle name="Separador de milhares 3 4 2 2 2 3 31" xfId="9656"/>
    <cellStyle name="Separador de milhares 3 4 2 2 2 3 32" xfId="10112"/>
    <cellStyle name="Separador de milhares 3 4 2 2 2 3 4" xfId="2931"/>
    <cellStyle name="Separador de milhares 3 4 2 2 2 3 4 2" xfId="25124"/>
    <cellStyle name="Separador de milhares 3 4 2 2 2 3 4 3" xfId="36310"/>
    <cellStyle name="Separador de milhares 3 4 2 2 2 3 5" xfId="3913"/>
    <cellStyle name="Separador de milhares 3 4 2 2 2 3 5 2" xfId="27020"/>
    <cellStyle name="Separador de milhares 3 4 2 2 2 3 5 3" xfId="38206"/>
    <cellStyle name="Separador de milhares 3 4 2 2 2 3 6" xfId="3034"/>
    <cellStyle name="Separador de milhares 3 4 2 2 2 3 6 2" xfId="28916"/>
    <cellStyle name="Separador de milhares 3 4 2 2 2 3 6 3" xfId="40102"/>
    <cellStyle name="Separador de milhares 3 4 2 2 2 3 7" xfId="2933"/>
    <cellStyle name="Separador de milhares 3 4 2 2 2 3 8" xfId="3909"/>
    <cellStyle name="Separador de milhares 3 4 2 2 2 3 9" xfId="2440"/>
    <cellStyle name="Separador de milhares 3 4 2 2 2 30" xfId="7749"/>
    <cellStyle name="Separador de milhares 3 4 2 2 2 31" xfId="8056"/>
    <cellStyle name="Separador de milhares 3 4 2 2 2 32" xfId="8674"/>
    <cellStyle name="Separador de milhares 3 4 2 2 2 33" xfId="9032"/>
    <cellStyle name="Separador de milhares 3 4 2 2 2 34" xfId="8637"/>
    <cellStyle name="Separador de milhares 3 4 2 2 2 35" xfId="9476"/>
    <cellStyle name="Separador de milhares 3 4 2 2 2 36" xfId="9630"/>
    <cellStyle name="Separador de milhares 3 4 2 2 2 37" xfId="10056"/>
    <cellStyle name="Separador de milhares 3 4 2 2 2 4" xfId="1361"/>
    <cellStyle name="Separador de milhares 3 4 2 2 2 4 10" xfId="2264"/>
    <cellStyle name="Separador de milhares 3 4 2 2 2 4 11" xfId="3022"/>
    <cellStyle name="Separador de milhares 3 4 2 2 2 4 12" xfId="2868"/>
    <cellStyle name="Separador de milhares 3 4 2 2 2 4 13" xfId="5291"/>
    <cellStyle name="Separador de milhares 3 4 2 2 2 4 14" xfId="4969"/>
    <cellStyle name="Separador de milhares 3 4 2 2 2 4 15" xfId="5288"/>
    <cellStyle name="Separador de milhares 3 4 2 2 2 4 16" xfId="5373"/>
    <cellStyle name="Separador de milhares 3 4 2 2 2 4 17" xfId="4902"/>
    <cellStyle name="Separador de milhares 3 4 2 2 2 4 18" xfId="4803"/>
    <cellStyle name="Separador de milhares 3 4 2 2 2 4 19" xfId="7064"/>
    <cellStyle name="Separador de milhares 3 4 2 2 2 4 2" xfId="3186"/>
    <cellStyle name="Separador de milhares 3 4 2 2 2 4 2 2" xfId="21651"/>
    <cellStyle name="Separador de milhares 3 4 2 2 2 4 2 3" xfId="32839"/>
    <cellStyle name="Separador de milhares 3 4 2 2 2 4 20" xfId="7499"/>
    <cellStyle name="Separador de milhares 3 4 2 2 2 4 21" xfId="6978"/>
    <cellStyle name="Separador de milhares 3 4 2 2 2 4 22" xfId="8442"/>
    <cellStyle name="Separador de milhares 3 4 2 2 2 4 23" xfId="8778"/>
    <cellStyle name="Separador de milhares 3 4 2 2 2 4 24" xfId="8317"/>
    <cellStyle name="Separador de milhares 3 4 2 2 2 4 25" xfId="7762"/>
    <cellStyle name="Separador de milhares 3 4 2 2 2 4 26" xfId="8015"/>
    <cellStyle name="Separador de milhares 3 4 2 2 2 4 27" xfId="8492"/>
    <cellStyle name="Separador de milhares 3 4 2 2 2 4 28" xfId="9210"/>
    <cellStyle name="Separador de milhares 3 4 2 2 2 4 29" xfId="9261"/>
    <cellStyle name="Separador de milhares 3 4 2 2 2 4 3" xfId="2944"/>
    <cellStyle name="Separador de milhares 3 4 2 2 2 4 3 2" xfId="23544"/>
    <cellStyle name="Separador de milhares 3 4 2 2 2 4 3 3" xfId="34730"/>
    <cellStyle name="Separador de milhares 3 4 2 2 2 4 30" xfId="9643"/>
    <cellStyle name="Separador de milhares 3 4 2 2 2 4 31" xfId="9750"/>
    <cellStyle name="Separador de milhares 3 4 2 2 2 4 32" xfId="10140"/>
    <cellStyle name="Separador de milhares 3 4 2 2 2 4 4" xfId="3495"/>
    <cellStyle name="Separador de milhares 3 4 2 2 2 4 4 2" xfId="25440"/>
    <cellStyle name="Separador de milhares 3 4 2 2 2 4 4 3" xfId="36626"/>
    <cellStyle name="Separador de milhares 3 4 2 2 2 4 5" xfId="3594"/>
    <cellStyle name="Separador de milhares 3 4 2 2 2 4 5 2" xfId="27336"/>
    <cellStyle name="Separador de milhares 3 4 2 2 2 4 5 3" xfId="38522"/>
    <cellStyle name="Separador de milhares 3 4 2 2 2 4 6" xfId="3272"/>
    <cellStyle name="Separador de milhares 3 4 2 2 2 4 6 2" xfId="29232"/>
    <cellStyle name="Separador de milhares 3 4 2 2 2 4 6 3" xfId="40418"/>
    <cellStyle name="Separador de milhares 3 4 2 2 2 4 7" xfId="4147"/>
    <cellStyle name="Separador de milhares 3 4 2 2 2 4 8" xfId="3281"/>
    <cellStyle name="Separador de milhares 3 4 2 2 2 4 9" xfId="2184"/>
    <cellStyle name="Separador de milhares 3 4 2 2 2 5" xfId="1677"/>
    <cellStyle name="Separador de milhares 3 4 2 2 2 5 10" xfId="4225"/>
    <cellStyle name="Separador de milhares 3 4 2 2 2 5 11" xfId="4318"/>
    <cellStyle name="Separador de milhares 3 4 2 2 2 5 12" xfId="4398"/>
    <cellStyle name="Separador de milhares 3 4 2 2 2 5 13" xfId="5459"/>
    <cellStyle name="Separador de milhares 3 4 2 2 2 5 14" xfId="5484"/>
    <cellStyle name="Separador de milhares 3 4 2 2 2 5 15" xfId="5337"/>
    <cellStyle name="Separador de milhares 3 4 2 2 2 5 16" xfId="5719"/>
    <cellStyle name="Separador de milhares 3 4 2 2 2 5 17" xfId="4592"/>
    <cellStyle name="Separador de milhares 3 4 2 2 2 5 18" xfId="4776"/>
    <cellStyle name="Separador de milhares 3 4 2 2 2 5 19" xfId="7128"/>
    <cellStyle name="Separador de milhares 3 4 2 2 2 5 2" xfId="3428"/>
    <cellStyle name="Separador de milhares 3 4 2 2 2 5 2 2" xfId="21967"/>
    <cellStyle name="Separador de milhares 3 4 2 2 2 5 2 3" xfId="33155"/>
    <cellStyle name="Separador de milhares 3 4 2 2 2 5 20" xfId="7442"/>
    <cellStyle name="Separador de milhares 3 4 2 2 2 5 21" xfId="6952"/>
    <cellStyle name="Separador de milhares 3 4 2 2 2 5 22" xfId="8630"/>
    <cellStyle name="Separador de milhares 3 4 2 2 2 5 23" xfId="7959"/>
    <cellStyle name="Separador de milhares 3 4 2 2 2 5 24" xfId="8333"/>
    <cellStyle name="Separador de milhares 3 4 2 2 2 5 25" xfId="8585"/>
    <cellStyle name="Separador de milhares 3 4 2 2 2 5 26" xfId="8865"/>
    <cellStyle name="Separador de milhares 3 4 2 2 2 5 27" xfId="8960"/>
    <cellStyle name="Separador de milhares 3 4 2 2 2 5 28" xfId="9266"/>
    <cellStyle name="Separador de milhares 3 4 2 2 2 5 29" xfId="7741"/>
    <cellStyle name="Separador de milhares 3 4 2 2 2 5 3" xfId="2377"/>
    <cellStyle name="Separador de milhares 3 4 2 2 2 5 3 2" xfId="23860"/>
    <cellStyle name="Separador de milhares 3 4 2 2 2 5 3 3" xfId="35046"/>
    <cellStyle name="Separador de milhares 3 4 2 2 2 5 30" xfId="9698"/>
    <cellStyle name="Separador de milhares 3 4 2 2 2 5 31" xfId="9478"/>
    <cellStyle name="Separador de milhares 3 4 2 2 2 5 32" xfId="10168"/>
    <cellStyle name="Separador de milhares 3 4 2 2 2 5 4" xfId="3253"/>
    <cellStyle name="Separador de milhares 3 4 2 2 2 5 4 2" xfId="25756"/>
    <cellStyle name="Separador de milhares 3 4 2 2 2 5 4 3" xfId="36942"/>
    <cellStyle name="Separador de milhares 3 4 2 2 2 5 5" xfId="3804"/>
    <cellStyle name="Separador de milhares 3 4 2 2 2 5 5 2" xfId="27652"/>
    <cellStyle name="Separador de milhares 3 4 2 2 2 5 5 3" xfId="38838"/>
    <cellStyle name="Separador de milhares 3 4 2 2 2 5 6" xfId="2187"/>
    <cellStyle name="Separador de milhares 3 4 2 2 2 5 6 2" xfId="29548"/>
    <cellStyle name="Separador de milhares 3 4 2 2 2 5 6 3" xfId="40734"/>
    <cellStyle name="Separador de milhares 3 4 2 2 2 5 7" xfId="3317"/>
    <cellStyle name="Separador de milhares 3 4 2 2 2 5 8" xfId="4052"/>
    <cellStyle name="Separador de milhares 3 4 2 2 2 5 9" xfId="3156"/>
    <cellStyle name="Separador de milhares 3 4 2 2 2 6" xfId="1993"/>
    <cellStyle name="Separador de milhares 3 4 2 2 2 6 10" xfId="4480"/>
    <cellStyle name="Separador de milhares 3 4 2 2 2 6 11" xfId="4517"/>
    <cellStyle name="Separador de milhares 3 4 2 2 2 6 12" xfId="4540"/>
    <cellStyle name="Separador de milhares 3 4 2 2 2 6 13" xfId="5621"/>
    <cellStyle name="Separador de milhares 3 4 2 2 2 6 14" xfId="5709"/>
    <cellStyle name="Separador de milhares 3 4 2 2 2 6 15" xfId="5798"/>
    <cellStyle name="Separador de milhares 3 4 2 2 2 6 16" xfId="5870"/>
    <cellStyle name="Separador de milhares 3 4 2 2 2 6 17" xfId="5920"/>
    <cellStyle name="Separador de milhares 3 4 2 2 2 6 18" xfId="5955"/>
    <cellStyle name="Separador de milhares 3 4 2 2 2 6 19" xfId="6979"/>
    <cellStyle name="Separador de milhares 3 4 2 2 2 6 2" xfId="3635"/>
    <cellStyle name="Separador de milhares 3 4 2 2 2 6 2 2" xfId="22283"/>
    <cellStyle name="Separador de milhares 3 4 2 2 2 6 2 3" xfId="33471"/>
    <cellStyle name="Separador de milhares 3 4 2 2 2 6 20" xfId="7599"/>
    <cellStyle name="Separador de milhares 3 4 2 2 2 6 21" xfId="7622"/>
    <cellStyle name="Separador de milhares 3 4 2 2 2 6 22" xfId="8796"/>
    <cellStyle name="Separador de milhares 3 4 2 2 2 6 23" xfId="8895"/>
    <cellStyle name="Separador de milhares 3 4 2 2 2 6 24" xfId="8991"/>
    <cellStyle name="Separador de milhares 3 4 2 2 2 6 25" xfId="9070"/>
    <cellStyle name="Separador de milhares 3 4 2 2 2 6 26" xfId="9140"/>
    <cellStyle name="Separador de milhares 3 4 2 2 2 6 27" xfId="9195"/>
    <cellStyle name="Separador de milhares 3 4 2 2 2 6 28" xfId="9320"/>
    <cellStyle name="Separador de milhares 3 4 2 2 2 6 29" xfId="9340"/>
    <cellStyle name="Separador de milhares 3 4 2 2 2 6 3" xfId="3785"/>
    <cellStyle name="Separador de milhares 3 4 2 2 2 6 3 2" xfId="24176"/>
    <cellStyle name="Separador de milhares 3 4 2 2 2 6 3 3" xfId="35362"/>
    <cellStyle name="Separador de milhares 3 4 2 2 2 6 30" xfId="9755"/>
    <cellStyle name="Separador de milhares 3 4 2 2 2 6 31" xfId="9777"/>
    <cellStyle name="Separador de milhares 3 4 2 2 2 6 32" xfId="10196"/>
    <cellStyle name="Separador de milhares 3 4 2 2 2 6 4" xfId="3921"/>
    <cellStyle name="Separador de milhares 3 4 2 2 2 6 4 2" xfId="26072"/>
    <cellStyle name="Separador de milhares 3 4 2 2 2 6 4 3" xfId="37258"/>
    <cellStyle name="Separador de milhares 3 4 2 2 2 6 5" xfId="4060"/>
    <cellStyle name="Separador de milhares 3 4 2 2 2 6 5 2" xfId="27968"/>
    <cellStyle name="Separador de milhares 3 4 2 2 2 6 5 3" xfId="39154"/>
    <cellStyle name="Separador de milhares 3 4 2 2 2 6 6" xfId="4163"/>
    <cellStyle name="Separador de milhares 3 4 2 2 2 6 6 2" xfId="29864"/>
    <cellStyle name="Separador de milhares 3 4 2 2 2 6 6 3" xfId="41050"/>
    <cellStyle name="Separador de milhares 3 4 2 2 2 6 7" xfId="4261"/>
    <cellStyle name="Separador de milhares 3 4 2 2 2 6 8" xfId="4347"/>
    <cellStyle name="Separador de milhares 3 4 2 2 2 6 9" xfId="4422"/>
    <cellStyle name="Separador de milhares 3 4 2 2 2 7" xfId="2554"/>
    <cellStyle name="Separador de milhares 3 4 2 2 2 7 2" xfId="20703"/>
    <cellStyle name="Separador de milhares 3 4 2 2 2 7 3" xfId="31891"/>
    <cellStyle name="Separador de milhares 3 4 2 2 2 8" xfId="2505"/>
    <cellStyle name="Separador de milhares 3 4 2 2 2 8 2" xfId="22596"/>
    <cellStyle name="Separador de milhares 3 4 2 2 2 8 3" xfId="33782"/>
    <cellStyle name="Separador de milhares 3 4 2 2 2 9" xfId="2334"/>
    <cellStyle name="Separador de milhares 3 4 2 2 2 9 2" xfId="24492"/>
    <cellStyle name="Separador de milhares 3 4 2 2 2 9 3" xfId="35678"/>
    <cellStyle name="Separador de milhares 3 4 2 2 20" xfId="4671"/>
    <cellStyle name="Separador de milhares 3 4 2 2 21" xfId="4804"/>
    <cellStyle name="Separador de milhares 3 4 2 2 22" xfId="5653"/>
    <cellStyle name="Separador de milhares 3 4 2 2 23" xfId="5094"/>
    <cellStyle name="Separador de milhares 3 4 2 2 24" xfId="5039"/>
    <cellStyle name="Separador de milhares 3 4 2 2 25" xfId="5687"/>
    <cellStyle name="Separador de milhares 3 4 2 2 26" xfId="6963"/>
    <cellStyle name="Separador de milhares 3 4 2 2 27" xfId="7012"/>
    <cellStyle name="Separador de milhares 3 4 2 2 28" xfId="7330"/>
    <cellStyle name="Separador de milhares 3 4 2 2 29" xfId="7771"/>
    <cellStyle name="Separador de milhares 3 4 2 2 3" xfId="571"/>
    <cellStyle name="Separador de milhares 3 4 2 2 3 10" xfId="4280"/>
    <cellStyle name="Separador de milhares 3 4 2 2 3 11" xfId="4364"/>
    <cellStyle name="Separador de milhares 3 4 2 2 3 12" xfId="4436"/>
    <cellStyle name="Separador de milhares 3 4 2 2 3 13" xfId="4907"/>
    <cellStyle name="Separador de milhares 3 4 2 2 3 14" xfId="5454"/>
    <cellStyle name="Separador de milhares 3 4 2 2 3 15" xfId="5224"/>
    <cellStyle name="Separador de milhares 3 4 2 2 3 16" xfId="4893"/>
    <cellStyle name="Separador de milhares 3 4 2 2 3 17" xfId="5043"/>
    <cellStyle name="Separador de milhares 3 4 2 2 3 18" xfId="5813"/>
    <cellStyle name="Separador de milhares 3 4 2 2 3 19" xfId="7288"/>
    <cellStyle name="Separador de milhares 3 4 2 2 3 2" xfId="2657"/>
    <cellStyle name="Separador de milhares 3 4 2 2 3 2 2" xfId="20861"/>
    <cellStyle name="Separador de milhares 3 4 2 2 3 2 3" xfId="32049"/>
    <cellStyle name="Separador de milhares 3 4 2 2 3 20" xfId="7443"/>
    <cellStyle name="Separador de milhares 3 4 2 2 3 21" xfId="7306"/>
    <cellStyle name="Separador de milhares 3 4 2 2 3 22" xfId="8041"/>
    <cellStyle name="Separador de milhares 3 4 2 2 3 23" xfId="8356"/>
    <cellStyle name="Separador de milhares 3 4 2 2 3 24" xfId="8528"/>
    <cellStyle name="Separador de milhares 3 4 2 2 3 25" xfId="8818"/>
    <cellStyle name="Separador de milhares 3 4 2 2 3 26" xfId="8917"/>
    <cellStyle name="Separador de milhares 3 4 2 2 3 27" xfId="9009"/>
    <cellStyle name="Separador de milhares 3 4 2 2 3 28" xfId="9077"/>
    <cellStyle name="Separador de milhares 3 4 2 2 3 29" xfId="7893"/>
    <cellStyle name="Separador de milhares 3 4 2 2 3 3" xfId="3629"/>
    <cellStyle name="Separador de milhares 3 4 2 2 3 3 2" xfId="22754"/>
    <cellStyle name="Separador de milhares 3 4 2 2 3 3 3" xfId="33940"/>
    <cellStyle name="Separador de milhares 3 4 2 2 3 30" xfId="9503"/>
    <cellStyle name="Separador de milhares 3 4 2 2 3 31" xfId="9616"/>
    <cellStyle name="Separador de milhares 3 4 2 2 3 32" xfId="10070"/>
    <cellStyle name="Separador de milhares 3 4 2 2 3 4" xfId="2756"/>
    <cellStyle name="Separador de milhares 3 4 2 2 3 4 2" xfId="24650"/>
    <cellStyle name="Separador de milhares 3 4 2 2 3 4 3" xfId="35836"/>
    <cellStyle name="Separador de milhares 3 4 2 2 3 5" xfId="2796"/>
    <cellStyle name="Separador de milhares 3 4 2 2 3 5 2" xfId="26546"/>
    <cellStyle name="Separador de milhares 3 4 2 2 3 5 3" xfId="37732"/>
    <cellStyle name="Separador de milhares 3 4 2 2 3 6" xfId="3029"/>
    <cellStyle name="Separador de milhares 3 4 2 2 3 6 2" xfId="28442"/>
    <cellStyle name="Separador de milhares 3 4 2 2 3 6 3" xfId="39628"/>
    <cellStyle name="Separador de milhares 3 4 2 2 3 7" xfId="3577"/>
    <cellStyle name="Separador de milhares 3 4 2 2 3 8" xfId="3996"/>
    <cellStyle name="Separador de milhares 3 4 2 2 3 9" xfId="4181"/>
    <cellStyle name="Separador de milhares 3 4 2 2 30" xfId="8593"/>
    <cellStyle name="Separador de milhares 3 4 2 2 31" xfId="8514"/>
    <cellStyle name="Separador de milhares 3 4 2 2 32" xfId="7945"/>
    <cellStyle name="Separador de milhares 3 4 2 2 33" xfId="8293"/>
    <cellStyle name="Separador de milhares 3 4 2 2 34" xfId="7697"/>
    <cellStyle name="Separador de milhares 3 4 2 2 35" xfId="8266"/>
    <cellStyle name="Separador de milhares 3 4 2 2 36" xfId="7981"/>
    <cellStyle name="Separador de milhares 3 4 2 2 37" xfId="9419"/>
    <cellStyle name="Separador de milhares 3 4 2 2 38" xfId="9687"/>
    <cellStyle name="Separador de milhares 3 4 2 2 39" xfId="10042"/>
    <cellStyle name="Separador de milhares 3 4 2 2 4" xfId="887"/>
    <cellStyle name="Separador de milhares 3 4 2 2 4 10" xfId="3714"/>
    <cellStyle name="Separador de milhares 3 4 2 2 4 11" xfId="4169"/>
    <cellStyle name="Separador de milhares 3 4 2 2 4 12" xfId="3196"/>
    <cellStyle name="Separador de milhares 3 4 2 2 4 13" xfId="5062"/>
    <cellStyle name="Separador de milhares 3 4 2 2 4 14" xfId="5160"/>
    <cellStyle name="Separador de milhares 3 4 2 2 4 15" xfId="4748"/>
    <cellStyle name="Separador de milhares 3 4 2 2 4 16" xfId="4830"/>
    <cellStyle name="Separador de milhares 3 4 2 2 4 17" xfId="5237"/>
    <cellStyle name="Separador de milhares 3 4 2 2 4 18" xfId="4703"/>
    <cellStyle name="Separador de milhares 3 4 2 2 4 19" xfId="7252"/>
    <cellStyle name="Separador de milhares 3 4 2 2 4 2" xfId="2862"/>
    <cellStyle name="Separador de milhares 3 4 2 2 4 2 2" xfId="21177"/>
    <cellStyle name="Separador de milhares 3 4 2 2 4 2 3" xfId="32365"/>
    <cellStyle name="Separador de milhares 3 4 2 2 4 20" xfId="6991"/>
    <cellStyle name="Separador de milhares 3 4 2 2 4 21" xfId="7368"/>
    <cellStyle name="Separador de milhares 3 4 2 2 4 22" xfId="8200"/>
    <cellStyle name="Separador de milhares 3 4 2 2 4 23" xfId="7794"/>
    <cellStyle name="Separador de milhares 3 4 2 2 4 24" xfId="7835"/>
    <cellStyle name="Separador de milhares 3 4 2 2 4 25" xfId="8205"/>
    <cellStyle name="Separador de milhares 3 4 2 2 4 26" xfId="7780"/>
    <cellStyle name="Separador de milhares 3 4 2 2 4 27" xfId="8803"/>
    <cellStyle name="Separador de milhares 3 4 2 2 4 28" xfId="8671"/>
    <cellStyle name="Separador de milhares 3 4 2 2 4 29" xfId="9273"/>
    <cellStyle name="Separador de milhares 3 4 2 2 4 3" xfId="2191"/>
    <cellStyle name="Separador de milhares 3 4 2 2 4 3 2" xfId="23070"/>
    <cellStyle name="Separador de milhares 3 4 2 2 4 3 3" xfId="34256"/>
    <cellStyle name="Separador de milhares 3 4 2 2 4 30" xfId="9561"/>
    <cellStyle name="Separador de milhares 3 4 2 2 4 31" xfId="9429"/>
    <cellStyle name="Separador de milhares 3 4 2 2 4 32" xfId="10098"/>
    <cellStyle name="Separador de milhares 3 4 2 2 4 4" xfId="2881"/>
    <cellStyle name="Separador de milhares 3 4 2 2 4 4 2" xfId="24966"/>
    <cellStyle name="Separador de milhares 3 4 2 2 4 4 3" xfId="36152"/>
    <cellStyle name="Separador de milhares 3 4 2 2 4 5" xfId="3513"/>
    <cellStyle name="Separador de milhares 3 4 2 2 4 5 2" xfId="26862"/>
    <cellStyle name="Separador de milhares 3 4 2 2 4 5 3" xfId="38048"/>
    <cellStyle name="Separador de milhares 3 4 2 2 4 6" xfId="3850"/>
    <cellStyle name="Separador de milhares 3 4 2 2 4 6 2" xfId="28758"/>
    <cellStyle name="Separador de milhares 3 4 2 2 4 6 3" xfId="39944"/>
    <cellStyle name="Separador de milhares 3 4 2 2 4 7" xfId="2574"/>
    <cellStyle name="Separador de milhares 3 4 2 2 4 8" xfId="3645"/>
    <cellStyle name="Separador de milhares 3 4 2 2 4 9" xfId="3444"/>
    <cellStyle name="Separador de milhares 3 4 2 2 5" xfId="1203"/>
    <cellStyle name="Separador de milhares 3 4 2 2 5 10" xfId="4093"/>
    <cellStyle name="Separador de milhares 3 4 2 2 5 11" xfId="2380"/>
    <cellStyle name="Separador de milhares 3 4 2 2 5 12" xfId="3296"/>
    <cellStyle name="Separador de milhares 3 4 2 2 5 13" xfId="5215"/>
    <cellStyle name="Separador de milhares 3 4 2 2 5 14" xfId="5251"/>
    <cellStyle name="Separador de milhares 3 4 2 2 5 15" xfId="4641"/>
    <cellStyle name="Separador de milhares 3 4 2 2 5 16" xfId="4802"/>
    <cellStyle name="Separador de milhares 3 4 2 2 5 17" xfId="5613"/>
    <cellStyle name="Separador de milhares 3 4 2 2 5 18" xfId="5751"/>
    <cellStyle name="Separador de milhares 3 4 2 2 5 19" xfId="7261"/>
    <cellStyle name="Separador de milhares 3 4 2 2 5 2" xfId="3084"/>
    <cellStyle name="Separador de milhares 3 4 2 2 5 2 2" xfId="21493"/>
    <cellStyle name="Separador de milhares 3 4 2 2 5 2 3" xfId="32681"/>
    <cellStyle name="Separador de milhares 3 4 2 2 5 20" xfId="7290"/>
    <cellStyle name="Separador de milhares 3 4 2 2 5 21" xfId="7386"/>
    <cellStyle name="Separador de milhares 3 4 2 2 5 22" xfId="8361"/>
    <cellStyle name="Separador de milhares 3 4 2 2 5 23" xfId="8159"/>
    <cellStyle name="Separador de milhares 3 4 2 2 5 24" xfId="8369"/>
    <cellStyle name="Separador de milhares 3 4 2 2 5 25" xfId="7969"/>
    <cellStyle name="Separador de milhares 3 4 2 2 5 26" xfId="8718"/>
    <cellStyle name="Separador de milhares 3 4 2 2 5 27" xfId="7712"/>
    <cellStyle name="Separador de milhares 3 4 2 2 5 28" xfId="8210"/>
    <cellStyle name="Separador de milhares 3 4 2 2 5 29" xfId="8782"/>
    <cellStyle name="Separador de milhares 3 4 2 2 5 3" xfId="3364"/>
    <cellStyle name="Separador de milhares 3 4 2 2 5 3 2" xfId="23386"/>
    <cellStyle name="Separador de milhares 3 4 2 2 5 3 3" xfId="34572"/>
    <cellStyle name="Separador de milhares 3 4 2 2 5 30" xfId="9618"/>
    <cellStyle name="Separador de milhares 3 4 2 2 5 31" xfId="9547"/>
    <cellStyle name="Separador de milhares 3 4 2 2 5 32" xfId="10126"/>
    <cellStyle name="Separador de milhares 3 4 2 2 5 4" xfId="3050"/>
    <cellStyle name="Separador de milhares 3 4 2 2 5 4 2" xfId="25282"/>
    <cellStyle name="Separador de milhares 3 4 2 2 5 4 3" xfId="36468"/>
    <cellStyle name="Separador de milhares 3 4 2 2 5 5" xfId="3144"/>
    <cellStyle name="Separador de milhares 3 4 2 2 5 5 2" xfId="27178"/>
    <cellStyle name="Separador de milhares 3 4 2 2 5 5 3" xfId="38364"/>
    <cellStyle name="Separador de milhares 3 4 2 2 5 6" xfId="4012"/>
    <cellStyle name="Separador de milhares 3 4 2 2 5 6 2" xfId="29074"/>
    <cellStyle name="Separador de milhares 3 4 2 2 5 6 3" xfId="40260"/>
    <cellStyle name="Separador de milhares 3 4 2 2 5 7" xfId="2203"/>
    <cellStyle name="Separador de milhares 3 4 2 2 5 8" xfId="2456"/>
    <cellStyle name="Separador de milhares 3 4 2 2 5 9" xfId="3328"/>
    <cellStyle name="Separador de milhares 3 4 2 2 6" xfId="1519"/>
    <cellStyle name="Separador de milhares 3 4 2 2 6 10" xfId="3719"/>
    <cellStyle name="Separador de milhares 3 4 2 2 6 11" xfId="2647"/>
    <cellStyle name="Separador de milhares 3 4 2 2 6 12" xfId="3358"/>
    <cellStyle name="Separador de milhares 3 4 2 2 6 13" xfId="5366"/>
    <cellStyle name="Separador de milhares 3 4 2 2 6 14" xfId="4617"/>
    <cellStyle name="Separador de milhares 3 4 2 2 6 15" xfId="4709"/>
    <cellStyle name="Separador de milhares 3 4 2 2 6 16" xfId="4852"/>
    <cellStyle name="Separador de milhares 3 4 2 2 6 17" xfId="4653"/>
    <cellStyle name="Separador de milhares 3 4 2 2 6 18" xfId="5144"/>
    <cellStyle name="Separador de milhares 3 4 2 2 6 19" xfId="7329"/>
    <cellStyle name="Separador de milhares 3 4 2 2 6 2" xfId="3303"/>
    <cellStyle name="Separador de milhares 3 4 2 2 6 2 2" xfId="21809"/>
    <cellStyle name="Separador de milhares 3 4 2 2 6 2 3" xfId="32997"/>
    <cellStyle name="Separador de milhares 3 4 2 2 6 20" xfId="7042"/>
    <cellStyle name="Separador de milhares 3 4 2 2 6 21" xfId="7243"/>
    <cellStyle name="Separador de milhares 3 4 2 2 6 22" xfId="8534"/>
    <cellStyle name="Separador de milhares 3 4 2 2 6 23" xfId="8262"/>
    <cellStyle name="Separador de milhares 3 4 2 2 6 24" xfId="8456"/>
    <cellStyle name="Separador de milhares 3 4 2 2 6 25" xfId="8454"/>
    <cellStyle name="Separador de milhares 3 4 2 2 6 26" xfId="7760"/>
    <cellStyle name="Separador de milhares 3 4 2 2 6 27" xfId="8505"/>
    <cellStyle name="Separador de milhares 3 4 2 2 6 28" xfId="9238"/>
    <cellStyle name="Separador de milhares 3 4 2 2 6 29" xfId="9068"/>
    <cellStyle name="Separador de milhares 3 4 2 2 6 3" xfId="2331"/>
    <cellStyle name="Separador de milhares 3 4 2 2 6 3 2" xfId="23702"/>
    <cellStyle name="Separador de milhares 3 4 2 2 6 3 3" xfId="34888"/>
    <cellStyle name="Separador de milhares 3 4 2 2 6 30" xfId="9671"/>
    <cellStyle name="Separador de milhares 3 4 2 2 6 31" xfId="9585"/>
    <cellStyle name="Separador de milhares 3 4 2 2 6 32" xfId="10154"/>
    <cellStyle name="Separador de milhares 3 4 2 2 6 4" xfId="2889"/>
    <cellStyle name="Separador de milhares 3 4 2 2 6 4 2" xfId="25598"/>
    <cellStyle name="Separador de milhares 3 4 2 2 6 4 3" xfId="36784"/>
    <cellStyle name="Separador de milhares 3 4 2 2 6 5" xfId="2721"/>
    <cellStyle name="Separador de milhares 3 4 2 2 6 5 2" xfId="27494"/>
    <cellStyle name="Separador de milhares 3 4 2 2 6 5 3" xfId="38680"/>
    <cellStyle name="Separador de milhares 3 4 2 2 6 6" xfId="2384"/>
    <cellStyle name="Separador de milhares 3 4 2 2 6 6 2" xfId="29390"/>
    <cellStyle name="Separador de milhares 3 4 2 2 6 6 3" xfId="40576"/>
    <cellStyle name="Separador de milhares 3 4 2 2 6 7" xfId="3973"/>
    <cellStyle name="Separador de milhares 3 4 2 2 6 8" xfId="3971"/>
    <cellStyle name="Separador de milhares 3 4 2 2 6 9" xfId="3694"/>
    <cellStyle name="Separador de milhares 3 4 2 2 7" xfId="1835"/>
    <cellStyle name="Separador de milhares 3 4 2 2 7 10" xfId="4438"/>
    <cellStyle name="Separador de milhares 3 4 2 2 7 11" xfId="4490"/>
    <cellStyle name="Separador de milhares 3 4 2 2 7 12" xfId="4526"/>
    <cellStyle name="Separador de milhares 3 4 2 2 7 13" xfId="5536"/>
    <cellStyle name="Separador de milhares 3 4 2 2 7 14" xfId="5644"/>
    <cellStyle name="Separador de milhares 3 4 2 2 7 15" xfId="5740"/>
    <cellStyle name="Separador de milhares 3 4 2 2 7 16" xfId="5817"/>
    <cellStyle name="Separador de milhares 3 4 2 2 7 17" xfId="5885"/>
    <cellStyle name="Separador de milhares 3 4 2 2 7 18" xfId="5932"/>
    <cellStyle name="Separador de milhares 3 4 2 2 7 19" xfId="7182"/>
    <cellStyle name="Separador de milhares 3 4 2 2 7 2" xfId="3533"/>
    <cellStyle name="Separador de milhares 3 4 2 2 7 2 2" xfId="22125"/>
    <cellStyle name="Separador de milhares 3 4 2 2 7 2 3" xfId="33313"/>
    <cellStyle name="Separador de milhares 3 4 2 2 7 20" xfId="7572"/>
    <cellStyle name="Separador de milhares 3 4 2 2 7 21" xfId="7608"/>
    <cellStyle name="Separador de milhares 3 4 2 2 7 22" xfId="8711"/>
    <cellStyle name="Separador de milhares 3 4 2 2 7 23" xfId="8824"/>
    <cellStyle name="Separador de milhares 3 4 2 2 7 24" xfId="8921"/>
    <cellStyle name="Separador de milhares 3 4 2 2 7 25" xfId="9012"/>
    <cellStyle name="Separador de milhares 3 4 2 2 7 26" xfId="9091"/>
    <cellStyle name="Separador de milhares 3 4 2 2 7 27" xfId="9156"/>
    <cellStyle name="Separador de milhares 3 4 2 2 7 28" xfId="9293"/>
    <cellStyle name="Separador de milhares 3 4 2 2 7 29" xfId="9326"/>
    <cellStyle name="Separador de milhares 3 4 2 2 7 3" xfId="3678"/>
    <cellStyle name="Separador de milhares 3 4 2 2 7 3 2" xfId="24018"/>
    <cellStyle name="Separador de milhares 3 4 2 2 7 3 3" xfId="35204"/>
    <cellStyle name="Separador de milhares 3 4 2 2 7 30" xfId="9727"/>
    <cellStyle name="Separador de milhares 3 4 2 2 7 31" xfId="9763"/>
    <cellStyle name="Separador de milhares 3 4 2 2 7 32" xfId="10182"/>
    <cellStyle name="Separador de milhares 3 4 2 2 7 4" xfId="3818"/>
    <cellStyle name="Separador de milhares 3 4 2 2 7 4 2" xfId="25914"/>
    <cellStyle name="Separador de milhares 3 4 2 2 7 4 3" xfId="37100"/>
    <cellStyle name="Separador de milhares 3 4 2 2 7 5" xfId="3966"/>
    <cellStyle name="Separador de milhares 3 4 2 2 7 5 2" xfId="27810"/>
    <cellStyle name="Separador de milhares 3 4 2 2 7 5 3" xfId="38996"/>
    <cellStyle name="Separador de milhares 3 4 2 2 7 6" xfId="4086"/>
    <cellStyle name="Separador de milhares 3 4 2 2 7 6 2" xfId="29706"/>
    <cellStyle name="Separador de milhares 3 4 2 2 7 6 3" xfId="40892"/>
    <cellStyle name="Separador de milhares 3 4 2 2 7 7" xfId="4185"/>
    <cellStyle name="Separador de milhares 3 4 2 2 7 8" xfId="4283"/>
    <cellStyle name="Separador de milhares 3 4 2 2 7 9" xfId="4367"/>
    <cellStyle name="Separador de milhares 3 4 2 2 8" xfId="2112"/>
    <cellStyle name="Separador de milhares 3 4 2 2 8 10" xfId="3726"/>
    <cellStyle name="Separador de milhares 3 4 2 2 8 11" xfId="4252"/>
    <cellStyle name="Separador de milhares 3 4 2 2 8 12" xfId="4341"/>
    <cellStyle name="Separador de milhares 3 4 2 2 8 13" xfId="4746"/>
    <cellStyle name="Separador de milhares 3 4 2 2 8 14" xfId="5364"/>
    <cellStyle name="Separador de milhares 3 4 2 2 8 15" xfId="4701"/>
    <cellStyle name="Separador de milhares 3 4 2 2 8 16" xfId="5082"/>
    <cellStyle name="Separador de milhares 3 4 2 2 8 17" xfId="5461"/>
    <cellStyle name="Separador de milhares 3 4 2 2 8 18" xfId="4732"/>
    <cellStyle name="Separador de milhares 3 4 2 2 8 19" xfId="6989"/>
    <cellStyle name="Separador de milhares 3 4 2 2 8 2" xfId="2444"/>
    <cellStyle name="Separador de milhares 3 4 2 2 8 20" xfId="6955"/>
    <cellStyle name="Separador de milhares 3 4 2 2 8 21" xfId="7112"/>
    <cellStyle name="Separador de milhares 3 4 2 2 8 22" xfId="7860"/>
    <cellStyle name="Separador de milhares 3 4 2 2 8 23" xfId="8068"/>
    <cellStyle name="Separador de milhares 3 4 2 2 8 24" xfId="7725"/>
    <cellStyle name="Separador de milhares 3 4 2 2 8 25" xfId="8582"/>
    <cellStyle name="Separador de milhares 3 4 2 2 8 26" xfId="8616"/>
    <cellStyle name="Separador de milhares 3 4 2 2 8 27" xfId="8888"/>
    <cellStyle name="Separador de milhares 3 4 2 2 8 28" xfId="9185"/>
    <cellStyle name="Separador de milhares 3 4 2 2 8 29" xfId="8698"/>
    <cellStyle name="Separador de milhares 3 4 2 2 8 3" xfId="3529"/>
    <cellStyle name="Separador de milhares 3 4 2 2 8 30" xfId="9448"/>
    <cellStyle name="Separador de milhares 3 4 2 2 8 31" xfId="9512"/>
    <cellStyle name="Separador de milhares 3 4 2 2 8 32" xfId="10210"/>
    <cellStyle name="Separador de milhares 3 4 2 2 8 4" xfId="2506"/>
    <cellStyle name="Separador de milhares 3 4 2 2 8 5" xfId="3675"/>
    <cellStyle name="Separador de milhares 3 4 2 2 8 6" xfId="2648"/>
    <cellStyle name="Separador de milhares 3 4 2 2 8 7" xfId="4014"/>
    <cellStyle name="Separador de milhares 3 4 2 2 8 8" xfId="3978"/>
    <cellStyle name="Separador de milhares 3 4 2 2 8 9" xfId="2368"/>
    <cellStyle name="Separador de milhares 3 4 2 2 9" xfId="2341"/>
    <cellStyle name="Separador de milhares 3 4 2 2 9 2" xfId="22438"/>
    <cellStyle name="Separador de milhares 3 4 2 2 9 3" xfId="33624"/>
    <cellStyle name="Separador de milhares 3 4 2 20" xfId="3616"/>
    <cellStyle name="Separador de milhares 3 4 2 21" xfId="4626"/>
    <cellStyle name="Separador de milhares 3 4 2 22" xfId="5501"/>
    <cellStyle name="Separador de milhares 3 4 2 23" xfId="4723"/>
    <cellStyle name="Separador de milhares 3 4 2 24" xfId="4599"/>
    <cellStyle name="Separador de milhares 3 4 2 25" xfId="5011"/>
    <cellStyle name="Separador de milhares 3 4 2 26" xfId="4760"/>
    <cellStyle name="Separador de milhares 3 4 2 27" xfId="7402"/>
    <cellStyle name="Separador de milhares 3 4 2 28" xfId="7552"/>
    <cellStyle name="Separador de milhares 3 4 2 29" xfId="7370"/>
    <cellStyle name="Separador de milhares 3 4 2 3" xfId="321"/>
    <cellStyle name="Separador de milhares 3 4 2 3 10" xfId="3775"/>
    <cellStyle name="Separador de milhares 3 4 2 3 10 2" xfId="26298"/>
    <cellStyle name="Separador de milhares 3 4 2 3 10 3" xfId="37484"/>
    <cellStyle name="Separador de milhares 3 4 2 3 11" xfId="3485"/>
    <cellStyle name="Separador de milhares 3 4 2 3 11 2" xfId="28194"/>
    <cellStyle name="Separador de milhares 3 4 2 3 11 3" xfId="39380"/>
    <cellStyle name="Separador de milhares 3 4 2 3 12" xfId="2873"/>
    <cellStyle name="Separador de milhares 3 4 2 3 13" xfId="2250"/>
    <cellStyle name="Separador de milhares 3 4 2 3 14" xfId="3465"/>
    <cellStyle name="Separador de milhares 3 4 2 3 15" xfId="2396"/>
    <cellStyle name="Separador de milhares 3 4 2 3 16" xfId="4265"/>
    <cellStyle name="Separador de milhares 3 4 2 3 17" xfId="4351"/>
    <cellStyle name="Separador de milhares 3 4 2 3 18" xfId="4781"/>
    <cellStyle name="Separador de milhares 3 4 2 3 19" xfId="5069"/>
    <cellStyle name="Separador de milhares 3 4 2 3 2" xfId="639"/>
    <cellStyle name="Separador de milhares 3 4 2 3 2 10" xfId="4279"/>
    <cellStyle name="Separador de milhares 3 4 2 3 2 11" xfId="4363"/>
    <cellStyle name="Separador de milhares 3 4 2 3 2 12" xfId="4435"/>
    <cellStyle name="Separador de milhares 3 4 2 3 2 13" xfId="4938"/>
    <cellStyle name="Separador de milhares 3 4 2 3 2 14" xfId="4757"/>
    <cellStyle name="Separador de milhares 3 4 2 3 2 15" xfId="5563"/>
    <cellStyle name="Separador de milhares 3 4 2 3 2 16" xfId="5053"/>
    <cellStyle name="Separador de milhares 3 4 2 3 2 17" xfId="5353"/>
    <cellStyle name="Separador de milhares 3 4 2 3 2 18" xfId="5812"/>
    <cellStyle name="Separador de milhares 3 4 2 3 2 19" xfId="7498"/>
    <cellStyle name="Separador de milhares 3 4 2 3 2 2" xfId="2701"/>
    <cellStyle name="Separador de milhares 3 4 2 3 2 2 2" xfId="20929"/>
    <cellStyle name="Separador de milhares 3 4 2 3 2 2 3" xfId="32117"/>
    <cellStyle name="Separador de milhares 3 4 2 3 2 20" xfId="7061"/>
    <cellStyle name="Separador de milhares 3 4 2 3 2 21" xfId="7225"/>
    <cellStyle name="Separador de milhares 3 4 2 3 2 22" xfId="8071"/>
    <cellStyle name="Separador de milhares 3 4 2 3 2 23" xfId="8402"/>
    <cellStyle name="Separador de milhares 3 4 2 3 2 24" xfId="8527"/>
    <cellStyle name="Separador de milhares 3 4 2 3 2 25" xfId="8817"/>
    <cellStyle name="Separador de milhares 3 4 2 3 2 26" xfId="8916"/>
    <cellStyle name="Separador de milhares 3 4 2 3 2 27" xfId="9008"/>
    <cellStyle name="Separador de milhares 3 4 2 3 2 28" xfId="9161"/>
    <cellStyle name="Separador de milhares 3 4 2 3 2 29" xfId="8106"/>
    <cellStyle name="Separador de milhares 3 4 2 3 2 3" xfId="2503"/>
    <cellStyle name="Separador de milhares 3 4 2 3 2 3 2" xfId="22822"/>
    <cellStyle name="Separador de milhares 3 4 2 3 2 3 3" xfId="34008"/>
    <cellStyle name="Separador de milhares 3 4 2 3 2 30" xfId="9513"/>
    <cellStyle name="Separador de milhares 3 4 2 3 2 31" xfId="9629"/>
    <cellStyle name="Separador de milhares 3 4 2 3 2 32" xfId="10076"/>
    <cellStyle name="Separador de milhares 3 4 2 3 2 4" xfId="2755"/>
    <cellStyle name="Separador de milhares 3 4 2 3 2 4 2" xfId="24718"/>
    <cellStyle name="Separador de milhares 3 4 2 3 2 4 3" xfId="35904"/>
    <cellStyle name="Separador de milhares 3 4 2 3 2 5" xfId="3558"/>
    <cellStyle name="Separador de milhares 3 4 2 3 2 5 2" xfId="26614"/>
    <cellStyle name="Separador de milhares 3 4 2 3 2 5 3" xfId="37800"/>
    <cellStyle name="Separador de milhares 3 4 2 3 2 6" xfId="3342"/>
    <cellStyle name="Separador de milhares 3 4 2 3 2 6 2" xfId="28510"/>
    <cellStyle name="Separador de milhares 3 4 2 3 2 6 3" xfId="39696"/>
    <cellStyle name="Separador de milhares 3 4 2 3 2 7" xfId="3601"/>
    <cellStyle name="Separador de milhares 3 4 2 3 2 8" xfId="3340"/>
    <cellStyle name="Separador de milhares 3 4 2 3 2 9" xfId="4180"/>
    <cellStyle name="Separador de milhares 3 4 2 3 20" xfId="4693"/>
    <cellStyle name="Separador de milhares 3 4 2 3 21" xfId="5747"/>
    <cellStyle name="Separador de milhares 3 4 2 3 22" xfId="5763"/>
    <cellStyle name="Separador de milhares 3 4 2 3 23" xfId="4591"/>
    <cellStyle name="Separador de milhares 3 4 2 3 24" xfId="7060"/>
    <cellStyle name="Separador de milhares 3 4 2 3 25" xfId="6982"/>
    <cellStyle name="Separador de milhares 3 4 2 3 26" xfId="7154"/>
    <cellStyle name="Separador de milhares 3 4 2 3 27" xfId="7899"/>
    <cellStyle name="Separador de milhares 3 4 2 3 28" xfId="7870"/>
    <cellStyle name="Separador de milhares 3 4 2 3 29" xfId="7987"/>
    <cellStyle name="Separador de milhares 3 4 2 3 3" xfId="955"/>
    <cellStyle name="Separador de milhares 3 4 2 3 3 10" xfId="3941"/>
    <cellStyle name="Separador de milhares 3 4 2 3 3 11" xfId="3539"/>
    <cellStyle name="Separador de milhares 3 4 2 3 3 12" xfId="4026"/>
    <cellStyle name="Separador de milhares 3 4 2 3 3 13" xfId="5095"/>
    <cellStyle name="Separador de milhares 3 4 2 3 3 14" xfId="5404"/>
    <cellStyle name="Separador de milhares 3 4 2 3 3 15" xfId="5149"/>
    <cellStyle name="Separador de milhares 3 4 2 3 3 16" xfId="5113"/>
    <cellStyle name="Separador de milhares 3 4 2 3 3 17" xfId="4937"/>
    <cellStyle name="Separador de milhares 3 4 2 3 3 18" xfId="5779"/>
    <cellStyle name="Separador de milhares 3 4 2 3 3 19" xfId="7424"/>
    <cellStyle name="Separador de milhares 3 4 2 3 3 2" xfId="2912"/>
    <cellStyle name="Separador de milhares 3 4 2 3 3 2 2" xfId="21245"/>
    <cellStyle name="Separador de milhares 3 4 2 3 3 2 3" xfId="32433"/>
    <cellStyle name="Separador de milhares 3 4 2 3 3 20" xfId="7256"/>
    <cellStyle name="Separador de milhares 3 4 2 3 3 21" xfId="7040"/>
    <cellStyle name="Separador de milhares 3 4 2 3 3 22" xfId="8228"/>
    <cellStyle name="Separador de milhares 3 4 2 3 3 23" xfId="8307"/>
    <cellStyle name="Separador de milhares 3 4 2 3 3 24" xfId="7892"/>
    <cellStyle name="Separador de milhares 3 4 2 3 3 25" xfId="8013"/>
    <cellStyle name="Separador de milhares 3 4 2 3 3 26" xfId="7817"/>
    <cellStyle name="Separador de milhares 3 4 2 3 3 27" xfId="8568"/>
    <cellStyle name="Separador de milhares 3 4 2 3 3 28" xfId="8774"/>
    <cellStyle name="Separador de milhares 3 4 2 3 3 29" xfId="8753"/>
    <cellStyle name="Separador de milhares 3 4 2 3 3 3" xfId="3569"/>
    <cellStyle name="Separador de milhares 3 4 2 3 3 3 2" xfId="23138"/>
    <cellStyle name="Separador de milhares 3 4 2 3 3 3 3" xfId="34324"/>
    <cellStyle name="Separador de milhares 3 4 2 3 3 30" xfId="9567"/>
    <cellStyle name="Separador de milhares 3 4 2 3 3 31" xfId="9600"/>
    <cellStyle name="Separador de milhares 3 4 2 3 3 32" xfId="10104"/>
    <cellStyle name="Separador de milhares 3 4 2 3 3 4" xfId="3419"/>
    <cellStyle name="Separador de milhares 3 4 2 3 3 4 2" xfId="25034"/>
    <cellStyle name="Separador de milhares 3 4 2 3 3 4 3" xfId="36220"/>
    <cellStyle name="Separador de milhares 3 4 2 3 3 5" xfId="3682"/>
    <cellStyle name="Separador de milhares 3 4 2 3 3 5 2" xfId="26930"/>
    <cellStyle name="Separador de milhares 3 4 2 3 3 5 3" xfId="38116"/>
    <cellStyle name="Separador de milhares 3 4 2 3 3 6" xfId="3019"/>
    <cellStyle name="Separador de milhares 3 4 2 3 3 6 2" xfId="28826"/>
    <cellStyle name="Separador de milhares 3 4 2 3 3 6 3" xfId="40012"/>
    <cellStyle name="Separador de milhares 3 4 2 3 3 7" xfId="2959"/>
    <cellStyle name="Separador de milhares 3 4 2 3 3 8" xfId="3797"/>
    <cellStyle name="Separador de milhares 3 4 2 3 3 9" xfId="2816"/>
    <cellStyle name="Separador de milhares 3 4 2 3 30" xfId="8112"/>
    <cellStyle name="Separador de milhares 3 4 2 3 31" xfId="8635"/>
    <cellStyle name="Separador de milhares 3 4 2 3 32" xfId="8900"/>
    <cellStyle name="Separador de milhares 3 4 2 3 33" xfId="9089"/>
    <cellStyle name="Separador de milhares 3 4 2 3 34" xfId="9295"/>
    <cellStyle name="Separador de milhares 3 4 2 3 35" xfId="9459"/>
    <cellStyle name="Separador de milhares 3 4 2 3 36" xfId="9450"/>
    <cellStyle name="Separador de milhares 3 4 2 3 37" xfId="10048"/>
    <cellStyle name="Separador de milhares 3 4 2 3 4" xfId="1271"/>
    <cellStyle name="Separador de milhares 3 4 2 3 4 10" xfId="4410"/>
    <cellStyle name="Separador de milhares 3 4 2 3 4 11" xfId="4471"/>
    <cellStyle name="Separador de milhares 3 4 2 3 4 12" xfId="4512"/>
    <cellStyle name="Separador de milhares 3 4 2 3 4 13" xfId="5245"/>
    <cellStyle name="Separador de milhares 3 4 2 3 4 14" xfId="4812"/>
    <cellStyle name="Separador de milhares 3 4 2 3 4 15" xfId="5577"/>
    <cellStyle name="Separador de milhares 3 4 2 3 4 16" xfId="5021"/>
    <cellStyle name="Separador de milhares 3 4 2 3 4 17" xfId="5858"/>
    <cellStyle name="Separador de milhares 3 4 2 3 4 18" xfId="5912"/>
    <cellStyle name="Separador de milhares 3 4 2 3 4 19" xfId="7135"/>
    <cellStyle name="Separador de milhares 3 4 2 3 4 2" xfId="3122"/>
    <cellStyle name="Separador de milhares 3 4 2 3 4 2 2" xfId="21561"/>
    <cellStyle name="Separador de milhares 3 4 2 3 4 2 3" xfId="32749"/>
    <cellStyle name="Separador de milhares 3 4 2 3 4 20" xfId="7303"/>
    <cellStyle name="Separador de milhares 3 4 2 3 4 21" xfId="7594"/>
    <cellStyle name="Separador de milhares 3 4 2 3 4 22" xfId="8393"/>
    <cellStyle name="Separador de milhares 3 4 2 3 4 23" xfId="8601"/>
    <cellStyle name="Separador de milhares 3 4 2 3 4 24" xfId="8878"/>
    <cellStyle name="Separador de milhares 3 4 2 3 4 25" xfId="8975"/>
    <cellStyle name="Separador de milhares 3 4 2 3 4 26" xfId="9056"/>
    <cellStyle name="Separador de milhares 3 4 2 3 4 27" xfId="9131"/>
    <cellStyle name="Separador de milhares 3 4 2 3 4 28" xfId="8335"/>
    <cellStyle name="Separador de milhares 3 4 2 3 4 29" xfId="9205"/>
    <cellStyle name="Separador de milhares 3 4 2 3 4 3" xfId="2737"/>
    <cellStyle name="Separador de milhares 3 4 2 3 4 3 2" xfId="23454"/>
    <cellStyle name="Separador de milhares 3 4 2 3 4 3 3" xfId="34640"/>
    <cellStyle name="Separador de milhares 3 4 2 3 4 30" xfId="9625"/>
    <cellStyle name="Separador de milhares 3 4 2 3 4 31" xfId="9694"/>
    <cellStyle name="Separador de milhares 3 4 2 3 4 32" xfId="10132"/>
    <cellStyle name="Separador de milhares 3 4 2 3 4 4" xfId="2480"/>
    <cellStyle name="Separador de milhares 3 4 2 3 4 4 2" xfId="25350"/>
    <cellStyle name="Separador de milhares 3 4 2 3 4 4 3" xfId="36536"/>
    <cellStyle name="Separador de milhares 3 4 2 3 4 5" xfId="2853"/>
    <cellStyle name="Separador de milhares 3 4 2 3 4 5 2" xfId="27246"/>
    <cellStyle name="Separador de milhares 3 4 2 3 4 5 3" xfId="38432"/>
    <cellStyle name="Separador de milhares 3 4 2 3 4 6" xfId="2728"/>
    <cellStyle name="Separador de milhares 3 4 2 3 4 6 2" xfId="29142"/>
    <cellStyle name="Separador de milhares 3 4 2 3 4 6 3" xfId="40328"/>
    <cellStyle name="Separador de milhares 3 4 2 3 4 7" xfId="3048"/>
    <cellStyle name="Separador de milhares 3 4 2 3 4 8" xfId="4240"/>
    <cellStyle name="Separador de milhares 3 4 2 3 4 9" xfId="4331"/>
    <cellStyle name="Separador de milhares 3 4 2 3 5" xfId="1587"/>
    <cellStyle name="Separador de milhares 3 4 2 3 5 10" xfId="4287"/>
    <cellStyle name="Separador de milhares 3 4 2 3 5 11" xfId="4371"/>
    <cellStyle name="Separador de milhares 3 4 2 3 5 12" xfId="4441"/>
    <cellStyle name="Separador de milhares 3 4 2 3 5 13" xfId="5410"/>
    <cellStyle name="Separador de milhares 3 4 2 3 5 14" xfId="5315"/>
    <cellStyle name="Separador de milhares 3 4 2 3 5 15" xfId="4739"/>
    <cellStyle name="Separador de milhares 3 4 2 3 5 16" xfId="4791"/>
    <cellStyle name="Separador de milhares 3 4 2 3 5 17" xfId="4775"/>
    <cellStyle name="Separador de milhares 3 4 2 3 5 18" xfId="5822"/>
    <cellStyle name="Separador de milhares 3 4 2 3 5 19" xfId="7347"/>
    <cellStyle name="Separador de milhares 3 4 2 3 5 2" xfId="3355"/>
    <cellStyle name="Separador de milhares 3 4 2 3 5 2 2" xfId="21877"/>
    <cellStyle name="Separador de milhares 3 4 2 3 5 2 3" xfId="33065"/>
    <cellStyle name="Separador de milhares 3 4 2 3 5 20" xfId="7497"/>
    <cellStyle name="Separador de milhares 3 4 2 3 5 21" xfId="7206"/>
    <cellStyle name="Separador de milhares 3 4 2 3 5 22" xfId="8570"/>
    <cellStyle name="Separador de milhares 3 4 2 3 5 23" xfId="7776"/>
    <cellStyle name="Separador de milhares 3 4 2 3 5 24" xfId="8541"/>
    <cellStyle name="Separador de milhares 3 4 2 3 5 25" xfId="8829"/>
    <cellStyle name="Separador de milhares 3 4 2 3 5 26" xfId="8927"/>
    <cellStyle name="Separador de milhares 3 4 2 3 5 27" xfId="9020"/>
    <cellStyle name="Separador de milhares 3 4 2 3 5 28" xfId="9249"/>
    <cellStyle name="Separador de milhares 3 4 2 3 5 29" xfId="7841"/>
    <cellStyle name="Separador de milhares 3 4 2 3 5 3" xfId="3462"/>
    <cellStyle name="Separador de milhares 3 4 2 3 5 3 2" xfId="23770"/>
    <cellStyle name="Separador de milhares 3 4 2 3 5 3 3" xfId="34956"/>
    <cellStyle name="Separador de milhares 3 4 2 3 5 30" xfId="9681"/>
    <cellStyle name="Separador de milhares 3 4 2 3 5 31" xfId="9423"/>
    <cellStyle name="Separador de milhares 3 4 2 3 5 32" xfId="10160"/>
    <cellStyle name="Separador de milhares 3 4 2 3 5 4" xfId="3588"/>
    <cellStyle name="Separador de milhares 3 4 2 3 5 4 2" xfId="25666"/>
    <cellStyle name="Separador de milhares 3 4 2 3 5 4 3" xfId="36852"/>
    <cellStyle name="Separador de milhares 3 4 2 3 5 5" xfId="3526"/>
    <cellStyle name="Separador de milhares 3 4 2 3 5 5 2" xfId="27562"/>
    <cellStyle name="Separador de milhares 3 4 2 3 5 5 3" xfId="38748"/>
    <cellStyle name="Separador de milhares 3 4 2 3 5 6" xfId="2666"/>
    <cellStyle name="Separador de milhares 3 4 2 3 5 6 2" xfId="29458"/>
    <cellStyle name="Separador de milhares 3 4 2 3 5 6 3" xfId="40644"/>
    <cellStyle name="Separador de milhares 3 4 2 3 5 7" xfId="3293"/>
    <cellStyle name="Separador de milhares 3 4 2 3 5 8" xfId="3160"/>
    <cellStyle name="Separador de milhares 3 4 2 3 5 9" xfId="4192"/>
    <cellStyle name="Separador de milhares 3 4 2 3 6" xfId="1903"/>
    <cellStyle name="Separador de milhares 3 4 2 3 6 10" xfId="4453"/>
    <cellStyle name="Separador de milhares 3 4 2 3 6 11" xfId="4500"/>
    <cellStyle name="Separador de milhares 3 4 2 3 6 12" xfId="4532"/>
    <cellStyle name="Separador de milhares 3 4 2 3 6 13" xfId="5578"/>
    <cellStyle name="Separador de milhares 3 4 2 3 6 14" xfId="5672"/>
    <cellStyle name="Separador de milhares 3 4 2 3 6 15" xfId="5766"/>
    <cellStyle name="Separador de milhares 3 4 2 3 6 16" xfId="5836"/>
    <cellStyle name="Separador de milhares 3 4 2 3 6 17" xfId="5895"/>
    <cellStyle name="Separador de milhares 3 4 2 3 6 18" xfId="5943"/>
    <cellStyle name="Separador de milhares 3 4 2 3 6 19" xfId="7289"/>
    <cellStyle name="Separador de milhares 3 4 2 3 6 2" xfId="3575"/>
    <cellStyle name="Separador de milhares 3 4 2 3 6 2 2" xfId="22193"/>
    <cellStyle name="Separador de milhares 3 4 2 3 6 2 3" xfId="33381"/>
    <cellStyle name="Separador de milhares 3 4 2 3 6 20" xfId="7582"/>
    <cellStyle name="Separador de milhares 3 4 2 3 6 21" xfId="7614"/>
    <cellStyle name="Separador de milhares 3 4 2 3 6 22" xfId="8743"/>
    <cellStyle name="Separador de milhares 3 4 2 3 6 23" xfId="8849"/>
    <cellStyle name="Separador de milhares 3 4 2 3 6 24" xfId="8945"/>
    <cellStyle name="Separador de milhares 3 4 2 3 6 25" xfId="9036"/>
    <cellStyle name="Separador de milhares 3 4 2 3 6 26" xfId="9109"/>
    <cellStyle name="Separador de milhares 3 4 2 3 6 27" xfId="9178"/>
    <cellStyle name="Separador de milhares 3 4 2 3 6 28" xfId="9303"/>
    <cellStyle name="Separador de milhares 3 4 2 3 6 29" xfId="9332"/>
    <cellStyle name="Separador de milhares 3 4 2 3 6 3" xfId="3723"/>
    <cellStyle name="Separador de milhares 3 4 2 3 6 3 2" xfId="24086"/>
    <cellStyle name="Separador de milhares 3 4 2 3 6 3 3" xfId="35272"/>
    <cellStyle name="Separador de milhares 3 4 2 3 6 30" xfId="9738"/>
    <cellStyle name="Separador de milhares 3 4 2 3 6 31" xfId="9769"/>
    <cellStyle name="Separador de milhares 3 4 2 3 6 32" xfId="10188"/>
    <cellStyle name="Separador de milhares 3 4 2 3 6 4" xfId="3860"/>
    <cellStyle name="Separador de milhares 3 4 2 3 6 4 2" xfId="25982"/>
    <cellStyle name="Separador de milhares 3 4 2 3 6 4 3" xfId="37168"/>
    <cellStyle name="Separador de milhares 3 4 2 3 6 5" xfId="4006"/>
    <cellStyle name="Separador de milhares 3 4 2 3 6 5 2" xfId="27878"/>
    <cellStyle name="Separador de milhares 3 4 2 3 6 5 3" xfId="39064"/>
    <cellStyle name="Separador de milhares 3 4 2 3 6 6" xfId="4115"/>
    <cellStyle name="Separador de milhares 3 4 2 3 6 6 2" xfId="29774"/>
    <cellStyle name="Separador de milhares 3 4 2 3 6 6 3" xfId="40960"/>
    <cellStyle name="Separador de milhares 3 4 2 3 6 7" xfId="4209"/>
    <cellStyle name="Separador de milhares 3 4 2 3 6 8" xfId="4304"/>
    <cellStyle name="Separador de milhares 3 4 2 3 6 9" xfId="4385"/>
    <cellStyle name="Separador de milhares 3 4 2 3 7" xfId="2490"/>
    <cellStyle name="Separador de milhares 3 4 2 3 7 2" xfId="20613"/>
    <cellStyle name="Separador de milhares 3 4 2 3 7 3" xfId="31801"/>
    <cellStyle name="Separador de milhares 3 4 2 3 8" xfId="3095"/>
    <cellStyle name="Separador de milhares 3 4 2 3 8 2" xfId="22506"/>
    <cellStyle name="Separador de milhares 3 4 2 3 8 3" xfId="33692"/>
    <cellStyle name="Separador de milhares 3 4 2 3 9" xfId="3689"/>
    <cellStyle name="Separador de milhares 3 4 2 3 9 2" xfId="24402"/>
    <cellStyle name="Separador de milhares 3 4 2 3 9 3" xfId="35588"/>
    <cellStyle name="Separador de milhares 3 4 2 30" xfId="7715"/>
    <cellStyle name="Separador de milhares 3 4 2 31" xfId="8090"/>
    <cellStyle name="Separador de milhares 3 4 2 32" xfId="7795"/>
    <cellStyle name="Separador de milhares 3 4 2 33" xfId="8509"/>
    <cellStyle name="Separador de milhares 3 4 2 34" xfId="8672"/>
    <cellStyle name="Separador de milhares 3 4 2 35" xfId="8025"/>
    <cellStyle name="Separador de milhares 3 4 2 36" xfId="8101"/>
    <cellStyle name="Separador de milhares 3 4 2 37" xfId="8827"/>
    <cellStyle name="Separador de milhares 3 4 2 38" xfId="9399"/>
    <cellStyle name="Separador de milhares 3 4 2 39" xfId="9519"/>
    <cellStyle name="Separador de milhares 3 4 2 4" xfId="481"/>
    <cellStyle name="Separador de milhares 3 4 2 4 10" xfId="3617"/>
    <cellStyle name="Separador de milhares 3 4 2 4 11" xfId="3278"/>
    <cellStyle name="Separador de milhares 3 4 2 4 12" xfId="3083"/>
    <cellStyle name="Separador de milhares 3 4 2 4 13" xfId="4867"/>
    <cellStyle name="Separador de milhares 3 4 2 4 14" xfId="5442"/>
    <cellStyle name="Separador de milhares 3 4 2 4 15" xfId="4677"/>
    <cellStyle name="Separador de milhares 3 4 2 4 16" xfId="4798"/>
    <cellStyle name="Separador de milhares 3 4 2 4 17" xfId="5231"/>
    <cellStyle name="Separador de milhares 3 4 2 4 18" xfId="5448"/>
    <cellStyle name="Separador de milhares 3 4 2 4 19" xfId="6967"/>
    <cellStyle name="Separador de milhares 3 4 2 4 2" xfId="2596"/>
    <cellStyle name="Separador de milhares 3 4 2 4 2 2" xfId="20771"/>
    <cellStyle name="Separador de milhares 3 4 2 4 2 3" xfId="31959"/>
    <cellStyle name="Separador de milhares 3 4 2 4 20" xfId="7271"/>
    <cellStyle name="Separador de milhares 3 4 2 4 21" xfId="7563"/>
    <cellStyle name="Separador de milhares 3 4 2 4 22" xfId="7991"/>
    <cellStyle name="Separador de milhares 3 4 2 4 23" xfId="8343"/>
    <cellStyle name="Separador de milhares 3 4 2 4 24" xfId="8799"/>
    <cellStyle name="Separador de milhares 3 4 2 4 25" xfId="8114"/>
    <cellStyle name="Separador de milhares 3 4 2 4 26" xfId="8279"/>
    <cellStyle name="Separador de milhares 3 4 2 4 27" xfId="8009"/>
    <cellStyle name="Separador de milhares 3 4 2 4 28" xfId="8372"/>
    <cellStyle name="Separador de milhares 3 4 2 4 29" xfId="8298"/>
    <cellStyle name="Separador de milhares 3 4 2 4 3" xfId="3615"/>
    <cellStyle name="Separador de milhares 3 4 2 4 3 2" xfId="22664"/>
    <cellStyle name="Separador de milhares 3 4 2 4 3 3" xfId="33850"/>
    <cellStyle name="Separador de milhares 3 4 2 4 30" xfId="9486"/>
    <cellStyle name="Separador de milhares 3 4 2 4 31" xfId="9612"/>
    <cellStyle name="Separador de milhares 3 4 2 4 32" xfId="10062"/>
    <cellStyle name="Separador de milhares 3 4 2 4 4" xfId="2381"/>
    <cellStyle name="Separador de milhares 3 4 2 4 4 2" xfId="24560"/>
    <cellStyle name="Separador de milhares 3 4 2 4 4 3" xfId="35746"/>
    <cellStyle name="Separador de milhares 3 4 2 4 5" xfId="3886"/>
    <cellStyle name="Separador de milhares 3 4 2 4 5 2" xfId="26456"/>
    <cellStyle name="Separador de milhares 3 4 2 4 5 3" xfId="37642"/>
    <cellStyle name="Separador de milhares 3 4 2 4 6" xfId="3525"/>
    <cellStyle name="Separador de milhares 3 4 2 4 6 2" xfId="28352"/>
    <cellStyle name="Separador de milhares 3 4 2 4 6 3" xfId="39538"/>
    <cellStyle name="Separador de milhares 3 4 2 4 7" xfId="2892"/>
    <cellStyle name="Separador de milhares 3 4 2 4 8" xfId="4166"/>
    <cellStyle name="Separador de milhares 3 4 2 4 9" xfId="4041"/>
    <cellStyle name="Separador de milhares 3 4 2 40" xfId="10034"/>
    <cellStyle name="Separador de milhares 3 4 2 5" xfId="797"/>
    <cellStyle name="Separador de milhares 3 4 2 5 10" xfId="4303"/>
    <cellStyle name="Separador de milhares 3 4 2 5 11" xfId="4384"/>
    <cellStyle name="Separador de milhares 3 4 2 5 12" xfId="4452"/>
    <cellStyle name="Separador de milhares 3 4 2 5 13" xfId="5023"/>
    <cellStyle name="Separador de milhares 3 4 2 5 14" xfId="5002"/>
    <cellStyle name="Separador de milhares 3 4 2 5 15" xfId="5694"/>
    <cellStyle name="Separador de milhares 3 4 2 5 16" xfId="4912"/>
    <cellStyle name="Separador de milhares 3 4 2 5 17" xfId="4768"/>
    <cellStyle name="Separador de milhares 3 4 2 5 18" xfId="5835"/>
    <cellStyle name="Separador de milhares 3 4 2 5 19" xfId="7134"/>
    <cellStyle name="Separador de milhares 3 4 2 5 2" xfId="2807"/>
    <cellStyle name="Separador de milhares 3 4 2 5 2 2" xfId="21087"/>
    <cellStyle name="Separador de milhares 3 4 2 5 2 3" xfId="32275"/>
    <cellStyle name="Separador de milhares 3 4 2 5 20" xfId="7562"/>
    <cellStyle name="Separador de milhares 3 4 2 5 21" xfId="7038"/>
    <cellStyle name="Separador de milhares 3 4 2 5 22" xfId="8154"/>
    <cellStyle name="Separador de milhares 3 4 2 5 23" xfId="8650"/>
    <cellStyle name="Separador de milhares 3 4 2 5 24" xfId="8741"/>
    <cellStyle name="Separador de milhares 3 4 2 5 25" xfId="8848"/>
    <cellStyle name="Separador de milhares 3 4 2 5 26" xfId="8944"/>
    <cellStyle name="Separador de milhares 3 4 2 5 27" xfId="9035"/>
    <cellStyle name="Separador de milhares 3 4 2 5 28" xfId="8634"/>
    <cellStyle name="Separador de milhares 3 4 2 5 29" xfId="9220"/>
    <cellStyle name="Separador de milhares 3 4 2 5 3" xfId="2998"/>
    <cellStyle name="Separador de milhares 3 4 2 5 3 2" xfId="22980"/>
    <cellStyle name="Separador de milhares 3 4 2 5 3 3" xfId="34166"/>
    <cellStyle name="Separador de milhares 3 4 2 5 30" xfId="9543"/>
    <cellStyle name="Separador de milhares 3 4 2 5 31" xfId="9708"/>
    <cellStyle name="Separador de milhares 3 4 2 5 32" xfId="10090"/>
    <cellStyle name="Separador de milhares 3 4 2 5 4" xfId="3190"/>
    <cellStyle name="Separador de milhares 3 4 2 5 4 2" xfId="24876"/>
    <cellStyle name="Separador de milhares 3 4 2 5 4 3" xfId="36062"/>
    <cellStyle name="Separador de milhares 3 4 2 5 5" xfId="3417"/>
    <cellStyle name="Separador de milhares 3 4 2 5 5 2" xfId="26772"/>
    <cellStyle name="Separador de milhares 3 4 2 5 5 3" xfId="37958"/>
    <cellStyle name="Separador de milhares 3 4 2 5 6" xfId="2778"/>
    <cellStyle name="Separador de milhares 3 4 2 5 6 2" xfId="28668"/>
    <cellStyle name="Separador de milhares 3 4 2 5 6 3" xfId="39854"/>
    <cellStyle name="Separador de milhares 3 4 2 5 7" xfId="2477"/>
    <cellStyle name="Separador de milhares 3 4 2 5 8" xfId="2635"/>
    <cellStyle name="Separador de milhares 3 4 2 5 9" xfId="4208"/>
    <cellStyle name="Separador de milhares 3 4 2 6" xfId="1113"/>
    <cellStyle name="Separador de milhares 3 4 2 6 10" xfId="4174"/>
    <cellStyle name="Separador de milhares 3 4 2 6 11" xfId="4273"/>
    <cellStyle name="Separador de milhares 3 4 2 6 12" xfId="4357"/>
    <cellStyle name="Separador de milhares 3 4 2 6 13" xfId="5176"/>
    <cellStyle name="Separador de milhares 3 4 2 6 14" xfId="5102"/>
    <cellStyle name="Separador de milhares 3 4 2 6 15" xfId="4837"/>
    <cellStyle name="Separador de milhares 3 4 2 6 16" xfId="5772"/>
    <cellStyle name="Separador de milhares 3 4 2 6 17" xfId="4882"/>
    <cellStyle name="Separador de milhares 3 4 2 6 18" xfId="5548"/>
    <cellStyle name="Separador de milhares 3 4 2 6 19" xfId="7161"/>
    <cellStyle name="Separador de milhares 3 4 2 6 2" xfId="3024"/>
    <cellStyle name="Separador de milhares 3 4 2 6 2 2" xfId="21403"/>
    <cellStyle name="Separador de milhares 3 4 2 6 2 3" xfId="32591"/>
    <cellStyle name="Separador de milhares 3 4 2 6 20" xfId="6962"/>
    <cellStyle name="Separador de milhares 3 4 2 6 21" xfId="7459"/>
    <cellStyle name="Separador de milhares 3 4 2 6 22" xfId="8315"/>
    <cellStyle name="Separador de milhares 3 4 2 6 23" xfId="7998"/>
    <cellStyle name="Separador de milhares 3 4 2 6 24" xfId="7882"/>
    <cellStyle name="Separador de milhares 3 4 2 6 25" xfId="8518"/>
    <cellStyle name="Separador de milhares 3 4 2 6 26" xfId="8810"/>
    <cellStyle name="Separador de milhares 3 4 2 6 27" xfId="8908"/>
    <cellStyle name="Separador de milhares 3 4 2 6 28" xfId="9175"/>
    <cellStyle name="Separador de milhares 3 4 2 6 29" xfId="9308"/>
    <cellStyle name="Separador de milhares 3 4 2 6 3" xfId="3128"/>
    <cellStyle name="Separador de milhares 3 4 2 6 3 2" xfId="23296"/>
    <cellStyle name="Separador de milhares 3 4 2 6 3 3" xfId="34482"/>
    <cellStyle name="Separador de milhares 3 4 2 6 30" xfId="9601"/>
    <cellStyle name="Separador de milhares 3 4 2 6 31" xfId="9491"/>
    <cellStyle name="Separador de milhares 3 4 2 6 32" xfId="10118"/>
    <cellStyle name="Separador de milhares 3 4 2 6 4" xfId="3730"/>
    <cellStyle name="Separador de milhares 3 4 2 6 4 2" xfId="25192"/>
    <cellStyle name="Separador de milhares 3 4 2 6 4 3" xfId="36378"/>
    <cellStyle name="Separador de milhares 3 4 2 6 5" xfId="2434"/>
    <cellStyle name="Separador de milhares 3 4 2 6 5 2" xfId="27088"/>
    <cellStyle name="Separador de milhares 3 4 2 6 5 3" xfId="38274"/>
    <cellStyle name="Separador de milhares 3 4 2 6 6" xfId="3241"/>
    <cellStyle name="Separador de milhares 3 4 2 6 6 2" xfId="28984"/>
    <cellStyle name="Separador de milhares 3 4 2 6 6 3" xfId="40170"/>
    <cellStyle name="Separador de milhares 3 4 2 6 7" xfId="3497"/>
    <cellStyle name="Separador de milhares 3 4 2 6 8" xfId="3038"/>
    <cellStyle name="Separador de milhares 3 4 2 6 9" xfId="2777"/>
    <cellStyle name="Separador de milhares 3 4 2 7" xfId="1429"/>
    <cellStyle name="Separador de milhares 3 4 2 7 10" xfId="3896"/>
    <cellStyle name="Separador de milhares 3 4 2 7 11" xfId="2742"/>
    <cellStyle name="Separador de milhares 3 4 2 7 12" xfId="3811"/>
    <cellStyle name="Separador de milhares 3 4 2 7 13" xfId="5322"/>
    <cellStyle name="Separador de milhares 3 4 2 7 14" xfId="4689"/>
    <cellStyle name="Separador de milhares 3 4 2 7 15" xfId="4545"/>
    <cellStyle name="Separador de milhares 3 4 2 7 16" xfId="5019"/>
    <cellStyle name="Separador de milhares 3 4 2 7 17" xfId="5745"/>
    <cellStyle name="Separador de milhares 3 4 2 7 18" xfId="4863"/>
    <cellStyle name="Separador de milhares 3 4 2 7 19" xfId="7070"/>
    <cellStyle name="Separador de milhares 3 4 2 7 2" xfId="3236"/>
    <cellStyle name="Separador de milhares 3 4 2 7 2 2" xfId="21719"/>
    <cellStyle name="Separador de milhares 3 4 2 7 2 3" xfId="32907"/>
    <cellStyle name="Separador de milhares 3 4 2 7 20" xfId="7013"/>
    <cellStyle name="Separador de milhares 3 4 2 7 21" xfId="7026"/>
    <cellStyle name="Separador de milhares 3 4 2 7 22" xfId="8482"/>
    <cellStyle name="Separador de milhares 3 4 2 7 23" xfId="8110"/>
    <cellStyle name="Separador de milhares 3 4 2 7 24" xfId="7866"/>
    <cellStyle name="Separador de milhares 3 4 2 7 25" xfId="7785"/>
    <cellStyle name="Separador de milhares 3 4 2 7 26" xfId="8664"/>
    <cellStyle name="Separador de milhares 3 4 2 7 27" xfId="8137"/>
    <cellStyle name="Separador de milhares 3 4 2 7 28" xfId="9225"/>
    <cellStyle name="Separador de milhares 3 4 2 7 29" xfId="9194"/>
    <cellStyle name="Separador de milhares 3 4 2 7 3" xfId="2280"/>
    <cellStyle name="Separador de milhares 3 4 2 7 3 2" xfId="23612"/>
    <cellStyle name="Separador de milhares 3 4 2 7 3 3" xfId="34798"/>
    <cellStyle name="Separador de milhares 3 4 2 7 30" xfId="9657"/>
    <cellStyle name="Separador de milhares 3 4 2 7 31" xfId="9531"/>
    <cellStyle name="Separador de milhares 3 4 2 7 32" xfId="10146"/>
    <cellStyle name="Separador de milhares 3 4 2 7 4" xfId="3146"/>
    <cellStyle name="Separador de milhares 3 4 2 7 4 2" xfId="25508"/>
    <cellStyle name="Separador de milhares 3 4 2 7 4 3" xfId="36694"/>
    <cellStyle name="Separador de milhares 3 4 2 7 5" xfId="2446"/>
    <cellStyle name="Separador de milhares 3 4 2 7 5 2" xfId="27404"/>
    <cellStyle name="Separador de milhares 3 4 2 7 5 3" xfId="38590"/>
    <cellStyle name="Separador de milhares 3 4 2 7 6" xfId="2924"/>
    <cellStyle name="Separador de milhares 3 4 2 7 6 2" xfId="29300"/>
    <cellStyle name="Separador de milhares 3 4 2 7 6 3" xfId="40486"/>
    <cellStyle name="Separador de milhares 3 4 2 7 7" xfId="2901"/>
    <cellStyle name="Separador de milhares 3 4 2 7 8" xfId="2994"/>
    <cellStyle name="Separador de milhares 3 4 2 7 9" xfId="2948"/>
    <cellStyle name="Separador de milhares 3 4 2 8" xfId="1745"/>
    <cellStyle name="Separador de milhares 3 4 2 8 10" xfId="3009"/>
    <cellStyle name="Separador de milhares 3 4 2 8 11" xfId="2694"/>
    <cellStyle name="Separador de milhares 3 4 2 8 12" xfId="4259"/>
    <cellStyle name="Separador de milhares 3 4 2 8 13" xfId="5492"/>
    <cellStyle name="Separador de milhares 3 4 2 8 14" xfId="5027"/>
    <cellStyle name="Separador de milhares 3 4 2 8 15" xfId="5712"/>
    <cellStyle name="Separador de milhares 3 4 2 8 16" xfId="5595"/>
    <cellStyle name="Separador de milhares 3 4 2 8 17" xfId="4742"/>
    <cellStyle name="Separador de milhares 3 4 2 8 18" xfId="4711"/>
    <cellStyle name="Separador de milhares 3 4 2 8 19" xfId="7321"/>
    <cellStyle name="Separador de milhares 3 4 2 8 2" xfId="3475"/>
    <cellStyle name="Separador de milhares 3 4 2 8 2 2" xfId="22035"/>
    <cellStyle name="Separador de milhares 3 4 2 8 2 3" xfId="33223"/>
    <cellStyle name="Separador de milhares 3 4 2 8 20" xfId="7244"/>
    <cellStyle name="Separador de milhares 3 4 2 8 21" xfId="6966"/>
    <cellStyle name="Separador de milhares 3 4 2 8 22" xfId="8666"/>
    <cellStyle name="Separador de milhares 3 4 2 8 23" xfId="7811"/>
    <cellStyle name="Separador de milhares 3 4 2 8 24" xfId="7965"/>
    <cellStyle name="Separador de milhares 3 4 2 8 25" xfId="8150"/>
    <cellStyle name="Separador de milhares 3 4 2 8 26" xfId="7738"/>
    <cellStyle name="Separador de milhares 3 4 2 8 27" xfId="8626"/>
    <cellStyle name="Separador de milhares 3 4 2 8 28" xfId="9278"/>
    <cellStyle name="Separador de milhares 3 4 2 8 29" xfId="9280"/>
    <cellStyle name="Separador de milhares 3 4 2 8 3" xfId="3027"/>
    <cellStyle name="Separador de milhares 3 4 2 8 3 2" xfId="23928"/>
    <cellStyle name="Separador de milhares 3 4 2 8 3 3" xfId="35114"/>
    <cellStyle name="Separador de milhares 3 4 2 8 30" xfId="9713"/>
    <cellStyle name="Separador de milhares 3 4 2 8 31" xfId="9436"/>
    <cellStyle name="Separador de milhares 3 4 2 8 32" xfId="10174"/>
    <cellStyle name="Separador de milhares 3 4 2 8 4" xfId="3359"/>
    <cellStyle name="Separador de milhares 3 4 2 8 4 2" xfId="25824"/>
    <cellStyle name="Separador de milhares 3 4 2 8 4 3" xfId="37010"/>
    <cellStyle name="Separador de milhares 3 4 2 8 5" xfId="2563"/>
    <cellStyle name="Separador de milhares 3 4 2 8 5 2" xfId="27720"/>
    <cellStyle name="Separador de milhares 3 4 2 8 5 3" xfId="38906"/>
    <cellStyle name="Separador de milhares 3 4 2 8 6" xfId="3195"/>
    <cellStyle name="Separador de milhares 3 4 2 8 6 2" xfId="29616"/>
    <cellStyle name="Separador de milhares 3 4 2 8 6 3" xfId="40802"/>
    <cellStyle name="Separador de milhares 3 4 2 8 7" xfId="3117"/>
    <cellStyle name="Separador de milhares 3 4 2 8 8" xfId="2830"/>
    <cellStyle name="Separador de milhares 3 4 2 8 9" xfId="2983"/>
    <cellStyle name="Separador de milhares 3 4 2 9" xfId="2156"/>
    <cellStyle name="Separador de milhares 3 4 2 9 10" xfId="2587"/>
    <cellStyle name="Separador de milhares 3 4 2 9 11" xfId="2305"/>
    <cellStyle name="Separador de milhares 3 4 2 9 12" xfId="2987"/>
    <cellStyle name="Separador de milhares 3 4 2 9 13" xfId="4707"/>
    <cellStyle name="Separador de milhares 3 4 2 9 14" xfId="5356"/>
    <cellStyle name="Separador de milhares 3 4 2 9 15" xfId="4620"/>
    <cellStyle name="Separador de milhares 3 4 2 9 16" xfId="4814"/>
    <cellStyle name="Separador de milhares 3 4 2 9 17" xfId="5686"/>
    <cellStyle name="Separador de milhares 3 4 2 9 18" xfId="4797"/>
    <cellStyle name="Separador de milhares 3 4 2 9 19" xfId="7200"/>
    <cellStyle name="Separador de milhares 3 4 2 9 2" xfId="2387"/>
    <cellStyle name="Separador de milhares 3 4 2 9 20" xfId="7490"/>
    <cellStyle name="Separador de milhares 3 4 2 9 21" xfId="7366"/>
    <cellStyle name="Separador de milhares 3 4 2 9 22" xfId="7807"/>
    <cellStyle name="Separador de milhares 3 4 2 9 23" xfId="8058"/>
    <cellStyle name="Separador de milhares 3 4 2 9 24" xfId="8322"/>
    <cellStyle name="Separador de milhares 3 4 2 9 25" xfId="8378"/>
    <cellStyle name="Separador de milhares 3 4 2 9 26" xfId="7932"/>
    <cellStyle name="Separador de milhares 3 4 2 9 27" xfId="7643"/>
    <cellStyle name="Separador de milhares 3 4 2 9 28" xfId="9017"/>
    <cellStyle name="Separador de milhares 3 4 2 9 29" xfId="8763"/>
    <cellStyle name="Separador de milhares 3 4 2 9 3" xfId="3516"/>
    <cellStyle name="Separador de milhares 3 4 2 9 30" xfId="9434"/>
    <cellStyle name="Separador de milhares 3 4 2 9 31" xfId="9507"/>
    <cellStyle name="Separador de milhares 3 4 2 9 32" xfId="10202"/>
    <cellStyle name="Separador de milhares 3 4 2 9 4" xfId="3267"/>
    <cellStyle name="Separador de milhares 3 4 2 9 5" xfId="2343"/>
    <cellStyle name="Separador de milhares 3 4 2 9 6" xfId="3481"/>
    <cellStyle name="Separador de milhares 3 4 2 9 7" xfId="2910"/>
    <cellStyle name="Separador de milhares 3 4 2 9 8" xfId="2915"/>
    <cellStyle name="Separador de milhares 3 4 2 9 9" xfId="2337"/>
    <cellStyle name="Separador de milhares 3 4 20" xfId="2686"/>
    <cellStyle name="Separador de milhares 3 4 21" xfId="4218"/>
    <cellStyle name="Separador de milhares 3 4 22" xfId="4312"/>
    <cellStyle name="Separador de milhares 3 4 23" xfId="4393"/>
    <cellStyle name="Separador de milhares 3 4 24" xfId="4611"/>
    <cellStyle name="Separador de milhares 3 4 25" xfId="5564"/>
    <cellStyle name="Separador de milhares 3 4 26" xfId="5252"/>
    <cellStyle name="Separador de milhares 3 4 27" xfId="4835"/>
    <cellStyle name="Separador de milhares 3 4 28" xfId="5048"/>
    <cellStyle name="Separador de milhares 3 4 29" xfId="4911"/>
    <cellStyle name="Separador de milhares 3 4 3" xfId="187"/>
    <cellStyle name="Separador de milhares 3 4 3 10" xfId="2301"/>
    <cellStyle name="Separador de milhares 3 4 3 10 2" xfId="22372"/>
    <cellStyle name="Separador de milhares 3 4 3 10 3" xfId="33558"/>
    <cellStyle name="Separador de milhares 3 4 3 11" xfId="2357"/>
    <cellStyle name="Separador de milhares 3 4 3 11 2" xfId="24268"/>
    <cellStyle name="Separador de milhares 3 4 3 11 3" xfId="35454"/>
    <cellStyle name="Separador de milhares 3 4 3 12" xfId="3352"/>
    <cellStyle name="Separador de milhares 3 4 3 12 2" xfId="26164"/>
    <cellStyle name="Separador de milhares 3 4 3 12 3" xfId="37350"/>
    <cellStyle name="Separador de milhares 3 4 3 13" xfId="3226"/>
    <cellStyle name="Separador de milhares 3 4 3 13 2" xfId="28060"/>
    <cellStyle name="Separador de milhares 3 4 3 13 3" xfId="39246"/>
    <cellStyle name="Separador de milhares 3 4 3 14" xfId="3385"/>
    <cellStyle name="Separador de milhares 3 4 3 15" xfId="3600"/>
    <cellStyle name="Separador de milhares 3 4 3 16" xfId="3676"/>
    <cellStyle name="Separador de milhares 3 4 3 17" xfId="4039"/>
    <cellStyle name="Separador de milhares 3 4 3 18" xfId="3960"/>
    <cellStyle name="Separador de milhares 3 4 3 19" xfId="3329"/>
    <cellStyle name="Separador de milhares 3 4 3 2" xfId="277"/>
    <cellStyle name="Separador de milhares 3 4 3 2 10" xfId="2986"/>
    <cellStyle name="Separador de milhares 3 4 3 2 10 2" xfId="24358"/>
    <cellStyle name="Separador de milhares 3 4 3 2 10 3" xfId="35544"/>
    <cellStyle name="Separador de milhares 3 4 3 2 11" xfId="2814"/>
    <cellStyle name="Separador de milhares 3 4 3 2 11 2" xfId="26254"/>
    <cellStyle name="Separador de milhares 3 4 3 2 11 3" xfId="37440"/>
    <cellStyle name="Separador de milhares 3 4 3 2 12" xfId="2617"/>
    <cellStyle name="Separador de milhares 3 4 3 2 12 2" xfId="28150"/>
    <cellStyle name="Separador de milhares 3 4 3 2 12 3" xfId="39336"/>
    <cellStyle name="Separador de milhares 3 4 3 2 13" xfId="3207"/>
    <cellStyle name="Separador de milhares 3 4 3 2 14" xfId="2654"/>
    <cellStyle name="Separador de milhares 3 4 3 2 15" xfId="4269"/>
    <cellStyle name="Separador de milhares 3 4 3 2 16" xfId="4354"/>
    <cellStyle name="Separador de milhares 3 4 3 2 17" xfId="4427"/>
    <cellStyle name="Separador de milhares 3 4 3 2 18" xfId="4484"/>
    <cellStyle name="Separador de milhares 3 4 3 2 19" xfId="4521"/>
    <cellStyle name="Separador de milhares 3 4 3 2 2" xfId="435"/>
    <cellStyle name="Separador de milhares 3 4 3 2 2 10" xfId="3763"/>
    <cellStyle name="Separador de milhares 3 4 3 2 2 10 2" xfId="26412"/>
    <cellStyle name="Separador de milhares 3 4 3 2 2 10 3" xfId="37598"/>
    <cellStyle name="Separador de milhares 3 4 3 2 2 11" xfId="2677"/>
    <cellStyle name="Separador de milhares 3 4 3 2 2 11 2" xfId="28308"/>
    <cellStyle name="Separador de milhares 3 4 3 2 2 11 3" xfId="39494"/>
    <cellStyle name="Separador de milhares 3 4 3 2 2 12" xfId="4112"/>
    <cellStyle name="Separador de milhares 3 4 3 2 2 13" xfId="3149"/>
    <cellStyle name="Separador de milhares 3 4 3 2 2 14" xfId="3695"/>
    <cellStyle name="Separador de milhares 3 4 3 2 2 15" xfId="2339"/>
    <cellStyle name="Separador de milhares 3 4 3 2 2 16" xfId="2422"/>
    <cellStyle name="Separador de milhares 3 4 3 2 2 17" xfId="3496"/>
    <cellStyle name="Separador de milhares 3 4 3 2 2 18" xfId="4841"/>
    <cellStyle name="Separador de milhares 3 4 3 2 2 19" xfId="4935"/>
    <cellStyle name="Separador de milhares 3 4 3 2 2 2" xfId="753"/>
    <cellStyle name="Separador de milhares 3 4 3 2 2 2 10" xfId="3158"/>
    <cellStyle name="Separador de milhares 3 4 3 2 2 2 11" xfId="2887"/>
    <cellStyle name="Separador de milhares 3 4 3 2 2 2 12" xfId="3447"/>
    <cellStyle name="Separador de milhares 3 4 3 2 2 2 13" xfId="4995"/>
    <cellStyle name="Separador de milhares 3 4 3 2 2 2 14" xfId="5546"/>
    <cellStyle name="Separador de milhares 3 4 3 2 2 2 15" xfId="5260"/>
    <cellStyle name="Separador de milhares 3 4 3 2 2 2 16" xfId="4712"/>
    <cellStyle name="Separador de milhares 3 4 3 2 2 2 17" xfId="4659"/>
    <cellStyle name="Separador de milhares 3 4 3 2 2 2 18" xfId="5743"/>
    <cellStyle name="Separador de milhares 3 4 3 2 2 2 19" xfId="7436"/>
    <cellStyle name="Separador de milhares 3 4 3 2 2 2 2" xfId="2775"/>
    <cellStyle name="Separador de milhares 3 4 3 2 2 2 2 2" xfId="21043"/>
    <cellStyle name="Separador de milhares 3 4 3 2 2 2 2 3" xfId="32231"/>
    <cellStyle name="Separador de milhares 3 4 3 2 2 2 20" xfId="7432"/>
    <cellStyle name="Separador de milhares 3 4 3 2 2 2 21" xfId="7106"/>
    <cellStyle name="Separador de milhares 3 4 3 2 2 2 22" xfId="8129"/>
    <cellStyle name="Separador de milhares 3 4 3 2 2 2 23" xfId="8233"/>
    <cellStyle name="Separador de milhares 3 4 3 2 2 2 24" xfId="8242"/>
    <cellStyle name="Separador de milhares 3 4 3 2 2 2 25" xfId="7864"/>
    <cellStyle name="Separador de milhares 3 4 3 2 2 2 26" xfId="8282"/>
    <cellStyle name="Separador de milhares 3 4 3 2 2 2 27" xfId="7735"/>
    <cellStyle name="Separador de milhares 3 4 3 2 2 2 28" xfId="9122"/>
    <cellStyle name="Separador de milhares 3 4 3 2 2 2 29" xfId="7813"/>
    <cellStyle name="Separador de milhares 3 4 3 2 2 2 3" xfId="2452"/>
    <cellStyle name="Separador de milhares 3 4 3 2 2 2 3 2" xfId="22936"/>
    <cellStyle name="Separador de milhares 3 4 3 2 2 2 3 3" xfId="34122"/>
    <cellStyle name="Separador de milhares 3 4 3 2 2 2 30" xfId="9535"/>
    <cellStyle name="Separador de milhares 3 4 3 2 2 2 31" xfId="9570"/>
    <cellStyle name="Separador de milhares 3 4 3 2 2 2 32" xfId="10086"/>
    <cellStyle name="Separador de milhares 3 4 3 2 2 2 4" xfId="2383"/>
    <cellStyle name="Separador de milhares 3 4 3 2 2 2 4 2" xfId="24832"/>
    <cellStyle name="Separador de milhares 3 4 3 2 2 2 4 3" xfId="36018"/>
    <cellStyle name="Separador de milhares 3 4 3 2 2 2 5" xfId="3397"/>
    <cellStyle name="Separador de milhares 3 4 3 2 2 2 5 2" xfId="26728"/>
    <cellStyle name="Separador de milhares 3 4 3 2 2 2 5 3" xfId="37914"/>
    <cellStyle name="Separador de milhares 3 4 3 2 2 2 6" xfId="3134"/>
    <cellStyle name="Separador de milhares 3 4 3 2 2 2 6 2" xfId="28624"/>
    <cellStyle name="Separador de milhares 3 4 3 2 2 2 6 3" xfId="39810"/>
    <cellStyle name="Separador de milhares 3 4 3 2 2 2 7" xfId="2817"/>
    <cellStyle name="Separador de milhares 3 4 3 2 2 2 8" xfId="3108"/>
    <cellStyle name="Separador de milhares 3 4 3 2 2 2 9" xfId="3386"/>
    <cellStyle name="Separador de milhares 3 4 3 2 2 20" xfId="4885"/>
    <cellStyle name="Separador de milhares 3 4 3 2 2 21" xfId="5428"/>
    <cellStyle name="Separador de milhares 3 4 3 2 2 22" xfId="4669"/>
    <cellStyle name="Separador de milhares 3 4 3 2 2 23" xfId="5790"/>
    <cellStyle name="Separador de milhares 3 4 3 2 2 24" xfId="7093"/>
    <cellStyle name="Separador de milhares 3 4 3 2 2 25" xfId="7087"/>
    <cellStyle name="Separador de milhares 3 4 3 2 2 26" xfId="7404"/>
    <cellStyle name="Separador de milhares 3 4 3 2 2 27" xfId="7966"/>
    <cellStyle name="Separador de milhares 3 4 3 2 2 28" xfId="8740"/>
    <cellStyle name="Separador de milhares 3 4 3 2 2 29" xfId="8213"/>
    <cellStyle name="Separador de milhares 3 4 3 2 2 3" xfId="1069"/>
    <cellStyle name="Separador de milhares 3 4 3 2 2 3 10" xfId="2194"/>
    <cellStyle name="Separador de milhares 3 4 3 2 2 3 11" xfId="4114"/>
    <cellStyle name="Separador de milhares 3 4 3 2 2 3 12" xfId="4075"/>
    <cellStyle name="Separador de milhares 3 4 3 2 2 3 13" xfId="5154"/>
    <cellStyle name="Separador de milhares 3 4 3 2 2 3 14" xfId="5158"/>
    <cellStyle name="Separador de milhares 3 4 3 2 2 3 15" xfId="4940"/>
    <cellStyle name="Separador de milhares 3 4 3 2 2 3 16" xfId="4557"/>
    <cellStyle name="Separador de milhares 3 4 3 2 2 3 17" xfId="5506"/>
    <cellStyle name="Separador de milhares 3 4 3 2 2 3 18" xfId="5165"/>
    <cellStyle name="Separador de milhares 3 4 3 2 2 3 19" xfId="7560"/>
    <cellStyle name="Separador de milhares 3 4 3 2 2 3 2" xfId="2989"/>
    <cellStyle name="Separador de milhares 3 4 3 2 2 3 2 2" xfId="21359"/>
    <cellStyle name="Separador de milhares 3 4 3 2 2 3 2 3" xfId="32547"/>
    <cellStyle name="Separador de milhares 3 4 3 2 2 3 20" xfId="7015"/>
    <cellStyle name="Separador de milhares 3 4 3 2 2 3 21" xfId="7218"/>
    <cellStyle name="Separador de milhares 3 4 3 2 2 3 22" xfId="8285"/>
    <cellStyle name="Separador de milhares 3 4 3 2 2 3 23" xfId="7793"/>
    <cellStyle name="Separador de milhares 3 4 3 2 2 3 24" xfId="7941"/>
    <cellStyle name="Separador de milhares 3 4 3 2 2 3 25" xfId="8100"/>
    <cellStyle name="Separador de milhares 3 4 3 2 2 3 26" xfId="7816"/>
    <cellStyle name="Separador de milhares 3 4 3 2 2 3 27" xfId="7990"/>
    <cellStyle name="Separador de milhares 3 4 3 2 2 3 28" xfId="8565"/>
    <cellStyle name="Separador de milhares 3 4 3 2 2 3 29" xfId="9272"/>
    <cellStyle name="Separador de milhares 3 4 3 2 2 3 3" xfId="2190"/>
    <cellStyle name="Separador de milhares 3 4 3 2 2 3 3 2" xfId="23252"/>
    <cellStyle name="Separador de milhares 3 4 3 2 2 3 3 3" xfId="34438"/>
    <cellStyle name="Separador de milhares 3 4 3 2 2 3 30" xfId="9590"/>
    <cellStyle name="Separador de milhares 3 4 3 2 2 3 31" xfId="9428"/>
    <cellStyle name="Separador de milhares 3 4 3 2 2 3 32" xfId="10114"/>
    <cellStyle name="Separador de milhares 3 4 3 2 2 3 4" xfId="3323"/>
    <cellStyle name="Separador de milhares 3 4 3 2 2 3 4 2" xfId="25148"/>
    <cellStyle name="Separador de milhares 3 4 3 2 2 3 4 3" xfId="36334"/>
    <cellStyle name="Separador de milhares 3 4 3 2 2 3 5" xfId="3523"/>
    <cellStyle name="Separador de milhares 3 4 3 2 2 3 5 2" xfId="27044"/>
    <cellStyle name="Separador de milhares 3 4 3 2 2 3 5 3" xfId="38230"/>
    <cellStyle name="Separador de milhares 3 4 3 2 2 3 6" xfId="2803"/>
    <cellStyle name="Separador de milhares 3 4 3 2 2 3 6 2" xfId="28940"/>
    <cellStyle name="Separador de milhares 3 4 3 2 2 3 6 3" xfId="40126"/>
    <cellStyle name="Separador de milhares 3 4 3 2 2 3 7" xfId="4005"/>
    <cellStyle name="Separador de milhares 3 4 3 2 2 3 8" xfId="2508"/>
    <cellStyle name="Separador de milhares 3 4 3 2 2 3 9" xfId="3800"/>
    <cellStyle name="Separador de milhares 3 4 3 2 2 30" xfId="8031"/>
    <cellStyle name="Separador de milhares 3 4 3 2 2 31" xfId="7856"/>
    <cellStyle name="Separador de milhares 3 4 3 2 2 32" xfId="8495"/>
    <cellStyle name="Separador de milhares 3 4 3 2 2 33" xfId="9184"/>
    <cellStyle name="Separador de milhares 3 4 3 2 2 34" xfId="9248"/>
    <cellStyle name="Separador de milhares 3 4 3 2 2 35" xfId="9480"/>
    <cellStyle name="Separador de milhares 3 4 3 2 2 36" xfId="9737"/>
    <cellStyle name="Separador de milhares 3 4 3 2 2 37" xfId="10058"/>
    <cellStyle name="Separador de milhares 3 4 3 2 2 4" xfId="1385"/>
    <cellStyle name="Separador de milhares 3 4 3 2 2 4 10" xfId="3547"/>
    <cellStyle name="Separador de milhares 3 4 3 2 2 4 11" xfId="3858"/>
    <cellStyle name="Separador de milhares 3 4 3 2 2 4 12" xfId="3842"/>
    <cellStyle name="Separador de milhares 3 4 3 2 2 4 13" xfId="5302"/>
    <cellStyle name="Separador de milhares 3 4 3 2 2 4 14" xfId="5249"/>
    <cellStyle name="Separador de milhares 3 4 3 2 2 4 15" xfId="4959"/>
    <cellStyle name="Separador de milhares 3 4 3 2 2 4 16" xfId="4702"/>
    <cellStyle name="Separador de milhares 3 4 3 2 2 4 17" xfId="4923"/>
    <cellStyle name="Separador de milhares 3 4 3 2 2 4 18" xfId="4744"/>
    <cellStyle name="Separador de milhares 3 4 3 2 2 4 19" xfId="7495"/>
    <cellStyle name="Separador de milhares 3 4 3 2 2 4 2" xfId="3203"/>
    <cellStyle name="Separador de milhares 3 4 3 2 2 4 2 2" xfId="21675"/>
    <cellStyle name="Separador de milhares 3 4 3 2 2 4 2 3" xfId="32863"/>
    <cellStyle name="Separador de milhares 3 4 3 2 2 4 20" xfId="7542"/>
    <cellStyle name="Separador de milhares 3 4 3 2 2 4 21" xfId="6986"/>
    <cellStyle name="Separador de milhares 3 4 3 2 2 4 22" xfId="8451"/>
    <cellStyle name="Separador de milhares 3 4 3 2 2 4 23" xfId="8158"/>
    <cellStyle name="Separador de milhares 3 4 3 2 2 4 24" xfId="8716"/>
    <cellStyle name="Separador de milhares 3 4 3 2 2 4 25" xfId="8267"/>
    <cellStyle name="Separador de milhares 3 4 3 2 2 4 26" xfId="8515"/>
    <cellStyle name="Separador de milhares 3 4 3 2 2 4 27" xfId="7789"/>
    <cellStyle name="Separador de milhares 3 4 3 2 2 4 28" xfId="9215"/>
    <cellStyle name="Separador de milhares 3 4 3 2 2 4 29" xfId="7800"/>
    <cellStyle name="Separador de milhares 3 4 3 2 2 4 3" xfId="3363"/>
    <cellStyle name="Separador de milhares 3 4 3 2 2 4 3 2" xfId="23568"/>
    <cellStyle name="Separador de milhares 3 4 3 2 2 4 3 3" xfId="34754"/>
    <cellStyle name="Separador de milhares 3 4 3 2 2 4 30" xfId="9646"/>
    <cellStyle name="Separador de milhares 3 4 3 2 2 4 31" xfId="9546"/>
    <cellStyle name="Separador de milhares 3 4 3 2 2 4 32" xfId="10142"/>
    <cellStyle name="Separador de milhares 3 4 3 2 2 4 4" xfId="3503"/>
    <cellStyle name="Separador de milhares 3 4 3 2 2 4 4 2" xfId="25464"/>
    <cellStyle name="Separador de milhares 3 4 3 2 2 4 4 3" xfId="36650"/>
    <cellStyle name="Separador de milhares 3 4 3 2 2 4 5" xfId="3044"/>
    <cellStyle name="Separador de milhares 3 4 3 2 2 4 5 2" xfId="27360"/>
    <cellStyle name="Separador de milhares 3 4 3 2 2 4 5 3" xfId="38546"/>
    <cellStyle name="Separador de milhares 3 4 3 2 2 4 6" xfId="4011"/>
    <cellStyle name="Separador de milhares 3 4 3 2 2 4 6 2" xfId="29256"/>
    <cellStyle name="Separador de milhares 3 4 3 2 2 4 6 3" xfId="40442"/>
    <cellStyle name="Separador de milhares 3 4 3 2 2 4 7" xfId="3401"/>
    <cellStyle name="Separador de milhares 3 4 3 2 2 4 8" xfId="4091"/>
    <cellStyle name="Separador de milhares 3 4 3 2 2 4 9" xfId="3145"/>
    <cellStyle name="Separador de milhares 3 4 3 2 2 5" xfId="1701"/>
    <cellStyle name="Separador de milhares 3 4 3 2 2 5 10" xfId="3852"/>
    <cellStyle name="Separador de milhares 3 4 3 2 2 5 11" xfId="2195"/>
    <cellStyle name="Separador de milhares 3 4 3 2 2 5 12" xfId="3242"/>
    <cellStyle name="Separador de milhares 3 4 3 2 2 5 13" xfId="5471"/>
    <cellStyle name="Separador de milhares 3 4 3 2 2 5 14" xfId="4615"/>
    <cellStyle name="Separador de milhares 3 4 3 2 2 5 15" xfId="4682"/>
    <cellStyle name="Separador de milhares 3 4 3 2 2 5 16" xfId="4554"/>
    <cellStyle name="Separador de milhares 3 4 3 2 2 5 17" xfId="4808"/>
    <cellStyle name="Separador de milhares 3 4 3 2 2 5 18" xfId="5368"/>
    <cellStyle name="Separador de milhares 3 4 3 2 2 5 19" xfId="6981"/>
    <cellStyle name="Separador de milhares 3 4 3 2 2 5 2" xfId="3445"/>
    <cellStyle name="Separador de milhares 3 4 3 2 2 5 2 2" xfId="21991"/>
    <cellStyle name="Separador de milhares 3 4 3 2 2 5 2 3" xfId="33179"/>
    <cellStyle name="Separador de milhares 3 4 3 2 2 5 20" xfId="7117"/>
    <cellStyle name="Separador de milhares 3 4 3 2 2 5 21" xfId="7343"/>
    <cellStyle name="Separador de milhares 3 4 3 2 2 5 22" xfId="8641"/>
    <cellStyle name="Separador de milhares 3 4 3 2 2 5 23" xfId="8260"/>
    <cellStyle name="Separador de milhares 3 4 3 2 2 5 24" xfId="7790"/>
    <cellStyle name="Separador de milhares 3 4 3 2 2 5 25" xfId="8431"/>
    <cellStyle name="Separador de milhares 3 4 3 2 2 5 26" xfId="8263"/>
    <cellStyle name="Separador de milhares 3 4 3 2 2 5 27" xfId="8288"/>
    <cellStyle name="Separador de milhares 3 4 3 2 2 5 28" xfId="9269"/>
    <cellStyle name="Separador de milhares 3 4 3 2 2 5 29" xfId="9182"/>
    <cellStyle name="Separador de milhares 3 4 3 2 2 5 3" xfId="2329"/>
    <cellStyle name="Separador de milhares 3 4 3 2 2 5 3 2" xfId="23884"/>
    <cellStyle name="Separador de milhares 3 4 3 2 2 5 3 3" xfId="35070"/>
    <cellStyle name="Separador de milhares 3 4 3 2 2 5 30" xfId="9703"/>
    <cellStyle name="Separador de milhares 3 4 3 2 2 5 31" xfId="9584"/>
    <cellStyle name="Separador de milhares 3 4 3 2 2 5 32" xfId="10170"/>
    <cellStyle name="Separador de milhares 3 4 3 2 2 5 4" xfId="3333"/>
    <cellStyle name="Separador de milhares 3 4 3 2 2 5 4 2" xfId="25780"/>
    <cellStyle name="Separador de milhares 3 4 3 2 2 5 4 3" xfId="36966"/>
    <cellStyle name="Separador de milhares 3 4 3 2 2 5 5" xfId="2549"/>
    <cellStyle name="Separador de milhares 3 4 3 2 2 5 5 2" xfId="27676"/>
    <cellStyle name="Separador de milhares 3 4 3 2 2 5 5 3" xfId="38862"/>
    <cellStyle name="Separador de milhares 3 4 3 2 2 5 6" xfId="3612"/>
    <cellStyle name="Separador de milhares 3 4 3 2 2 5 6 2" xfId="29572"/>
    <cellStyle name="Separador de milhares 3 4 3 2 2 5 6 3" xfId="40758"/>
    <cellStyle name="Separador de milhares 3 4 3 2 2 5 7" xfId="3470"/>
    <cellStyle name="Separador de milhares 3 4 3 2 2 5 8" xfId="3929"/>
    <cellStyle name="Separador de milhares 3 4 3 2 2 5 9" xfId="4013"/>
    <cellStyle name="Separador de milhares 3 4 3 2 2 6" xfId="2017"/>
    <cellStyle name="Separador de milhares 3 4 3 2 2 6 10" xfId="4485"/>
    <cellStyle name="Separador de milhares 3 4 3 2 2 6 11" xfId="4522"/>
    <cellStyle name="Separador de milhares 3 4 3 2 2 6 12" xfId="4542"/>
    <cellStyle name="Separador de milhares 3 4 3 2 2 6 13" xfId="5631"/>
    <cellStyle name="Separador de milhares 3 4 3 2 2 6 14" xfId="5721"/>
    <cellStyle name="Separador de milhares 3 4 3 2 2 6 15" xfId="5804"/>
    <cellStyle name="Separador de milhares 3 4 3 2 2 6 16" xfId="5877"/>
    <cellStyle name="Separador de milhares 3 4 3 2 2 6 17" xfId="5925"/>
    <cellStyle name="Separador de milhares 3 4 3 2 2 6 18" xfId="5957"/>
    <cellStyle name="Separador de milhares 3 4 3 2 2 6 19" xfId="7567"/>
    <cellStyle name="Separador de milhares 3 4 3 2 2 6 2" xfId="3647"/>
    <cellStyle name="Separador de milhares 3 4 3 2 2 6 2 2" xfId="22307"/>
    <cellStyle name="Separador de milhares 3 4 3 2 2 6 2 3" xfId="33495"/>
    <cellStyle name="Separador de milhares 3 4 3 2 2 6 20" xfId="7604"/>
    <cellStyle name="Separador de milhares 3 4 3 2 2 6 21" xfId="7624"/>
    <cellStyle name="Separador de milhares 3 4 3 2 2 6 22" xfId="8808"/>
    <cellStyle name="Separador de milhares 3 4 3 2 2 6 23" xfId="8905"/>
    <cellStyle name="Separador de milhares 3 4 3 2 2 6 24" xfId="9000"/>
    <cellStyle name="Separador de milhares 3 4 3 2 2 6 25" xfId="9081"/>
    <cellStyle name="Separador de milhares 3 4 3 2 2 6 26" xfId="9148"/>
    <cellStyle name="Separador de milhares 3 4 3 2 2 6 27" xfId="9200"/>
    <cellStyle name="Separador de milhares 3 4 3 2 2 6 28" xfId="9322"/>
    <cellStyle name="Separador de milhares 3 4 3 2 2 6 29" xfId="9342"/>
    <cellStyle name="Separador de milhares 3 4 3 2 2 6 3" xfId="3794"/>
    <cellStyle name="Separador de milhares 3 4 3 2 2 6 3 2" xfId="24200"/>
    <cellStyle name="Separador de milhares 3 4 3 2 2 6 3 3" xfId="35386"/>
    <cellStyle name="Separador de milhares 3 4 3 2 2 6 30" xfId="9759"/>
    <cellStyle name="Separador de milhares 3 4 3 2 2 6 31" xfId="9779"/>
    <cellStyle name="Separador de milhares 3 4 3 2 2 6 32" xfId="10198"/>
    <cellStyle name="Separador de milhares 3 4 3 2 2 6 4" xfId="3937"/>
    <cellStyle name="Separador de milhares 3 4 3 2 2 6 4 2" xfId="26096"/>
    <cellStyle name="Separador de milhares 3 4 3 2 2 6 4 3" xfId="37282"/>
    <cellStyle name="Separador de milhares 3 4 3 2 2 6 5" xfId="4070"/>
    <cellStyle name="Separador de milhares 3 4 3 2 2 6 5 2" xfId="27992"/>
    <cellStyle name="Separador de milhares 3 4 3 2 2 6 5 3" xfId="39178"/>
    <cellStyle name="Separador de milhares 3 4 3 2 2 6 6" xfId="4172"/>
    <cellStyle name="Separador de milhares 3 4 3 2 2 6 6 2" xfId="29888"/>
    <cellStyle name="Separador de milhares 3 4 3 2 2 6 6 3" xfId="41074"/>
    <cellStyle name="Separador de milhares 3 4 3 2 2 6 7" xfId="4271"/>
    <cellStyle name="Separador de milhares 3 4 3 2 2 6 8" xfId="4355"/>
    <cellStyle name="Separador de milhares 3 4 3 2 2 6 9" xfId="4428"/>
    <cellStyle name="Separador de milhares 3 4 3 2 2 7" xfId="2567"/>
    <cellStyle name="Separador de milhares 3 4 3 2 2 7 2" xfId="20727"/>
    <cellStyle name="Separador de milhares 3 4 3 2 2 7 3" xfId="31915"/>
    <cellStyle name="Separador de milhares 3 4 3 2 2 8" xfId="2906"/>
    <cellStyle name="Separador de milhares 3 4 3 2 2 8 2" xfId="22620"/>
    <cellStyle name="Separador de milhares 3 4 3 2 2 8 3" xfId="33806"/>
    <cellStyle name="Separador de milhares 3 4 3 2 2 9" xfId="2975"/>
    <cellStyle name="Separador de milhares 3 4 3 2 2 9 2" xfId="24516"/>
    <cellStyle name="Separador de milhares 3 4 3 2 2 9 3" xfId="35702"/>
    <cellStyle name="Separador de milhares 3 4 3 2 20" xfId="4683"/>
    <cellStyle name="Separador de milhares 3 4 3 2 21" xfId="4994"/>
    <cellStyle name="Separador de milhares 3 4 3 2 22" xfId="5550"/>
    <cellStyle name="Separador de milhares 3 4 3 2 23" xfId="5087"/>
    <cellStyle name="Separador de milhares 3 4 3 2 24" xfId="5876"/>
    <cellStyle name="Separador de milhares 3 4 3 2 25" xfId="5924"/>
    <cellStyle name="Separador de milhares 3 4 3 2 26" xfId="7394"/>
    <cellStyle name="Separador de milhares 3 4 3 2 27" xfId="7566"/>
    <cellStyle name="Separador de milhares 3 4 3 2 28" xfId="7603"/>
    <cellStyle name="Separador de milhares 3 4 3 2 29" xfId="7787"/>
    <cellStyle name="Separador de milhares 3 4 3 2 3" xfId="595"/>
    <cellStyle name="Separador de milhares 3 4 3 2 3 10" xfId="4315"/>
    <cellStyle name="Separador de milhares 3 4 3 2 3 11" xfId="4395"/>
    <cellStyle name="Separador de milhares 3 4 3 2 3 12" xfId="4459"/>
    <cellStyle name="Separador de milhares 3 4 3 2 3 13" xfId="4915"/>
    <cellStyle name="Separador de milhares 3 4 3 2 3 14" xfId="5560"/>
    <cellStyle name="Separador de milhares 3 4 3 2 3 15" xfId="5449"/>
    <cellStyle name="Separador de milhares 3 4 3 2 3 16" xfId="5685"/>
    <cellStyle name="Separador de milhares 3 4 3 2 3 17" xfId="4800"/>
    <cellStyle name="Separador de milhares 3 4 3 2 3 18" xfId="5846"/>
    <cellStyle name="Separador de milhares 3 4 3 2 3 19" xfId="7506"/>
    <cellStyle name="Separador de milhares 3 4 3 2 3 2" xfId="2675"/>
    <cellStyle name="Separador de milhares 3 4 3 2 3 2 2" xfId="20885"/>
    <cellStyle name="Separador de milhares 3 4 3 2 3 2 3" xfId="32073"/>
    <cellStyle name="Separador de milhares 3 4 3 2 3 20" xfId="7152"/>
    <cellStyle name="Separador de milhares 3 4 3 2 3 21" xfId="7390"/>
    <cellStyle name="Separador de milhares 3 4 3 2 3 22" xfId="8051"/>
    <cellStyle name="Separador de milhares 3 4 3 2 3 23" xfId="7673"/>
    <cellStyle name="Separador de milhares 3 4 3 2 3 24" xfId="8756"/>
    <cellStyle name="Separador de milhares 3 4 3 2 3 25" xfId="8861"/>
    <cellStyle name="Separador de milhares 3 4 3 2 3 26" xfId="8957"/>
    <cellStyle name="Separador de milhares 3 4 3 2 3 27" xfId="9042"/>
    <cellStyle name="Separador de milhares 3 4 3 2 3 28" xfId="7914"/>
    <cellStyle name="Separador de milhares 3 4 3 2 3 29" xfId="8014"/>
    <cellStyle name="Separador de milhares 3 4 3 2 3 3" xfId="2578"/>
    <cellStyle name="Separador de milhares 3 4 3 2 3 3 2" xfId="22778"/>
    <cellStyle name="Separador de milhares 3 4 3 2 3 3 3" xfId="33964"/>
    <cellStyle name="Separador de milhares 3 4 3 2 3 30" xfId="9505"/>
    <cellStyle name="Separador de milhares 3 4 3 2 3 31" xfId="9384"/>
    <cellStyle name="Separador de milhares 3 4 3 2 3 32" xfId="10072"/>
    <cellStyle name="Separador de milhares 3 4 3 2 3 4" xfId="2841"/>
    <cellStyle name="Separador de milhares 3 4 3 2 3 4 2" xfId="24674"/>
    <cellStyle name="Separador de milhares 3 4 3 2 3 4 3" xfId="35860"/>
    <cellStyle name="Separador de milhares 3 4 3 2 3 5" xfId="3899"/>
    <cellStyle name="Separador de milhares 3 4 3 2 3 5 2" xfId="26570"/>
    <cellStyle name="Separador de milhares 3 4 3 2 3 5 3" xfId="37756"/>
    <cellStyle name="Separador de milhares 3 4 3 2 3 6" xfId="3812"/>
    <cellStyle name="Separador de milhares 3 4 3 2 3 6 2" xfId="28466"/>
    <cellStyle name="Separador de milhares 3 4 3 2 3 6 3" xfId="39652"/>
    <cellStyle name="Separador de milhares 3 4 3 2 3 7" xfId="2436"/>
    <cellStyle name="Separador de milhares 3 4 3 2 3 8" xfId="3870"/>
    <cellStyle name="Separador de milhares 3 4 3 2 3 9" xfId="4222"/>
    <cellStyle name="Separador de milhares 3 4 3 2 30" xfId="8805"/>
    <cellStyle name="Separador de milhares 3 4 3 2 31" xfId="8904"/>
    <cellStyle name="Separador de milhares 3 4 3 2 32" xfId="8999"/>
    <cellStyle name="Separador de milhares 3 4 3 2 33" xfId="9080"/>
    <cellStyle name="Separador de milhares 3 4 3 2 34" xfId="9147"/>
    <cellStyle name="Separador de milhares 3 4 3 2 35" xfId="8480"/>
    <cellStyle name="Separador de milhares 3 4 3 2 36" xfId="9214"/>
    <cellStyle name="Separador de milhares 3 4 3 2 37" xfId="9425"/>
    <cellStyle name="Separador de milhares 3 4 3 2 38" xfId="9758"/>
    <cellStyle name="Separador de milhares 3 4 3 2 39" xfId="10044"/>
    <cellStyle name="Separador de milhares 3 4 3 2 4" xfId="911"/>
    <cellStyle name="Separador de milhares 3 4 3 2 4 10" xfId="3002"/>
    <cellStyle name="Separador de milhares 3 4 3 2 4 11" xfId="2465"/>
    <cellStyle name="Separador de milhares 3 4 3 2 4 12" xfId="3244"/>
    <cellStyle name="Separador de milhares 3 4 3 2 4 13" xfId="5072"/>
    <cellStyle name="Separador de milhares 3 4 3 2 4 14" xfId="5339"/>
    <cellStyle name="Separador de milhares 3 4 3 2 4 15" xfId="4990"/>
    <cellStyle name="Separador de milhares 3 4 3 2 4 16" xfId="5695"/>
    <cellStyle name="Separador de milhares 3 4 3 2 4 17" xfId="5003"/>
    <cellStyle name="Separador de milhares 3 4 3 2 4 18" xfId="5398"/>
    <cellStyle name="Separador de milhares 3 4 3 2 4 19" xfId="7262"/>
    <cellStyle name="Separador de milhares 3 4 3 2 4 2" xfId="2879"/>
    <cellStyle name="Separador de milhares 3 4 3 2 4 2 2" xfId="21201"/>
    <cellStyle name="Separador de milhares 3 4 3 2 4 2 3" xfId="32389"/>
    <cellStyle name="Separador de milhares 3 4 3 2 4 20" xfId="7032"/>
    <cellStyle name="Separador de milhares 3 4 3 2 4 21" xfId="7277"/>
    <cellStyle name="Separador de milhares 3 4 3 2 4 22" xfId="8207"/>
    <cellStyle name="Separador de milhares 3 4 3 2 4 23" xfId="7936"/>
    <cellStyle name="Separador de milhares 3 4 3 2 4 24" xfId="7639"/>
    <cellStyle name="Separador de milhares 3 4 3 2 4 25" xfId="7977"/>
    <cellStyle name="Separador de milhares 3 4 3 2 4 26" xfId="8652"/>
    <cellStyle name="Separador de milhares 3 4 3 2 4 27" xfId="8225"/>
    <cellStyle name="Separador de milhares 3 4 3 2 4 28" xfId="8542"/>
    <cellStyle name="Separador de milhares 3 4 3 2 4 29" xfId="8745"/>
    <cellStyle name="Separador de milhares 3 4 3 2 4 3" xfId="3500"/>
    <cellStyle name="Separador de milhares 3 4 3 2 4 3 2" xfId="23094"/>
    <cellStyle name="Separador de milhares 3 4 3 2 4 3 3" xfId="34280"/>
    <cellStyle name="Separador de milhares 3 4 3 2 4 30" xfId="9563"/>
    <cellStyle name="Separador de milhares 3 4 3 2 4 31" xfId="9468"/>
    <cellStyle name="Separador de milhares 3 4 3 2 4 32" xfId="10100"/>
    <cellStyle name="Separador de milhares 3 4 3 2 4 4" xfId="2252"/>
    <cellStyle name="Separador de milhares 3 4 3 2 4 4 2" xfId="24990"/>
    <cellStyle name="Separador de milhares 3 4 3 2 4 4 3" xfId="36176"/>
    <cellStyle name="Separador de milhares 3 4 3 2 4 5" xfId="3206"/>
    <cellStyle name="Separador de milhares 3 4 3 2 4 5 2" xfId="26886"/>
    <cellStyle name="Separador de milhares 3 4 3 2 4 5 3" xfId="38072"/>
    <cellStyle name="Separador de milhares 3 4 3 2 4 6" xfId="3246"/>
    <cellStyle name="Separador de milhares 3 4 3 2 4 6 2" xfId="28782"/>
    <cellStyle name="Separador de milhares 3 4 3 2 4 6 3" xfId="39968"/>
    <cellStyle name="Separador de milhares 3 4 3 2 4 7" xfId="3229"/>
    <cellStyle name="Separador de milhares 3 4 3 2 4 8" xfId="3402"/>
    <cellStyle name="Separador de milhares 3 4 3 2 4 9" xfId="4104"/>
    <cellStyle name="Separador de milhares 3 4 3 2 5" xfId="1227"/>
    <cellStyle name="Separador de milhares 3 4 3 2 5 10" xfId="3351"/>
    <cellStyle name="Separador de milhares 3 4 3 2 5 11" xfId="3232"/>
    <cellStyle name="Separador de milhares 3 4 3 2 5 12" xfId="4050"/>
    <cellStyle name="Separador de milhares 3 4 3 2 5 13" xfId="5225"/>
    <cellStyle name="Separador de milhares 3 4 3 2 5 14" xfId="5571"/>
    <cellStyle name="Separador de milhares 3 4 3 2 5 15" xfId="5227"/>
    <cellStyle name="Separador de milhares 3 4 3 2 5 16" xfId="5615"/>
    <cellStyle name="Separador de milhares 3 4 3 2 5 17" xfId="4813"/>
    <cellStyle name="Separador de milhares 3 4 3 2 5 18" xfId="4624"/>
    <cellStyle name="Separador de milhares 3 4 3 2 5 19" xfId="7519"/>
    <cellStyle name="Separador de milhares 3 4 3 2 5 2" xfId="3099"/>
    <cellStyle name="Separador de milhares 3 4 3 2 5 2 2" xfId="21517"/>
    <cellStyle name="Separador de milhares 3 4 3 2 5 2 3" xfId="32705"/>
    <cellStyle name="Separador de milhares 3 4 3 2 5 20" xfId="7466"/>
    <cellStyle name="Separador de milhares 3 4 3 2 5 21" xfId="7283"/>
    <cellStyle name="Separador de milhares 3 4 3 2 5 22" xfId="8375"/>
    <cellStyle name="Separador de milhares 3 4 3 2 5 23" xfId="8473"/>
    <cellStyle name="Separador de milhares 3 4 3 2 5 24" xfId="7746"/>
    <cellStyle name="Separador de milhares 3 4 3 2 5 25" xfId="8136"/>
    <cellStyle name="Separador de milhares 3 4 3 2 5 26" xfId="8341"/>
    <cellStyle name="Separador de milhares 3 4 3 2 5 27" xfId="7863"/>
    <cellStyle name="Separador de milhares 3 4 3 2 5 28" xfId="8693"/>
    <cellStyle name="Separador de milhares 3 4 3 2 5 29" xfId="9197"/>
    <cellStyle name="Separador de milhares 3 4 3 2 5 3" xfId="2589"/>
    <cellStyle name="Separador de milhares 3 4 3 2 5 3 2" xfId="23410"/>
    <cellStyle name="Separador de milhares 3 4 3 2 5 3 3" xfId="34596"/>
    <cellStyle name="Separador de milhares 3 4 3 2 5 30" xfId="9621"/>
    <cellStyle name="Separador de milhares 3 4 3 2 5 31" xfId="9655"/>
    <cellStyle name="Separador de milhares 3 4 3 2 5 32" xfId="10128"/>
    <cellStyle name="Separador de milhares 3 4 3 2 5 4" xfId="3381"/>
    <cellStyle name="Separador de milhares 3 4 3 2 5 4 2" xfId="25306"/>
    <cellStyle name="Separador de milhares 3 4 3 2 5 4 3" xfId="36492"/>
    <cellStyle name="Separador de milhares 3 4 3 2 5 5" xfId="3911"/>
    <cellStyle name="Separador de milhares 3 4 3 2 5 5 2" xfId="27202"/>
    <cellStyle name="Separador de milhares 3 4 3 2 5 5 3" xfId="38388"/>
    <cellStyle name="Separador de milhares 3 4 3 2 5 6" xfId="3217"/>
    <cellStyle name="Separador de milhares 3 4 3 2 5 6 2" xfId="29098"/>
    <cellStyle name="Separador de milhares 3 4 3 2 5 6 3" xfId="40284"/>
    <cellStyle name="Separador de milhares 3 4 3 2 5 7" xfId="3181"/>
    <cellStyle name="Separador de milhares 3 4 3 2 5 8" xfId="2922"/>
    <cellStyle name="Separador de milhares 3 4 3 2 5 9" xfId="3046"/>
    <cellStyle name="Separador de milhares 3 4 3 2 6" xfId="1543"/>
    <cellStyle name="Separador de milhares 3 4 3 2 6 10" xfId="3403"/>
    <cellStyle name="Separador de milhares 3 4 3 2 6 11" xfId="2921"/>
    <cellStyle name="Separador de milhares 3 4 3 2 6 12" xfId="4246"/>
    <cellStyle name="Separador de milhares 3 4 3 2 6 13" xfId="5381"/>
    <cellStyle name="Separador de milhares 3 4 3 2 6 14" xfId="4967"/>
    <cellStyle name="Separador de milhares 3 4 3 2 6 15" xfId="5618"/>
    <cellStyle name="Separador de milhares 3 4 3 2 6 16" xfId="5098"/>
    <cellStyle name="Separador de milhares 3 4 3 2 6 17" xfId="5387"/>
    <cellStyle name="Separador de milhares 3 4 3 2 6 18" xfId="5733"/>
    <cellStyle name="Separador de milhares 3 4 3 2 6 19" xfId="7287"/>
    <cellStyle name="Separador de milhares 3 4 3 2 6 2" xfId="3321"/>
    <cellStyle name="Separador de milhares 3 4 3 2 6 2 2" xfId="21833"/>
    <cellStyle name="Separador de milhares 3 4 3 2 6 2 3" xfId="33021"/>
    <cellStyle name="Separador de milhares 3 4 3 2 6 20" xfId="7145"/>
    <cellStyle name="Separador de milhares 3 4 3 2 6 21" xfId="7131"/>
    <cellStyle name="Separador de milhares 3 4 3 2 6 22" xfId="8545"/>
    <cellStyle name="Separador de milhares 3 4 3 2 6 23" xfId="8776"/>
    <cellStyle name="Separador de milhares 3 4 3 2 6 24" xfId="8668"/>
    <cellStyle name="Separador de milhares 3 4 3 2 6 25" xfId="7849"/>
    <cellStyle name="Separador de milhares 3 4 3 2 6 26" xfId="7756"/>
    <cellStyle name="Separador de milhares 3 4 3 2 6 27" xfId="8609"/>
    <cellStyle name="Separador de milhares 3 4 3 2 6 28" xfId="9241"/>
    <cellStyle name="Separador de milhares 3 4 3 2 6 29" xfId="9260"/>
    <cellStyle name="Separador de milhares 3 4 3 2 6 3" xfId="2942"/>
    <cellStyle name="Separador de milhares 3 4 3 2 6 3 2" xfId="23726"/>
    <cellStyle name="Separador de milhares 3 4 3 2 6 3 3" xfId="34912"/>
    <cellStyle name="Separador de milhares 3 4 3 2 6 30" xfId="9674"/>
    <cellStyle name="Separador de milhares 3 4 3 2 6 31" xfId="9749"/>
    <cellStyle name="Separador de milhares 3 4 3 2 6 32" xfId="10156"/>
    <cellStyle name="Separador de milhares 3 4 3 2 6 4" xfId="2314"/>
    <cellStyle name="Separador de milhares 3 4 3 2 6 4 2" xfId="25622"/>
    <cellStyle name="Separador de milhares 3 4 3 2 6 4 3" xfId="36808"/>
    <cellStyle name="Separador de milhares 3 4 3 2 6 5" xfId="3422"/>
    <cellStyle name="Separador de milhares 3 4 3 2 6 5 2" xfId="27518"/>
    <cellStyle name="Separador de milhares 3 4 3 2 6 5 3" xfId="38704"/>
    <cellStyle name="Separador de milhares 3 4 3 2 6 6" xfId="2882"/>
    <cellStyle name="Separador de milhares 3 4 3 2 6 6 2" xfId="29414"/>
    <cellStyle name="Separador de milhares 3 4 3 2 6 6 3" xfId="40600"/>
    <cellStyle name="Separador de milhares 3 4 3 2 6 7" xfId="4145"/>
    <cellStyle name="Separador de milhares 3 4 3 2 6 8" xfId="2898"/>
    <cellStyle name="Separador de milhares 3 4 3 2 6 9" xfId="3762"/>
    <cellStyle name="Separador de milhares 3 4 3 2 7" xfId="1859"/>
    <cellStyle name="Separador de milhares 3 4 3 2 7 10" xfId="4442"/>
    <cellStyle name="Separador de milhares 3 4 3 2 7 11" xfId="4493"/>
    <cellStyle name="Separador de milhares 3 4 3 2 7 12" xfId="4528"/>
    <cellStyle name="Separador de milhares 3 4 3 2 7 13" xfId="5552"/>
    <cellStyle name="Separador de milhares 3 4 3 2 7 14" xfId="5655"/>
    <cellStyle name="Separador de milhares 3 4 3 2 7 15" xfId="5748"/>
    <cellStyle name="Separador de milhares 3 4 3 2 7 16" xfId="5823"/>
    <cellStyle name="Separador de milhares 3 4 3 2 7 17" xfId="5888"/>
    <cellStyle name="Separador de milhares 3 4 3 2 7 18" xfId="5936"/>
    <cellStyle name="Separador de milhares 3 4 3 2 7 19" xfId="7399"/>
    <cellStyle name="Separador de milhares 3 4 3 2 7 2" xfId="3548"/>
    <cellStyle name="Separador de milhares 3 4 3 2 7 2 2" xfId="22149"/>
    <cellStyle name="Separador de milhares 3 4 3 2 7 2 3" xfId="33337"/>
    <cellStyle name="Separador de milhares 3 4 3 2 7 20" xfId="7575"/>
    <cellStyle name="Separador de milhares 3 4 3 2 7 21" xfId="7610"/>
    <cellStyle name="Separador de milhares 3 4 3 2 7 22" xfId="8722"/>
    <cellStyle name="Separador de milhares 3 4 3 2 7 23" xfId="8830"/>
    <cellStyle name="Separador de milhares 3 4 3 2 7 24" xfId="8929"/>
    <cellStyle name="Separador de milhares 3 4 3 2 7 25" xfId="9021"/>
    <cellStyle name="Separador de milhares 3 4 3 2 7 26" xfId="9097"/>
    <cellStyle name="Separador de milhares 3 4 3 2 7 27" xfId="9164"/>
    <cellStyle name="Separador de milhares 3 4 3 2 7 28" xfId="9296"/>
    <cellStyle name="Separador de milhares 3 4 3 2 7 29" xfId="9328"/>
    <cellStyle name="Separador de milhares 3 4 3 2 7 3" xfId="3692"/>
    <cellStyle name="Separador de milhares 3 4 3 2 7 3 2" xfId="24042"/>
    <cellStyle name="Separador de milhares 3 4 3 2 7 3 3" xfId="35228"/>
    <cellStyle name="Separador de milhares 3 4 3 2 7 30" xfId="9730"/>
    <cellStyle name="Separador de milhares 3 4 3 2 7 31" xfId="9765"/>
    <cellStyle name="Separador de milhares 3 4 3 2 7 32" xfId="10184"/>
    <cellStyle name="Separador de milhares 3 4 3 2 7 4" xfId="3833"/>
    <cellStyle name="Separador de milhares 3 4 3 2 7 4 2" xfId="25938"/>
    <cellStyle name="Separador de milhares 3 4 3 2 7 4 3" xfId="37124"/>
    <cellStyle name="Separador de milhares 3 4 3 2 7 5" xfId="3979"/>
    <cellStyle name="Separador de milhares 3 4 3 2 7 5 2" xfId="27834"/>
    <cellStyle name="Separador de milhares 3 4 3 2 7 5 3" xfId="39020"/>
    <cellStyle name="Separador de milhares 3 4 3 2 7 6" xfId="4097"/>
    <cellStyle name="Separador de milhares 3 4 3 2 7 6 2" xfId="29730"/>
    <cellStyle name="Separador de milhares 3 4 3 2 7 6 3" xfId="40916"/>
    <cellStyle name="Separador de milhares 3 4 3 2 7 7" xfId="4193"/>
    <cellStyle name="Separador de milhares 3 4 3 2 7 8" xfId="4288"/>
    <cellStyle name="Separador de milhares 3 4 3 2 7 9" xfId="4372"/>
    <cellStyle name="Separador de milhares 3 4 3 2 8" xfId="2161"/>
    <cellStyle name="Separador de milhares 3 4 3 2 8 10" xfId="4053"/>
    <cellStyle name="Separador de milhares 3 4 3 2 8 11" xfId="3895"/>
    <cellStyle name="Separador de milhares 3 4 3 2 8 12" xfId="4226"/>
    <cellStyle name="Separador de milhares 3 4 3 2 8 13" xfId="4762"/>
    <cellStyle name="Separador de milhares 3 4 3 2 8 14" xfId="4924"/>
    <cellStyle name="Separador de milhares 3 4 3 2 8 15" xfId="5083"/>
    <cellStyle name="Separador de milhares 3 4 3 2 8 16" xfId="5372"/>
    <cellStyle name="Separador de milhares 3 4 3 2 8 17" xfId="4823"/>
    <cellStyle name="Separador de milhares 3 4 3 2 8 18" xfId="5785"/>
    <cellStyle name="Separador de milhares 3 4 3 2 8 19" xfId="7500"/>
    <cellStyle name="Separador de milhares 3 4 3 2 8 2" xfId="2458"/>
    <cellStyle name="Separador de milhares 3 4 3 2 8 20" xfId="7116"/>
    <cellStyle name="Separador de milhares 3 4 3 2 8 21" xfId="7126"/>
    <cellStyle name="Separador de milhares 3 4 3 2 8 22" xfId="7873"/>
    <cellStyle name="Separador de milhares 3 4 3 2 8 23" xfId="8727"/>
    <cellStyle name="Separador de milhares 3 4 3 2 8 24" xfId="7952"/>
    <cellStyle name="Separador de milhares 3 4 3 2 8 25" xfId="8023"/>
    <cellStyle name="Separador de milhares 3 4 3 2 8 26" xfId="8280"/>
    <cellStyle name="Separador de milhares 3 4 3 2 8 27" xfId="8586"/>
    <cellStyle name="Separador de milhares 3 4 3 2 8 28" xfId="7939"/>
    <cellStyle name="Separador de milhares 3 4 3 2 8 29" xfId="9243"/>
    <cellStyle name="Separador de milhares 3 4 3 2 8 3" xfId="2891"/>
    <cellStyle name="Separador de milhares 3 4 3 2 8 30" xfId="9451"/>
    <cellStyle name="Separador de milhares 3 4 3 2 8 31" xfId="9732"/>
    <cellStyle name="Separador de milhares 3 4 3 2 8 32" xfId="10212"/>
    <cellStyle name="Separador de milhares 3 4 3 2 8 4" xfId="2392"/>
    <cellStyle name="Separador de milhares 3 4 3 2 8 5" xfId="2258"/>
    <cellStyle name="Separador de milhares 3 4 3 2 8 6" xfId="2726"/>
    <cellStyle name="Separador de milhares 3 4 3 2 8 7" xfId="4102"/>
    <cellStyle name="Separador de milhares 3 4 3 2 8 8" xfId="3651"/>
    <cellStyle name="Separador de milhares 3 4 3 2 8 9" xfId="3441"/>
    <cellStyle name="Separador de milhares 3 4 3 2 9" xfId="2359"/>
    <cellStyle name="Separador de milhares 3 4 3 2 9 2" xfId="22462"/>
    <cellStyle name="Separador de milhares 3 4 3 2 9 3" xfId="33648"/>
    <cellStyle name="Separador de milhares 3 4 3 20" xfId="2370"/>
    <cellStyle name="Separador de milhares 3 4 3 21" xfId="4636"/>
    <cellStyle name="Separador de milhares 3 4 3 22" xfId="4635"/>
    <cellStyle name="Separador de milhares 3 4 3 23" xfId="4824"/>
    <cellStyle name="Separador de milhares 3 4 3 24" xfId="5130"/>
    <cellStyle name="Separador de milhares 3 4 3 25" xfId="5511"/>
    <cellStyle name="Separador de milhares 3 4 3 26" xfId="5395"/>
    <cellStyle name="Separador de milhares 3 4 3 27" xfId="7171"/>
    <cellStyle name="Separador de milhares 3 4 3 28" xfId="7309"/>
    <cellStyle name="Separador de milhares 3 4 3 29" xfId="7339"/>
    <cellStyle name="Separador de milhares 3 4 3 3" xfId="345"/>
    <cellStyle name="Separador de milhares 3 4 3 3 10" xfId="3365"/>
    <cellStyle name="Separador de milhares 3 4 3 3 10 2" xfId="26322"/>
    <cellStyle name="Separador de milhares 3 4 3 3 10 3" xfId="37508"/>
    <cellStyle name="Separador de milhares 3 4 3 3 11" xfId="2457"/>
    <cellStyle name="Separador de milhares 3 4 3 3 11 2" xfId="28218"/>
    <cellStyle name="Separador de milhares 3 4 3 3 11 3" xfId="39404"/>
    <cellStyle name="Separador de milhares 3 4 3 3 12" xfId="3194"/>
    <cellStyle name="Separador de milhares 3 4 3 3 13" xfId="3331"/>
    <cellStyle name="Separador de milhares 3 4 3 3 14" xfId="3540"/>
    <cellStyle name="Separador de milhares 3 4 3 3 15" xfId="4057"/>
    <cellStyle name="Separador de milhares 3 4 3 3 16" xfId="2950"/>
    <cellStyle name="Separador de milhares 3 4 3 3 17" xfId="3369"/>
    <cellStyle name="Separador de milhares 3 4 3 3 18" xfId="4794"/>
    <cellStyle name="Separador de milhares 3 4 3 3 19" xfId="5363"/>
    <cellStyle name="Separador de milhares 3 4 3 3 2" xfId="663"/>
    <cellStyle name="Separador de milhares 3 4 3 3 2 10" xfId="4296"/>
    <cellStyle name="Separador de milhares 3 4 3 3 2 11" xfId="4377"/>
    <cellStyle name="Separador de milhares 3 4 3 3 2 12" xfId="4446"/>
    <cellStyle name="Separador de milhares 3 4 3 3 2 13" xfId="4954"/>
    <cellStyle name="Separador de milhares 3 4 3 3 2 14" xfId="4933"/>
    <cellStyle name="Separador de milhares 3 4 3 3 2 15" xfId="5197"/>
    <cellStyle name="Separador de milhares 3 4 3 3 2 16" xfId="4845"/>
    <cellStyle name="Separador de milhares 3 4 3 3 2 17" xfId="5530"/>
    <cellStyle name="Separador de milhares 3 4 3 3 2 18" xfId="5828"/>
    <cellStyle name="Separador de milhares 3 4 3 3 2 19" xfId="7047"/>
    <cellStyle name="Separador de milhares 3 4 3 3 2 2" xfId="2717"/>
    <cellStyle name="Separador de milhares 3 4 3 3 2 2 2" xfId="20953"/>
    <cellStyle name="Separador de milhares 3 4 3 3 2 2 3" xfId="32141"/>
    <cellStyle name="Separador de milhares 3 4 3 3 2 20" xfId="7474"/>
    <cellStyle name="Separador de milhares 3 4 3 3 2 21" xfId="7011"/>
    <cellStyle name="Separador de milhares 3 4 3 3 2 22" xfId="8081"/>
    <cellStyle name="Separador de milhares 3 4 3 3 2 23" xfId="8738"/>
    <cellStyle name="Separador de milhares 3 4 3 3 2 24" xfId="8553"/>
    <cellStyle name="Separador de milhares 3 4 3 3 2 25" xfId="8839"/>
    <cellStyle name="Separador de milhares 3 4 3 3 2 26" xfId="8936"/>
    <cellStyle name="Separador de milhares 3 4 3 3 2 27" xfId="9026"/>
    <cellStyle name="Separador de milhares 3 4 3 3 2 28" xfId="7858"/>
    <cellStyle name="Separador de milhares 3 4 3 3 2 29" xfId="9247"/>
    <cellStyle name="Separador de milhares 3 4 3 3 2 3" xfId="2905"/>
    <cellStyle name="Separador de milhares 3 4 3 3 2 3 2" xfId="22846"/>
    <cellStyle name="Separador de milhares 3 4 3 3 2 3 3" xfId="34032"/>
    <cellStyle name="Separador de milhares 3 4 3 3 2 30" xfId="9516"/>
    <cellStyle name="Separador de milhares 3 4 3 3 2 31" xfId="9736"/>
    <cellStyle name="Separador de milhares 3 4 3 3 2 32" xfId="10078"/>
    <cellStyle name="Separador de milhares 3 4 3 3 2 4" xfId="3434"/>
    <cellStyle name="Separador de milhares 3 4 3 3 2 4 2" xfId="24742"/>
    <cellStyle name="Separador de milhares 3 4 3 3 2 4 3" xfId="35928"/>
    <cellStyle name="Separador de milhares 3 4 3 3 2 5" xfId="2352"/>
    <cellStyle name="Separador de milhares 3 4 3 3 2 5 2" xfId="26638"/>
    <cellStyle name="Separador de milhares 3 4 3 3 2 5 3" xfId="37824"/>
    <cellStyle name="Separador de milhares 3 4 3 3 2 6" xfId="3260"/>
    <cellStyle name="Separador de milhares 3 4 3 3 2 6 2" xfId="28534"/>
    <cellStyle name="Separador de milhares 3 4 3 3 2 6 3" xfId="39720"/>
    <cellStyle name="Separador de milhares 3 4 3 3 2 7" xfId="4110"/>
    <cellStyle name="Separador de milhares 3 4 3 3 2 8" xfId="3016"/>
    <cellStyle name="Separador de milhares 3 4 3 3 2 9" xfId="4201"/>
    <cellStyle name="Separador de milhares 3 4 3 3 20" xfId="5201"/>
    <cellStyle name="Separador de milhares 3 4 3 3 21" xfId="5301"/>
    <cellStyle name="Separador de milhares 3 4 3 3 22" xfId="5417"/>
    <cellStyle name="Separador de milhares 3 4 3 3 23" xfId="5140"/>
    <cellStyle name="Separador de milhares 3 4 3 3 24" xfId="6974"/>
    <cellStyle name="Separador de milhares 3 4 3 3 25" xfId="7113"/>
    <cellStyle name="Separador de milhares 3 4 3 3 26" xfId="7335"/>
    <cellStyle name="Separador de milhares 3 4 3 3 27" xfId="7916"/>
    <cellStyle name="Separador de milhares 3 4 3 3 28" xfId="8067"/>
    <cellStyle name="Separador de milhares 3 4 3 3 29" xfId="7781"/>
    <cellStyle name="Separador de milhares 3 4 3 3 3" xfId="979"/>
    <cellStyle name="Separador de milhares 3 4 3 3 3 10" xfId="3538"/>
    <cellStyle name="Separador de milhares 3 4 3 3 3 11" xfId="2639"/>
    <cellStyle name="Separador de milhares 3 4 3 3 3 12" xfId="4140"/>
    <cellStyle name="Separador de milhares 3 4 3 3 3 13" xfId="5109"/>
    <cellStyle name="Separador de milhares 3 4 3 3 3 14" xfId="5000"/>
    <cellStyle name="Separador de milhares 3 4 3 3 3 15" xfId="5692"/>
    <cellStyle name="Separador de milhares 3 4 3 3 3 16" xfId="4750"/>
    <cellStyle name="Separador de milhares 3 4 3 3 3 17" xfId="5765"/>
    <cellStyle name="Separador de milhares 3 4 3 3 3 18" xfId="4664"/>
    <cellStyle name="Separador de milhares 3 4 3 3 3 19" xfId="7437"/>
    <cellStyle name="Separador de milhares 3 4 3 3 3 2" xfId="2925"/>
    <cellStyle name="Separador de milhares 3 4 3 3 3 2 2" xfId="21269"/>
    <cellStyle name="Separador de milhares 3 4 3 3 3 2 3" xfId="32457"/>
    <cellStyle name="Separador de milhares 3 4 3 3 3 20" xfId="7104"/>
    <cellStyle name="Separador de milhares 3 4 3 3 3 21" xfId="7059"/>
    <cellStyle name="Separador de milhares 3 4 3 3 3 22" xfId="8237"/>
    <cellStyle name="Separador de milhares 3 4 3 3 3 23" xfId="8648"/>
    <cellStyle name="Separador de milhares 3 4 3 3 3 24" xfId="8152"/>
    <cellStyle name="Separador de milhares 3 4 3 3 3 25" xfId="7768"/>
    <cellStyle name="Separador de milhares 3 4 3 3 3 26" xfId="7740"/>
    <cellStyle name="Separador de milhares 3 4 3 3 3 27" xfId="7680"/>
    <cellStyle name="Separador de milhares 3 4 3 3 3 28" xfId="9027"/>
    <cellStyle name="Separador de milhares 3 4 3 3 3 29" xfId="9218"/>
    <cellStyle name="Separador de milhares 3 4 3 3 3 3" xfId="2996"/>
    <cellStyle name="Separador de milhares 3 4 3 3 3 3 2" xfId="23162"/>
    <cellStyle name="Separador de milhares 3 4 3 3 3 3 3" xfId="34348"/>
    <cellStyle name="Separador de milhares 3 4 3 3 3 30" xfId="9573"/>
    <cellStyle name="Separador de milhares 3 4 3 3 3 31" xfId="9706"/>
    <cellStyle name="Separador de milhares 3 4 3 3 3 32" xfId="10106"/>
    <cellStyle name="Separador de milhares 3 4 3 3 3 4" xfId="3640"/>
    <cellStyle name="Separador de milhares 3 4 3 3 3 4 2" xfId="25058"/>
    <cellStyle name="Separador de milhares 3 4 3 3 3 4 3" xfId="36244"/>
    <cellStyle name="Separador de milhares 3 4 3 3 3 5" xfId="3292"/>
    <cellStyle name="Separador de milhares 3 4 3 3 3 5 2" xfId="26954"/>
    <cellStyle name="Separador de milhares 3 4 3 3 3 5 3" xfId="38140"/>
    <cellStyle name="Separador de milhares 3 4 3 3 3 6" xfId="2559"/>
    <cellStyle name="Separador de milhares 3 4 3 3 3 6 2" xfId="28850"/>
    <cellStyle name="Separador de milhares 3 4 3 3 3 6 3" xfId="40036"/>
    <cellStyle name="Separador de milhares 3 4 3 3 3 7" xfId="3245"/>
    <cellStyle name="Separador de milhares 3 4 3 3 3 8" xfId="2886"/>
    <cellStyle name="Separador de milhares 3 4 3 3 3 9" xfId="3942"/>
    <cellStyle name="Separador de milhares 3 4 3 3 30" xfId="8281"/>
    <cellStyle name="Separador de milhares 3 4 3 3 31" xfId="7921"/>
    <cellStyle name="Separador de milhares 3 4 3 3 32" xfId="7857"/>
    <cellStyle name="Separador de milhares 3 4 3 3 33" xfId="9099"/>
    <cellStyle name="Separador de milhares 3 4 3 3 34" xfId="8521"/>
    <cellStyle name="Separador de milhares 3 4 3 3 35" xfId="9461"/>
    <cellStyle name="Separador de milhares 3 4 3 3 36" xfId="9511"/>
    <cellStyle name="Separador de milhares 3 4 3 3 37" xfId="10050"/>
    <cellStyle name="Separador de milhares 3 4 3 3 4" xfId="1295"/>
    <cellStyle name="Separador de milhares 3 4 3 3 4 10" xfId="4182"/>
    <cellStyle name="Separador de milhares 3 4 3 3 4 11" xfId="4281"/>
    <cellStyle name="Separador de milhares 3 4 3 3 4 12" xfId="4365"/>
    <cellStyle name="Separador de milhares 3 4 3 3 4 13" xfId="5258"/>
    <cellStyle name="Separador de milhares 3 4 3 3 4 14" xfId="5100"/>
    <cellStyle name="Separador de milhares 3 4 3 3 4 15" xfId="5151"/>
    <cellStyle name="Separador de milhares 3 4 3 3 4 16" xfId="5770"/>
    <cellStyle name="Separador de milhares 3 4 3 3 4 17" xfId="5519"/>
    <cellStyle name="Separador de milhares 3 4 3 3 4 18" xfId="5263"/>
    <cellStyle name="Separador de milhares 3 4 3 3 4 19" xfId="7480"/>
    <cellStyle name="Separador de milhares 3 4 3 3 4 2" xfId="3137"/>
    <cellStyle name="Separador de milhares 3 4 3 3 4 2 2" xfId="21585"/>
    <cellStyle name="Separador de milhares 3 4 3 3 4 2 3" xfId="32773"/>
    <cellStyle name="Separador de milhares 3 4 3 3 4 20" xfId="7009"/>
    <cellStyle name="Separador de milhares 3 4 3 3 4 21" xfId="7439"/>
    <cellStyle name="Separador de milhares 3 4 3 3 4 22" xfId="8406"/>
    <cellStyle name="Separador de milhares 3 4 3 3 4 23" xfId="7996"/>
    <cellStyle name="Separador de milhares 3 4 3 3 4 24" xfId="8212"/>
    <cellStyle name="Separador de milhares 3 4 3 3 4 25" xfId="8530"/>
    <cellStyle name="Separador de milhares 3 4 3 3 4 26" xfId="8820"/>
    <cellStyle name="Separador de milhares 3 4 3 3 4 27" xfId="8918"/>
    <cellStyle name="Separador de milhares 3 4 3 3 4 28" xfId="9173"/>
    <cellStyle name="Separador de milhares 3 4 3 3 4 29" xfId="9306"/>
    <cellStyle name="Separador de milhares 3 4 3 3 4 3" xfId="3126"/>
    <cellStyle name="Separador de milhares 3 4 3 3 4 3 2" xfId="23478"/>
    <cellStyle name="Separador de milhares 3 4 3 3 4 3 3" xfId="34664"/>
    <cellStyle name="Separador de milhares 3 4 3 3 4 30" xfId="9631"/>
    <cellStyle name="Separador de milhares 3 4 3 3 4 31" xfId="9489"/>
    <cellStyle name="Separador de milhares 3 4 3 3 4 32" xfId="10134"/>
    <cellStyle name="Separador de milhares 3 4 3 3 4 4" xfId="3728"/>
    <cellStyle name="Separador de milhares 3 4 3 3 4 4 2" xfId="25374"/>
    <cellStyle name="Separador de milhares 3 4 3 3 4 4 3" xfId="36560"/>
    <cellStyle name="Separador de milhares 3 4 3 3 4 5" xfId="3473"/>
    <cellStyle name="Separador de milhares 3 4 3 3 4 5 2" xfId="27270"/>
    <cellStyle name="Separador de milhares 3 4 3 3 4 5 3" xfId="38456"/>
    <cellStyle name="Separador de milhares 3 4 3 3 4 6" xfId="2608"/>
    <cellStyle name="Separador de milhares 3 4 3 3 4 6 2" xfId="29166"/>
    <cellStyle name="Separador de milhares 3 4 3 3 4 6 3" xfId="40352"/>
    <cellStyle name="Separador de milhares 3 4 3 3 4 7" xfId="3287"/>
    <cellStyle name="Separador de milhares 3 4 3 3 4 8" xfId="3413"/>
    <cellStyle name="Separador de milhares 3 4 3 3 4 9" xfId="2557"/>
    <cellStyle name="Separador de milhares 3 4 3 3 5" xfId="1611"/>
    <cellStyle name="Separador de milhares 3 4 3 3 5 10" xfId="4027"/>
    <cellStyle name="Separador de milhares 3 4 3 3 5 11" xfId="2683"/>
    <cellStyle name="Separador de milhares 3 4 3 3 5 12" xfId="2785"/>
    <cellStyle name="Separador de milhares 3 4 3 3 5 13" xfId="5423"/>
    <cellStyle name="Separador de milhares 3 4 3 3 5 14" xfId="4687"/>
    <cellStyle name="Separador de milhares 3 4 3 3 5 15" xfId="5473"/>
    <cellStyle name="Separador de milhares 3 4 3 3 5 16" xfId="5181"/>
    <cellStyle name="Separador de milhares 3 4 3 3 5 17" xfId="4622"/>
    <cellStyle name="Separador de milhares 3 4 3 3 5 18" xfId="5659"/>
    <cellStyle name="Separador de milhares 3 4 3 3 5 19" xfId="7081"/>
    <cellStyle name="Separador de milhares 3 4 3 3 5 2" xfId="3373"/>
    <cellStyle name="Separador de milhares 3 4 3 3 5 2 2" xfId="21901"/>
    <cellStyle name="Separador de milhares 3 4 3 3 5 2 3" xfId="33089"/>
    <cellStyle name="Separador de milhares 3 4 3 3 5 20" xfId="7102"/>
    <cellStyle name="Separador de milhares 3 4 3 3 5 21" xfId="6953"/>
    <cellStyle name="Separador de milhares 3 4 3 3 5 22" xfId="8583"/>
    <cellStyle name="Separador de milhares 3 4 3 3 5 23" xfId="8108"/>
    <cellStyle name="Separador de milhares 3 4 3 3 5 24" xfId="8075"/>
    <cellStyle name="Separador de milhares 3 4 3 3 5 25" xfId="8353"/>
    <cellStyle name="Separador de milhares 3 4 3 3 5 26" xfId="8063"/>
    <cellStyle name="Separador de milhares 3 4 3 3 5 27" xfId="7867"/>
    <cellStyle name="Separador de milhares 3 4 3 3 5 28" xfId="9254"/>
    <cellStyle name="Separador de milhares 3 4 3 3 5 29" xfId="9045"/>
    <cellStyle name="Separador de milhares 3 4 3 3 5 3" xfId="2278"/>
    <cellStyle name="Separador de milhares 3 4 3 3 5 3 2" xfId="23794"/>
    <cellStyle name="Separador de milhares 3 4 3 3 5 3 3" xfId="34980"/>
    <cellStyle name="Separador de milhares 3 4 3 3 5 30" xfId="9685"/>
    <cellStyle name="Separador de milhares 3 4 3 3 5 31" xfId="9529"/>
    <cellStyle name="Separador de milhares 3 4 3 3 5 32" xfId="10162"/>
    <cellStyle name="Separador de milhares 3 4 3 3 5 4" xfId="3602"/>
    <cellStyle name="Separador de milhares 3 4 3 3 5 4 2" xfId="25690"/>
    <cellStyle name="Separador de milhares 3 4 3 3 5 4 3" xfId="36876"/>
    <cellStyle name="Separador de milhares 3 4 3 3 5 5" xfId="2743"/>
    <cellStyle name="Separador de milhares 3 4 3 3 5 5 2" xfId="27586"/>
    <cellStyle name="Separador de milhares 3 4 3 3 5 5 3" xfId="38772"/>
    <cellStyle name="Separador de milhares 3 4 3 3 5 6" xfId="3889"/>
    <cellStyle name="Separador de milhares 3 4 3 3 5 6 2" xfId="29482"/>
    <cellStyle name="Separador de milhares 3 4 3 3 5 6 3" xfId="40668"/>
    <cellStyle name="Separador de milhares 3 4 3 3 5 7" xfId="2395"/>
    <cellStyle name="Separador de milhares 3 4 3 3 5 8" xfId="2878"/>
    <cellStyle name="Separador de milhares 3 4 3 3 5 9" xfId="2515"/>
    <cellStyle name="Separador de milhares 3 4 3 3 6" xfId="1927"/>
    <cellStyle name="Separador de milhares 3 4 3 3 6 10" xfId="4460"/>
    <cellStyle name="Separador de milhares 3 4 3 3 6 11" xfId="4504"/>
    <cellStyle name="Separador de milhares 3 4 3 3 6 12" xfId="4534"/>
    <cellStyle name="Separador de milhares 3 4 3 3 6 13" xfId="5591"/>
    <cellStyle name="Separador de milhares 3 4 3 3 6 14" xfId="5679"/>
    <cellStyle name="Separador de milhares 3 4 3 3 6 15" xfId="5775"/>
    <cellStyle name="Separador de milhares 3 4 3 3 6 16" xfId="5847"/>
    <cellStyle name="Separador de milhares 3 4 3 3 6 17" xfId="5903"/>
    <cellStyle name="Separador de milhares 3 4 3 3 6 18" xfId="5946"/>
    <cellStyle name="Separador de milhares 3 4 3 3 6 19" xfId="7144"/>
    <cellStyle name="Separador de milhares 3 4 3 3 6 2" xfId="3590"/>
    <cellStyle name="Separador de milhares 3 4 3 3 6 2 2" xfId="22217"/>
    <cellStyle name="Separador de milhares 3 4 3 3 6 2 3" xfId="33405"/>
    <cellStyle name="Separador de milhares 3 4 3 3 6 20" xfId="7586"/>
    <cellStyle name="Separador de milhares 3 4 3 3 6 21" xfId="7616"/>
    <cellStyle name="Separador de milhares 3 4 3 3 6 22" xfId="8757"/>
    <cellStyle name="Separador de milhares 3 4 3 3 6 23" xfId="8862"/>
    <cellStyle name="Separador de milhares 3 4 3 3 6 24" xfId="8958"/>
    <cellStyle name="Separador de milhares 3 4 3 3 6 25" xfId="9043"/>
    <cellStyle name="Separador de milhares 3 4 3 3 6 26" xfId="9116"/>
    <cellStyle name="Separador de milhares 3 4 3 3 6 27" xfId="9180"/>
    <cellStyle name="Separador de milhares 3 4 3 3 6 28" xfId="9309"/>
    <cellStyle name="Separador de milhares 3 4 3 3 6 29" xfId="9334"/>
    <cellStyle name="Separador de milhares 3 4 3 3 6 3" xfId="3740"/>
    <cellStyle name="Separador de milhares 3 4 3 3 6 3 2" xfId="24110"/>
    <cellStyle name="Separador de milhares 3 4 3 3 6 3 3" xfId="35296"/>
    <cellStyle name="Separador de milhares 3 4 3 3 6 30" xfId="9743"/>
    <cellStyle name="Separador de milhares 3 4 3 3 6 31" xfId="9771"/>
    <cellStyle name="Separador de milhares 3 4 3 3 6 32" xfId="10190"/>
    <cellStyle name="Separador de milhares 3 4 3 3 6 4" xfId="3874"/>
    <cellStyle name="Separador de milhares 3 4 3 3 6 4 2" xfId="26006"/>
    <cellStyle name="Separador de milhares 3 4 3 3 6 4 3" xfId="37192"/>
    <cellStyle name="Separador de milhares 3 4 3 3 6 5" xfId="4021"/>
    <cellStyle name="Separador de milhares 3 4 3 3 6 5 2" xfId="27902"/>
    <cellStyle name="Separador de milhares 3 4 3 3 6 5 3" xfId="39088"/>
    <cellStyle name="Separador de milhares 3 4 3 3 6 6" xfId="4129"/>
    <cellStyle name="Separador de milhares 3 4 3 3 6 6 2" xfId="29798"/>
    <cellStyle name="Separador de milhares 3 4 3 3 6 6 3" xfId="40984"/>
    <cellStyle name="Separador de milhares 3 4 3 3 6 7" xfId="4223"/>
    <cellStyle name="Separador de milhares 3 4 3 3 6 8" xfId="4316"/>
    <cellStyle name="Separador de milhares 3 4 3 3 6 9" xfId="4396"/>
    <cellStyle name="Separador de milhares 3 4 3 3 7" xfId="2509"/>
    <cellStyle name="Separador de milhares 3 4 3 3 7 2" xfId="20637"/>
    <cellStyle name="Separador de milhares 3 4 3 3 7 3" xfId="31825"/>
    <cellStyle name="Separador de milhares 3 4 3 3 8" xfId="3528"/>
    <cellStyle name="Separador de milhares 3 4 3 3 8 2" xfId="22530"/>
    <cellStyle name="Separador de milhares 3 4 3 3 8 3" xfId="33716"/>
    <cellStyle name="Separador de milhares 3 4 3 3 9" xfId="2713"/>
    <cellStyle name="Separador de milhares 3 4 3 3 9 2" xfId="24426"/>
    <cellStyle name="Separador de milhares 3 4 3 3 9 3" xfId="35612"/>
    <cellStyle name="Separador de milhares 3 4 3 30" xfId="7733"/>
    <cellStyle name="Separador de milhares 3 4 3 31" xfId="8284"/>
    <cellStyle name="Separador de milhares 3 4 3 32" xfId="7766"/>
    <cellStyle name="Separador de milhares 3 4 3 33" xfId="8245"/>
    <cellStyle name="Separador de milhares 3 4 3 34" xfId="8277"/>
    <cellStyle name="Separador de milhares 3 4 3 35" xfId="8501"/>
    <cellStyle name="Separador de milhares 3 4 3 36" xfId="8574"/>
    <cellStyle name="Separador de milhares 3 4 3 37" xfId="7905"/>
    <cellStyle name="Separador de milhares 3 4 3 38" xfId="9404"/>
    <cellStyle name="Separador de milhares 3 4 3 39" xfId="9589"/>
    <cellStyle name="Separador de milhares 3 4 3 4" xfId="505"/>
    <cellStyle name="Separador de milhares 3 4 3 4 10" xfId="2260"/>
    <cellStyle name="Separador de milhares 3 4 3 4 11" xfId="3975"/>
    <cellStyle name="Separador de milhares 3 4 3 4 12" xfId="3595"/>
    <cellStyle name="Separador de milhares 3 4 3 4 13" xfId="4878"/>
    <cellStyle name="Separador de milhares 3 4 3 4 14" xfId="4875"/>
    <cellStyle name="Separador de milhares 3 4 3 4 15" xfId="5610"/>
    <cellStyle name="Separador de milhares 3 4 3 4 16" xfId="4951"/>
    <cellStyle name="Separador de milhares 3 4 3 4 17" xfId="5026"/>
    <cellStyle name="Separador de milhares 3 4 3 4 18" xfId="5642"/>
    <cellStyle name="Separador de milhares 3 4 3 4 19" xfId="7270"/>
    <cellStyle name="Separador de milhares 3 4 3 4 2" xfId="2615"/>
    <cellStyle name="Separador de milhares 3 4 3 4 2 2" xfId="20795"/>
    <cellStyle name="Separador de milhares 3 4 3 4 2 3" xfId="31983"/>
    <cellStyle name="Separador de milhares 3 4 3 4 20" xfId="7553"/>
    <cellStyle name="Separador de milhares 3 4 3 4 21" xfId="7074"/>
    <cellStyle name="Separador de milhares 3 4 3 4 22" xfId="8004"/>
    <cellStyle name="Separador de milhares 3 4 3 4 23" xfId="8676"/>
    <cellStyle name="Separador de milhares 3 4 3 4 24" xfId="8507"/>
    <cellStyle name="Separador de milhares 3 4 3 4 25" xfId="8191"/>
    <cellStyle name="Separador de milhares 3 4 3 4 26" xfId="8096"/>
    <cellStyle name="Separador de milhares 3 4 3 4 27" xfId="8012"/>
    <cellStyle name="Separador de milhares 3 4 3 4 28" xfId="8204"/>
    <cellStyle name="Separador de milhares 3 4 3 4 29" xfId="9229"/>
    <cellStyle name="Separador de milhares 3 4 3 4 3" xfId="2819"/>
    <cellStyle name="Separador de milhares 3 4 3 4 3 2" xfId="22688"/>
    <cellStyle name="Separador de milhares 3 4 3 4 3 3" xfId="33874"/>
    <cellStyle name="Separador de milhares 3 4 3 4 30" xfId="9492"/>
    <cellStyle name="Separador de milhares 3 4 3 4 31" xfId="9717"/>
    <cellStyle name="Separador de milhares 3 4 3 4 32" xfId="10064"/>
    <cellStyle name="Separador de milhares 3 4 3 4 4" xfId="3061"/>
    <cellStyle name="Separador de milhares 3 4 3 4 4 2" xfId="24584"/>
    <cellStyle name="Separador de milhares 3 4 3 4 4 3" xfId="35770"/>
    <cellStyle name="Separador de milhares 3 4 3 4 5" xfId="3320"/>
    <cellStyle name="Separador de milhares 3 4 3 4 5 2" xfId="26480"/>
    <cellStyle name="Separador de milhares 3 4 3 4 5 3" xfId="37666"/>
    <cellStyle name="Separador de milhares 3 4 3 4 6" xfId="2399"/>
    <cellStyle name="Separador de milhares 3 4 3 4 6 2" xfId="28376"/>
    <cellStyle name="Separador de milhares 3 4 3 4 6 3" xfId="39562"/>
    <cellStyle name="Separador de milhares 3 4 3 4 7" xfId="3545"/>
    <cellStyle name="Separador de milhares 3 4 3 4 8" xfId="3688"/>
    <cellStyle name="Separador de milhares 3 4 3 4 9" xfId="2533"/>
    <cellStyle name="Separador de milhares 3 4 3 40" xfId="10036"/>
    <cellStyle name="Separador de milhares 3 4 3 5" xfId="821"/>
    <cellStyle name="Separador de milhares 3 4 3 5 10" xfId="4274"/>
    <cellStyle name="Separador de milhares 3 4 3 5 11" xfId="4358"/>
    <cellStyle name="Separador de milhares 3 4 3 5 12" xfId="4430"/>
    <cellStyle name="Separador de milhares 3 4 3 5 13" xfId="5037"/>
    <cellStyle name="Separador de milhares 3 4 3 5 14" xfId="5192"/>
    <cellStyle name="Separador de milhares 3 4 3 5 15" xfId="5604"/>
    <cellStyle name="Separador de milhares 3 4 3 5 16" xfId="4894"/>
    <cellStyle name="Separador de milhares 3 4 3 5 17" xfId="5383"/>
    <cellStyle name="Separador de milhares 3 4 3 5 18" xfId="5807"/>
    <cellStyle name="Separador de milhares 3 4 3 5 19" xfId="7465"/>
    <cellStyle name="Separador de milhares 3 4 3 5 2" xfId="2823"/>
    <cellStyle name="Separador de milhares 3 4 3 5 2 2" xfId="21111"/>
    <cellStyle name="Separador de milhares 3 4 3 5 2 3" xfId="32299"/>
    <cellStyle name="Separador de milhares 3 4 3 5 20" xfId="7324"/>
    <cellStyle name="Separador de milhares 3 4 3 5 21" xfId="7520"/>
    <cellStyle name="Separador de milhares 3 4 3 5 22" xfId="8166"/>
    <cellStyle name="Separador de milhares 3 4 3 5 23" xfId="7751"/>
    <cellStyle name="Separador de milhares 3 4 3 5 24" xfId="8520"/>
    <cellStyle name="Separador de milhares 3 4 3 5 25" xfId="8811"/>
    <cellStyle name="Separador de milhares 3 4 3 5 26" xfId="8910"/>
    <cellStyle name="Separador de milhares 3 4 3 5 27" xfId="9002"/>
    <cellStyle name="Separador de milhares 3 4 3 5 28" xfId="9159"/>
    <cellStyle name="Separador de milhares 3 4 3 5 29" xfId="8241"/>
    <cellStyle name="Separador de milhares 3 4 3 5 3" xfId="3262"/>
    <cellStyle name="Separador de milhares 3 4 3 5 3 2" xfId="23004"/>
    <cellStyle name="Separador de milhares 3 4 3 5 3 3" xfId="34190"/>
    <cellStyle name="Separador de milhares 3 4 3 5 30" xfId="9548"/>
    <cellStyle name="Separador de milhares 3 4 3 5 31" xfId="9410"/>
    <cellStyle name="Separador de milhares 3 4 3 5 32" xfId="10092"/>
    <cellStyle name="Separador de milhares 3 4 3 5 4" xfId="2507"/>
    <cellStyle name="Separador de milhares 3 4 3 5 4 2" xfId="24900"/>
    <cellStyle name="Separador de milhares 3 4 3 5 4 3" xfId="36086"/>
    <cellStyle name="Separador de milhares 3 4 3 5 5" xfId="2682"/>
    <cellStyle name="Separador de milhares 3 4 3 5 5 2" xfId="26796"/>
    <cellStyle name="Separador de milhares 3 4 3 5 5 3" xfId="37982"/>
    <cellStyle name="Separador de milhares 3 4 3 5 6" xfId="3573"/>
    <cellStyle name="Separador de milhares 3 4 3 5 6 2" xfId="28692"/>
    <cellStyle name="Separador de milhares 3 4 3 5 6 3" xfId="39878"/>
    <cellStyle name="Separador de milhares 3 4 3 5 7" xfId="3065"/>
    <cellStyle name="Separador de milhares 3 4 3 5 8" xfId="3442"/>
    <cellStyle name="Separador de milhares 3 4 3 5 9" xfId="4175"/>
    <cellStyle name="Separador de milhares 3 4 3 6" xfId="1137"/>
    <cellStyle name="Separador de milhares 3 4 3 6 10" xfId="2652"/>
    <cellStyle name="Separador de milhares 3 4 3 6 11" xfId="2700"/>
    <cellStyle name="Separador de milhares 3 4 3 6 12" xfId="4045"/>
    <cellStyle name="Separador de milhares 3 4 3 6 13" xfId="5186"/>
    <cellStyle name="Separador de milhares 3 4 3 6 14" xfId="5402"/>
    <cellStyle name="Separador de milhares 3 4 3 6 15" xfId="5465"/>
    <cellStyle name="Separador de milhares 3 4 3 6 16" xfId="4983"/>
    <cellStyle name="Separador de milhares 3 4 3 6 17" xfId="5320"/>
    <cellStyle name="Separador de milhares 3 4 3 6 18" xfId="5350"/>
    <cellStyle name="Separador de milhares 3 4 3 6 19" xfId="7325"/>
    <cellStyle name="Separador de milhares 3 4 3 6 2" xfId="3041"/>
    <cellStyle name="Separador de milhares 3 4 3 6 2 2" xfId="21427"/>
    <cellStyle name="Separador de milhares 3 4 3 6 2 3" xfId="32615"/>
    <cellStyle name="Separador de milhares 3 4 3 6 20" xfId="7238"/>
    <cellStyle name="Separador de milhares 3 4 3 6 21" xfId="7180"/>
    <cellStyle name="Separador de milhares 3 4 3 6 22" xfId="8326"/>
    <cellStyle name="Separador de milhares 3 4 3 6 23" xfId="8305"/>
    <cellStyle name="Separador de milhares 3 4 3 6 24" xfId="8219"/>
    <cellStyle name="Separador de milhares 3 4 3 6 25" xfId="8289"/>
    <cellStyle name="Separador de milhares 3 4 3 6 26" xfId="7704"/>
    <cellStyle name="Separador de milhares 3 4 3 6 27" xfId="8556"/>
    <cellStyle name="Separador de milhares 3 4 3 6 28" xfId="9018"/>
    <cellStyle name="Separador de milhares 3 4 3 6 29" xfId="8209"/>
    <cellStyle name="Separador de milhares 3 4 3 6 3" xfId="3567"/>
    <cellStyle name="Separador de milhares 3 4 3 6 3 2" xfId="23320"/>
    <cellStyle name="Separador de milhares 3 4 3 6 3 3" xfId="34506"/>
    <cellStyle name="Separador de milhares 3 4 3 6 30" xfId="9606"/>
    <cellStyle name="Separador de milhares 3 4 3 6 31" xfId="9598"/>
    <cellStyle name="Separador de milhares 3 4 3 6 32" xfId="10120"/>
    <cellStyle name="Separador de milhares 3 4 3 6 4" xfId="2653"/>
    <cellStyle name="Separador de milhares 3 4 3 6 4 2" xfId="25216"/>
    <cellStyle name="Separador de milhares 3 4 3 6 4 3" xfId="36402"/>
    <cellStyle name="Separador de milhares 3 4 3 6 5" xfId="3198"/>
    <cellStyle name="Separador de milhares 3 4 3 6 5 2" xfId="27112"/>
    <cellStyle name="Separador de milhares 3 4 3 6 5 3" xfId="38298"/>
    <cellStyle name="Separador de milhares 3 4 3 6 6" xfId="3900"/>
    <cellStyle name="Separador de milhares 3 4 3 6 6 2" xfId="29008"/>
    <cellStyle name="Separador de milhares 3 4 3 6 6 3" xfId="40194"/>
    <cellStyle name="Separador de milhares 3 4 3 6 7" xfId="2241"/>
    <cellStyle name="Separador de milhares 3 4 3 6 8" xfId="2984"/>
    <cellStyle name="Separador de milhares 3 4 3 6 9" xfId="2780"/>
    <cellStyle name="Separador de milhares 3 4 3 7" xfId="1453"/>
    <cellStyle name="Separador de milhares 3 4 3 7 10" xfId="4408"/>
    <cellStyle name="Separador de milhares 3 4 3 7 11" xfId="4469"/>
    <cellStyle name="Separador de milhares 3 4 3 7 12" xfId="4510"/>
    <cellStyle name="Separador de milhares 3 4 3 7 13" xfId="5333"/>
    <cellStyle name="Separador de milhares 3 4 3 7 14" xfId="4810"/>
    <cellStyle name="Separador de milhares 3 4 3 7 15" xfId="5022"/>
    <cellStyle name="Separador de milhares 3 4 3 7 16" xfId="5134"/>
    <cellStyle name="Separador de milhares 3 4 3 7 17" xfId="5856"/>
    <cellStyle name="Separador de milhares 3 4 3 7 18" xfId="5910"/>
    <cellStyle name="Separador de milhares 3 4 3 7 19" xfId="7250"/>
    <cellStyle name="Separador de milhares 3 4 3 7 2" xfId="3256"/>
    <cellStyle name="Separador de milhares 3 4 3 7 2 2" xfId="21743"/>
    <cellStyle name="Separador de milhares 3 4 3 7 2 3" xfId="32931"/>
    <cellStyle name="Separador de milhares 3 4 3 7 20" xfId="7157"/>
    <cellStyle name="Separador de milhares 3 4 3 7 21" xfId="7592"/>
    <cellStyle name="Separador de milhares 3 4 3 7 22" xfId="8498"/>
    <cellStyle name="Separador de milhares 3 4 3 7 23" xfId="8599"/>
    <cellStyle name="Separador de milhares 3 4 3 7 24" xfId="8876"/>
    <cellStyle name="Separador de milhares 3 4 3 7 25" xfId="8973"/>
    <cellStyle name="Separador de milhares 3 4 3 7 26" xfId="9054"/>
    <cellStyle name="Separador de milhares 3 4 3 7 27" xfId="9129"/>
    <cellStyle name="Separador de milhares 3 4 3 7 28" xfId="9231"/>
    <cellStyle name="Separador de milhares 3 4 3 7 29" xfId="9203"/>
    <cellStyle name="Separador de milhares 3 4 3 7 3" xfId="2735"/>
    <cellStyle name="Separador de milhares 3 4 3 7 3 2" xfId="23636"/>
    <cellStyle name="Separador de milhares 3 4 3 7 3 3" xfId="34822"/>
    <cellStyle name="Separador de milhares 3 4 3 7 30" xfId="9663"/>
    <cellStyle name="Separador de milhares 3 4 3 7 31" xfId="9692"/>
    <cellStyle name="Separador de milhares 3 4 3 7 32" xfId="10148"/>
    <cellStyle name="Separador de milhares 3 4 3 7 4" xfId="2900"/>
    <cellStyle name="Separador de milhares 3 4 3 7 4 2" xfId="25532"/>
    <cellStyle name="Separador de milhares 3 4 3 7 4 3" xfId="36718"/>
    <cellStyle name="Separador de milhares 3 4 3 7 5" xfId="2592"/>
    <cellStyle name="Separador de milhares 3 4 3 7 5 2" xfId="27428"/>
    <cellStyle name="Separador de milhares 3 4 3 7 5 3" xfId="38614"/>
    <cellStyle name="Separador de milhares 3 4 3 7 6" xfId="2962"/>
    <cellStyle name="Separador de milhares 3 4 3 7 6 2" xfId="29324"/>
    <cellStyle name="Separador de milhares 3 4 3 7 6 3" xfId="40510"/>
    <cellStyle name="Separador de milhares 3 4 3 7 7" xfId="2424"/>
    <cellStyle name="Separador de milhares 3 4 3 7 8" xfId="4238"/>
    <cellStyle name="Separador de milhares 3 4 3 7 9" xfId="4329"/>
    <cellStyle name="Separador de milhares 3 4 3 8" xfId="1769"/>
    <cellStyle name="Separador de milhares 3 4 3 8 10" xfId="3530"/>
    <cellStyle name="Separador de milhares 3 4 3 8 11" xfId="3191"/>
    <cellStyle name="Separador de milhares 3 4 3 8 12" xfId="3053"/>
    <cellStyle name="Separador de milhares 3 4 3 8 13" xfId="5503"/>
    <cellStyle name="Separador de milhares 3 4 3 8 14" xfId="5313"/>
    <cellStyle name="Separador de milhares 3 4 3 8 15" xfId="4931"/>
    <cellStyle name="Separador de milhares 3 4 3 8 16" xfId="5584"/>
    <cellStyle name="Separador de milhares 3 4 3 8 17" xfId="5746"/>
    <cellStyle name="Separador de milhares 3 4 3 8 18" xfId="4981"/>
    <cellStyle name="Separador de milhares 3 4 3 8 19" xfId="7224"/>
    <cellStyle name="Separador de milhares 3 4 3 8 2" xfId="3492"/>
    <cellStyle name="Separador de milhares 3 4 3 8 2 2" xfId="22059"/>
    <cellStyle name="Separador de milhares 3 4 3 8 2 3" xfId="33247"/>
    <cellStyle name="Separador de milhares 3 4 3 8 20" xfId="7097"/>
    <cellStyle name="Separador de milhares 3 4 3 8 21" xfId="7207"/>
    <cellStyle name="Separador de milhares 3 4 3 8 22" xfId="8680"/>
    <cellStyle name="Separador de milhares 3 4 3 8 23" xfId="7774"/>
    <cellStyle name="Separador de milhares 3 4 3 8 24" xfId="7869"/>
    <cellStyle name="Separador de milhares 3 4 3 8 25" xfId="8151"/>
    <cellStyle name="Separador de milhares 3 4 3 8 26" xfId="7815"/>
    <cellStyle name="Separador de milhares 3 4 3 8 27" xfId="8153"/>
    <cellStyle name="Separador de milhares 3 4 3 8 28" xfId="9282"/>
    <cellStyle name="Separador de milhares 3 4 3 8 29" xfId="8950"/>
    <cellStyle name="Separador de milhares 3 4 3 8 3" xfId="3460"/>
    <cellStyle name="Separador de milhares 3 4 3 8 3 2" xfId="23952"/>
    <cellStyle name="Separador de milhares 3 4 3 8 3 3" xfId="35138"/>
    <cellStyle name="Separador de milhares 3 4 3 8 30" xfId="9719"/>
    <cellStyle name="Separador de milhares 3 4 3 8 31" xfId="9421"/>
    <cellStyle name="Separador de milhares 3 4 3 8 32" xfId="10176"/>
    <cellStyle name="Separador de milhares 3 4 3 8 4" xfId="2821"/>
    <cellStyle name="Separador de milhares 3 4 3 8 4 2" xfId="25848"/>
    <cellStyle name="Separador de milhares 3 4 3 8 4 3" xfId="37034"/>
    <cellStyle name="Separador de milhares 3 4 3 8 5" xfId="3112"/>
    <cellStyle name="Separador de milhares 3 4 3 8 5 2" xfId="27744"/>
    <cellStyle name="Separador de milhares 3 4 3 8 5 3" xfId="38930"/>
    <cellStyle name="Separador de milhares 3 4 3 8 6" xfId="3845"/>
    <cellStyle name="Separador de milhares 3 4 3 8 6 2" xfId="29640"/>
    <cellStyle name="Separador de milhares 3 4 3 8 6 3" xfId="40826"/>
    <cellStyle name="Separador de milhares 3 4 3 8 7" xfId="3750"/>
    <cellStyle name="Separador de milhares 3 4 3 8 8" xfId="3760"/>
    <cellStyle name="Separador de milhares 3 4 3 8 9" xfId="2598"/>
    <cellStyle name="Separador de milhares 3 4 3 9" xfId="2056"/>
    <cellStyle name="Separador de milhares 3 4 3 9 10" xfId="4230"/>
    <cellStyle name="Separador de milhares 3 4 3 9 11" xfId="4321"/>
    <cellStyle name="Separador de milhares 3 4 3 9 12" xfId="4401"/>
    <cellStyle name="Separador de milhares 3 4 3 9 13" xfId="4718"/>
    <cellStyle name="Separador de milhares 3 4 3 9 14" xfId="4716"/>
    <cellStyle name="Separador de milhares 3 4 3 9 15" xfId="5602"/>
    <cellStyle name="Separador de milhares 3 4 3 9 16" xfId="5008"/>
    <cellStyle name="Separador de milhares 3 4 3 9 17" xfId="4950"/>
    <cellStyle name="Separador de milhares 3 4 3 9 18" xfId="4960"/>
    <cellStyle name="Separador de milhares 3 4 3 9 19" xfId="7175"/>
    <cellStyle name="Separador de milhares 3 4 3 9 2" xfId="2402"/>
    <cellStyle name="Separador de milhares 3 4 3 9 20" xfId="7105"/>
    <cellStyle name="Separador de milhares 3 4 3 9 21" xfId="7260"/>
    <cellStyle name="Separador de milhares 3 4 3 9 22" xfId="7823"/>
    <cellStyle name="Separador de milhares 3 4 3 9 23" xfId="8247"/>
    <cellStyle name="Separador de milhares 3 4 3 9 24" xfId="7961"/>
    <cellStyle name="Separador de milhares 3 4 3 9 25" xfId="8590"/>
    <cellStyle name="Separador de milhares 3 4 3 9 26" xfId="8868"/>
    <cellStyle name="Separador de milhares 3 4 3 9 27" xfId="8964"/>
    <cellStyle name="Separador de milhares 3 4 3 9 28" xfId="9073"/>
    <cellStyle name="Separador de milhares 3 4 3 9 29" xfId="9029"/>
    <cellStyle name="Separador de milhares 3 4 3 9 3" xfId="2309"/>
    <cellStyle name="Separador de milhares 3 4 3 9 30" xfId="9438"/>
    <cellStyle name="Separador de milhares 3 4 3 9 31" xfId="9575"/>
    <cellStyle name="Separador de milhares 3 4 3 9 32" xfId="10204"/>
    <cellStyle name="Separador de milhares 3 4 3 9 4" xfId="3453"/>
    <cellStyle name="Separador de milhares 3 4 3 9 5" xfId="2595"/>
    <cellStyle name="Separador de milhares 3 4 3 9 6" xfId="3045"/>
    <cellStyle name="Separador de milhares 3 4 3 9 7" xfId="2274"/>
    <cellStyle name="Separador de milhares 3 4 3 9 8" xfId="3216"/>
    <cellStyle name="Separador de milhares 3 4 3 9 9" xfId="3120"/>
    <cellStyle name="Separador de milhares 3 4 30" xfId="5884"/>
    <cellStyle name="Separador de milhares 3 4 30 2" xfId="6232"/>
    <cellStyle name="Separador de milhares 3 4 30 3" xfId="5526"/>
    <cellStyle name="Separador de milhares 3 4 31" xfId="6517"/>
    <cellStyle name="Separador de milhares 3 4 32" xfId="6085"/>
    <cellStyle name="Separador de milhares 3 4 33" xfId="6889"/>
    <cellStyle name="Separador de milhares 3 4 34" xfId="6188"/>
    <cellStyle name="Separador de milhares 3 4 35" xfId="6512"/>
    <cellStyle name="Separador de milhares 3 4 36" xfId="6588"/>
    <cellStyle name="Separador de milhares 3 4 37" xfId="6136"/>
    <cellStyle name="Separador de milhares 3 4 38" xfId="6876"/>
    <cellStyle name="Separador de milhares 3 4 39" xfId="6246"/>
    <cellStyle name="Separador de milhares 3 4 4" xfId="209"/>
    <cellStyle name="Separador de milhares 3 4 4 10" xfId="3184"/>
    <cellStyle name="Separador de milhares 3 4 4 10 2" xfId="24290"/>
    <cellStyle name="Separador de milhares 3 4 4 10 3" xfId="35476"/>
    <cellStyle name="Separador de milhares 3 4 4 11" xfId="2345"/>
    <cellStyle name="Separador de milhares 3 4 4 11 2" xfId="26186"/>
    <cellStyle name="Separador de milhares 3 4 4 11 3" xfId="37372"/>
    <cellStyle name="Separador de milhares 3 4 4 12" xfId="2442"/>
    <cellStyle name="Separador de milhares 3 4 4 12 2" xfId="28082"/>
    <cellStyle name="Separador de milhares 3 4 4 12 3" xfId="39268"/>
    <cellStyle name="Separador de milhares 3 4 4 13" xfId="2273"/>
    <cellStyle name="Separador de milhares 3 4 4 14" xfId="4161"/>
    <cellStyle name="Separador de milhares 3 4 4 15" xfId="4085"/>
    <cellStyle name="Separador de milhares 3 4 4 16" xfId="3853"/>
    <cellStyle name="Separador de milhares 3 4 4 17" xfId="4156"/>
    <cellStyle name="Separador de milhares 3 4 4 18" xfId="2354"/>
    <cellStyle name="Separador de milhares 3 4 4 19" xfId="3015"/>
    <cellStyle name="Separador de milhares 3 4 4 2" xfId="367"/>
    <cellStyle name="Separador de milhares 3 4 4 2 10" xfId="3901"/>
    <cellStyle name="Separador de milhares 3 4 4 2 10 2" xfId="26344"/>
    <cellStyle name="Separador de milhares 3 4 4 2 10 3" xfId="37530"/>
    <cellStyle name="Separador de milhares 3 4 4 2 11" xfId="2466"/>
    <cellStyle name="Separador de milhares 3 4 4 2 11 2" xfId="28240"/>
    <cellStyle name="Separador de milhares 3 4 4 2 11 3" xfId="39426"/>
    <cellStyle name="Separador de milhares 3 4 4 2 12" xfId="3416"/>
    <cellStyle name="Separador de milhares 3 4 4 2 13" xfId="2471"/>
    <cellStyle name="Separador de milhares 3 4 4 2 14" xfId="3869"/>
    <cellStyle name="Separador de milhares 3 4 4 2 15" xfId="3983"/>
    <cellStyle name="Separador de milhares 3 4 4 2 16" xfId="3827"/>
    <cellStyle name="Separador de milhares 3 4 4 2 17" xfId="3161"/>
    <cellStyle name="Separador de milhares 3 4 4 2 18" xfId="4806"/>
    <cellStyle name="Separador de milhares 3 4 4 2 19" xfId="5561"/>
    <cellStyle name="Separador de milhares 3 4 4 2 2" xfId="685"/>
    <cellStyle name="Separador de milhares 3 4 4 2 2 10" xfId="3711"/>
    <cellStyle name="Separador de milhares 3 4 4 2 2 11" xfId="3440"/>
    <cellStyle name="Separador de milhares 3 4 4 2 2 12" xfId="3430"/>
    <cellStyle name="Separador de milhares 3 4 4 2 2 13" xfId="4964"/>
    <cellStyle name="Separador de milhares 3 4 4 2 2 14" xfId="4560"/>
    <cellStyle name="Separador de milhares 3 4 4 2 2 15" xfId="4605"/>
    <cellStyle name="Separador de milhares 3 4 4 2 2 16" xfId="5092"/>
    <cellStyle name="Separador de milhares 3 4 4 2 2 17" xfId="5429"/>
    <cellStyle name="Separador de milhares 3 4 4 2 2 18" xfId="5674"/>
    <cellStyle name="Separador de milhares 3 4 4 2 2 19" xfId="7382"/>
    <cellStyle name="Separador de milhares 3 4 4 2 2 2" xfId="2732"/>
    <cellStyle name="Separador de milhares 3 4 4 2 2 2 2" xfId="20975"/>
    <cellStyle name="Separador de milhares 3 4 4 2 2 2 3" xfId="32163"/>
    <cellStyle name="Separador de milhares 3 4 4 2 2 20" xfId="7094"/>
    <cellStyle name="Separador de milhares 3 4 4 2 2 21" xfId="7532"/>
    <cellStyle name="Separador de milhares 3 4 4 2 2 22" xfId="8092"/>
    <cellStyle name="Separador de milhares 3 4 4 2 2 23" xfId="8462"/>
    <cellStyle name="Separador de milhares 3 4 4 2 2 24" xfId="8377"/>
    <cellStyle name="Separador de milhares 3 4 4 2 2 25" xfId="8420"/>
    <cellStyle name="Separador de milhares 3 4 4 2 2 26" xfId="8251"/>
    <cellStyle name="Separador de milhares 3 4 4 2 2 27" xfId="8144"/>
    <cellStyle name="Separador de milhares 3 4 4 2 2 28" xfId="9167"/>
    <cellStyle name="Separador de milhares 3 4 4 2 2 29" xfId="8665"/>
    <cellStyle name="Separador de milhares 3 4 4 2 2 3" xfId="2215"/>
    <cellStyle name="Separador de milhares 3 4 4 2 2 3 2" xfId="22868"/>
    <cellStyle name="Separador de milhares 3 4 4 2 2 3 3" xfId="34054"/>
    <cellStyle name="Separador de milhares 3 4 4 2 2 30" xfId="9521"/>
    <cellStyle name="Separador de milhares 3 4 4 2 2 31" xfId="9650"/>
    <cellStyle name="Separador de milhares 3 4 4 2 2 32" xfId="10080"/>
    <cellStyle name="Separador de milhares 3 4 4 2 2 4" xfId="3372"/>
    <cellStyle name="Separador de milhares 3 4 4 2 2 4 2" xfId="24764"/>
    <cellStyle name="Separador de milhares 3 4 4 2 2 4 3" xfId="35950"/>
    <cellStyle name="Separador de milhares 3 4 4 2 2 5" xfId="3427"/>
    <cellStyle name="Separador de milhares 3 4 4 2 2 5 2" xfId="26660"/>
    <cellStyle name="Separador de milhares 3 4 4 2 2 5 3" xfId="37846"/>
    <cellStyle name="Separador de milhares 3 4 4 2 2 6" xfId="3832"/>
    <cellStyle name="Separador de milhares 3 4 4 2 2 6 2" xfId="28556"/>
    <cellStyle name="Separador de milhares 3 4 4 2 2 6 3" xfId="39742"/>
    <cellStyle name="Separador de milhares 3 4 4 2 2 7" xfId="2394"/>
    <cellStyle name="Separador de milhares 3 4 4 2 2 8" xfId="3998"/>
    <cellStyle name="Separador de milhares 3 4 4 2 2 9" xfId="3250"/>
    <cellStyle name="Separador de milhares 3 4 4 2 20" xfId="5139"/>
    <cellStyle name="Separador de milhares 3 4 4 2 21" xfId="5626"/>
    <cellStyle name="Separador de milhares 3 4 4 2 22" xfId="5495"/>
    <cellStyle name="Separador de milhares 3 4 4 2 23" xfId="4884"/>
    <cellStyle name="Separador de milhares 3 4 4 2 24" xfId="7022"/>
    <cellStyle name="Separador de milhares 3 4 4 2 25" xfId="7194"/>
    <cellStyle name="Separador de milhares 3 4 4 2 26" xfId="7365"/>
    <cellStyle name="Separador de milhares 3 4 4 2 27" xfId="7929"/>
    <cellStyle name="Separador de milhares 3 4 4 2 28" xfId="7678"/>
    <cellStyle name="Separador de milhares 3 4 4 2 29" xfId="7806"/>
    <cellStyle name="Separador de milhares 3 4 4 2 3" xfId="1001"/>
    <cellStyle name="Separador de milhares 3 4 4 2 3 10" xfId="4320"/>
    <cellStyle name="Separador de milhares 3 4 4 2 3 11" xfId="4400"/>
    <cellStyle name="Separador de milhares 3 4 4 2 3 12" xfId="4463"/>
    <cellStyle name="Separador de milhares 3 4 4 2 3 13" xfId="5122"/>
    <cellStyle name="Separador de milhares 3 4 4 2 3 14" xfId="5509"/>
    <cellStyle name="Separador de milhares 3 4 4 2 3 15" xfId="4765"/>
    <cellStyle name="Separador de milhares 3 4 4 2 3 16" xfId="5150"/>
    <cellStyle name="Separador de milhares 3 4 4 2 3 17" xfId="5540"/>
    <cellStyle name="Separador de milhares 3 4 4 2 3 18" xfId="5850"/>
    <cellStyle name="Separador de milhares 3 4 4 2 3 19" xfId="7072"/>
    <cellStyle name="Separador de milhares 3 4 4 2 3 2" xfId="2938"/>
    <cellStyle name="Separador de milhares 3 4 4 2 3 2 2" xfId="21291"/>
    <cellStyle name="Separador de milhares 3 4 4 2 3 2 3" xfId="32479"/>
    <cellStyle name="Separador de milhares 3 4 4 2 3 20" xfId="7544"/>
    <cellStyle name="Separador de milhares 3 4 4 2 3 21" xfId="7237"/>
    <cellStyle name="Separador de milhares 3 4 4 2 3 22" xfId="8249"/>
    <cellStyle name="Separador de milhares 3 4 4 2 3 23" xfId="8098"/>
    <cellStyle name="Separador de milhares 3 4 4 2 3 24" xfId="8589"/>
    <cellStyle name="Separador de milhares 3 4 4 2 3 25" xfId="8867"/>
    <cellStyle name="Separador de milhares 3 4 4 2 3 26" xfId="8963"/>
    <cellStyle name="Separador de milhares 3 4 4 2 3 27" xfId="9047"/>
    <cellStyle name="Separador de milhares 3 4 4 2 3 28" xfId="9145"/>
    <cellStyle name="Separador de milhares 3 4 4 2 3 29" xfId="8562"/>
    <cellStyle name="Separador de milhares 3 4 4 2 3 3" xfId="2410"/>
    <cellStyle name="Separador de milhares 3 4 4 2 3 3 2" xfId="23184"/>
    <cellStyle name="Separador de milhares 3 4 4 2 3 3 3" xfId="34370"/>
    <cellStyle name="Separador de milhares 3 4 4 2 3 30" xfId="9576"/>
    <cellStyle name="Separador de milhares 3 4 4 2 3 31" xfId="9524"/>
    <cellStyle name="Separador de milhares 3 4 4 2 3 32" xfId="10108"/>
    <cellStyle name="Separador de milhares 3 4 4 2 3 4" xfId="3066"/>
    <cellStyle name="Separador de milhares 3 4 4 2 3 4 2" xfId="25080"/>
    <cellStyle name="Separador de milhares 3 4 4 2 3 4 3" xfId="36266"/>
    <cellStyle name="Separador de milhares 3 4 4 2 3 5" xfId="2535"/>
    <cellStyle name="Separador de milhares 3 4 4 2 3 5 2" xfId="26976"/>
    <cellStyle name="Separador de milhares 3 4 4 2 3 5 3" xfId="38162"/>
    <cellStyle name="Separador de milhares 3 4 4 2 3 6" xfId="3761"/>
    <cellStyle name="Separador de milhares 3 4 4 2 3 6 2" xfId="28872"/>
    <cellStyle name="Separador de milhares 3 4 4 2 3 6 3" xfId="40058"/>
    <cellStyle name="Separador de milhares 3 4 4 2 3 7" xfId="2934"/>
    <cellStyle name="Separador de milhares 3 4 4 2 3 8" xfId="3479"/>
    <cellStyle name="Separador de milhares 3 4 4 2 3 9" xfId="4229"/>
    <cellStyle name="Separador de milhares 3 4 4 2 30" xfId="8214"/>
    <cellStyle name="Separador de milhares 3 4 4 2 31" xfId="8435"/>
    <cellStyle name="Separador de milhares 3 4 4 2 32" xfId="8230"/>
    <cellStyle name="Separador de milhares 3 4 4 2 33" xfId="8661"/>
    <cellStyle name="Separador de milhares 3 4 4 2 34" xfId="8697"/>
    <cellStyle name="Separador de milhares 3 4 4 2 35" xfId="9465"/>
    <cellStyle name="Separador de milhares 3 4 4 2 36" xfId="9386"/>
    <cellStyle name="Separador de milhares 3 4 4 2 37" xfId="10052"/>
    <cellStyle name="Separador de milhares 3 4 4 2 4" xfId="1317"/>
    <cellStyle name="Separador de milhares 3 4 4 2 4 10" xfId="4015"/>
    <cellStyle name="Separador de milhares 3 4 4 2 4 11" xfId="3390"/>
    <cellStyle name="Separador de milhares 3 4 4 2 4 12" xfId="3839"/>
    <cellStyle name="Separador de milhares 3 4 4 2 4 13" xfId="5269"/>
    <cellStyle name="Separador de milhares 3 4 4 2 4 14" xfId="4859"/>
    <cellStyle name="Separador de milhares 3 4 4 2 4 15" xfId="4749"/>
    <cellStyle name="Separador de milhares 3 4 4 2 4 16" xfId="4819"/>
    <cellStyle name="Separador de milhares 3 4 4 2 4 17" xfId="5406"/>
    <cellStyle name="Separador de milhares 3 4 4 2 4 18" xfId="5295"/>
    <cellStyle name="Separador de milhares 3 4 4 2 4 19" xfId="7048"/>
    <cellStyle name="Separador de milhares 3 4 4 2 4 2" xfId="3151"/>
    <cellStyle name="Separador de milhares 3 4 4 2 4 2 2" xfId="21607"/>
    <cellStyle name="Separador de milhares 3 4 4 2 4 2 3" xfId="32795"/>
    <cellStyle name="Separador de milhares 3 4 4 2 4 20" xfId="7405"/>
    <cellStyle name="Separador de milhares 3 4 4 2 4 21" xfId="7030"/>
    <cellStyle name="Separador de milhares 3 4 4 2 4 22" xfId="8418"/>
    <cellStyle name="Separador de milhares 3 4 4 2 4 23" xfId="8659"/>
    <cellStyle name="Separador de milhares 3 4 4 2 4 24" xfId="8115"/>
    <cellStyle name="Separador de milhares 3 4 4 2 4 25" xfId="8428"/>
    <cellStyle name="Separador de milhares 3 4 4 2 4 26" xfId="8007"/>
    <cellStyle name="Separador de milhares 3 4 4 2 4 27" xfId="8502"/>
    <cellStyle name="Separador de milhares 3 4 4 2 4 28" xfId="8199"/>
    <cellStyle name="Separador de milhares 3 4 4 2 4 29" xfId="9224"/>
    <cellStyle name="Separador de milhares 3 4 4 2 4 3" xfId="2795"/>
    <cellStyle name="Separador de milhares 3 4 4 2 4 3 2" xfId="23500"/>
    <cellStyle name="Separador de milhares 3 4 4 2 4 3 3" xfId="34686"/>
    <cellStyle name="Separador de milhares 3 4 4 2 4 30" xfId="9635"/>
    <cellStyle name="Separador de milhares 3 4 4 2 4 31" xfId="9712"/>
    <cellStyle name="Separador de milhares 3 4 4 2 4 32" xfId="10136"/>
    <cellStyle name="Separador de milhares 3 4 4 2 4 4" xfId="2691"/>
    <cellStyle name="Separador de milhares 3 4 4 2 4 4 2" xfId="25396"/>
    <cellStyle name="Separador de milhares 3 4 4 2 4 4 3" xfId="36582"/>
    <cellStyle name="Separador de milhares 3 4 4 2 4 5" xfId="2927"/>
    <cellStyle name="Separador de milhares 3 4 4 2 4 5 2" xfId="27292"/>
    <cellStyle name="Separador de milhares 3 4 4 2 4 5 3" xfId="38478"/>
    <cellStyle name="Separador de milhares 3 4 4 2 4 6" xfId="3865"/>
    <cellStyle name="Separador de milhares 3 4 4 2 4 6 2" xfId="29188"/>
    <cellStyle name="Separador de milhares 3 4 4 2 4 6 3" xfId="40374"/>
    <cellStyle name="Separador de milhares 3 4 4 2 4 7" xfId="2573"/>
    <cellStyle name="Separador de milhares 3 4 4 2 4 8" xfId="2609"/>
    <cellStyle name="Separador de milhares 3 4 4 2 4 9" xfId="2526"/>
    <cellStyle name="Separador de milhares 3 4 4 2 5" xfId="1633"/>
    <cellStyle name="Separador de milhares 3 4 4 2 5 10" xfId="4158"/>
    <cellStyle name="Separador de milhares 3 4 4 2 5 11" xfId="2605"/>
    <cellStyle name="Separador de milhares 3 4 4 2 5 12" xfId="3315"/>
    <cellStyle name="Separador de milhares 3 4 4 2 5 13" xfId="5434"/>
    <cellStyle name="Separador de milhares 3 4 4 2 5 14" xfId="5125"/>
    <cellStyle name="Separador de milhares 3 4 4 2 5 15" xfId="5532"/>
    <cellStyle name="Separador de milhares 3 4 4 2 5 16" xfId="5784"/>
    <cellStyle name="Separador de milhares 3 4 4 2 5 17" xfId="4676"/>
    <cellStyle name="Separador de milhares 3 4 4 2 5 18" xfId="4667"/>
    <cellStyle name="Separador de milhares 3 4 4 2 5 19" xfId="7310"/>
    <cellStyle name="Separador de milhares 3 4 4 2 5 2" xfId="3393"/>
    <cellStyle name="Separador de milhares 3 4 4 2 5 2 2" xfId="21923"/>
    <cellStyle name="Separador de milhares 3 4 4 2 5 2 3" xfId="33111"/>
    <cellStyle name="Separador de milhares 3 4 4 2 5 20" xfId="7121"/>
    <cellStyle name="Separador de milhares 3 4 4 2 5 21" xfId="7272"/>
    <cellStyle name="Separador de milhares 3 4 4 2 5 22" xfId="8596"/>
    <cellStyle name="Separador de milhares 3 4 4 2 5 23" xfId="8020"/>
    <cellStyle name="Separador de milhares 3 4 4 2 5 24" xfId="7909"/>
    <cellStyle name="Separador de milhares 3 4 4 2 5 25" xfId="8124"/>
    <cellStyle name="Separador de milhares 3 4 4 2 5 26" xfId="8792"/>
    <cellStyle name="Separador de milhares 3 4 4 2 5 27" xfId="8310"/>
    <cellStyle name="Separador de milhares 3 4 4 2 5 28" xfId="9257"/>
    <cellStyle name="Separador de milhares 3 4 4 2 5 29" xfId="9315"/>
    <cellStyle name="Separador de milhares 3 4 4 2 5 3" xfId="3154"/>
    <cellStyle name="Separador de milhares 3 4 4 2 5 3 2" xfId="23816"/>
    <cellStyle name="Separador de milhares 3 4 4 2 5 3 3" xfId="35002"/>
    <cellStyle name="Separador de milhares 3 4 4 2 5 30" xfId="9689"/>
    <cellStyle name="Separador de milhares 3 4 4 2 5 31" xfId="9498"/>
    <cellStyle name="Separador de milhares 3 4 4 2 5 32" xfId="10164"/>
    <cellStyle name="Separador de milhares 3 4 4 2 5 4" xfId="3758"/>
    <cellStyle name="Separador de milhares 3 4 4 2 5 4 2" xfId="25712"/>
    <cellStyle name="Separador de milhares 3 4 4 2 5 4 3" xfId="36898"/>
    <cellStyle name="Separador de milhares 3 4 4 2 5 5" xfId="3076"/>
    <cellStyle name="Separador de milhares 3 4 4 2 5 5 2" xfId="27608"/>
    <cellStyle name="Separador de milhares 3 4 4 2 5 5 3" xfId="38794"/>
    <cellStyle name="Separador de milhares 3 4 4 2 5 6" xfId="3414"/>
    <cellStyle name="Separador de milhares 3 4 4 2 5 6 2" xfId="29504"/>
    <cellStyle name="Separador de milhares 3 4 4 2 5 6 3" xfId="40690"/>
    <cellStyle name="Separador de milhares 3 4 4 2 5 7" xfId="2356"/>
    <cellStyle name="Separador de milhares 3 4 4 2 5 8" xfId="3836"/>
    <cellStyle name="Separador de milhares 3 4 4 2 5 9" xfId="2633"/>
    <cellStyle name="Separador de milhares 3 4 4 2 6" xfId="1949"/>
    <cellStyle name="Separador de milhares 3 4 4 2 6 10" xfId="4466"/>
    <cellStyle name="Separador de milhares 3 4 4 2 6 11" xfId="4507"/>
    <cellStyle name="Separador de milhares 3 4 4 2 6 12" xfId="4536"/>
    <cellStyle name="Separador de milhares 3 4 4 2 6 13" xfId="5600"/>
    <cellStyle name="Separador de milhares 3 4 4 2 6 14" xfId="5688"/>
    <cellStyle name="Separador de milhares 3 4 4 2 6 15" xfId="5781"/>
    <cellStyle name="Separador de milhares 3 4 4 2 6 16" xfId="5853"/>
    <cellStyle name="Separador de milhares 3 4 4 2 6 17" xfId="5907"/>
    <cellStyle name="Separador de milhares 3 4 4 2 6 18" xfId="5948"/>
    <cellStyle name="Separador de milhares 3 4 4 2 6 19" xfId="7057"/>
    <cellStyle name="Separador de milhares 3 4 4 2 6 2" xfId="3606"/>
    <cellStyle name="Separador de milhares 3 4 4 2 6 2 2" xfId="22239"/>
    <cellStyle name="Separador de milhares 3 4 4 2 6 2 3" xfId="33427"/>
    <cellStyle name="Separador de milhares 3 4 4 2 6 20" xfId="7589"/>
    <cellStyle name="Separador de milhares 3 4 4 2 6 21" xfId="7618"/>
    <cellStyle name="Separador de milhares 3 4 4 2 6 22" xfId="8772"/>
    <cellStyle name="Separador de milhares 3 4 4 2 6 23" xfId="8873"/>
    <cellStyle name="Separador de milhares 3 4 4 2 6 24" xfId="8970"/>
    <cellStyle name="Separador de milhares 3 4 4 2 6 25" xfId="9051"/>
    <cellStyle name="Separador de milhares 3 4 4 2 6 26" xfId="9125"/>
    <cellStyle name="Separador de milhares 3 4 4 2 6 27" xfId="9187"/>
    <cellStyle name="Separador de milhares 3 4 4 2 6 28" xfId="9312"/>
    <cellStyle name="Separador de milhares 3 4 4 2 6 29" xfId="9336"/>
    <cellStyle name="Separador de milhares 3 4 4 2 6 3" xfId="3755"/>
    <cellStyle name="Separador de milhares 3 4 4 2 6 3 2" xfId="24132"/>
    <cellStyle name="Separador de milhares 3 4 4 2 6 3 3" xfId="35318"/>
    <cellStyle name="Separador de milhares 3 4 4 2 6 30" xfId="9746"/>
    <cellStyle name="Separador de milhares 3 4 4 2 6 31" xfId="9773"/>
    <cellStyle name="Separador de milhares 3 4 4 2 6 32" xfId="10192"/>
    <cellStyle name="Separador de milhares 3 4 4 2 6 4" xfId="3891"/>
    <cellStyle name="Separador de milhares 3 4 4 2 6 4 2" xfId="26028"/>
    <cellStyle name="Separador de milhares 3 4 4 2 6 4 3" xfId="37214"/>
    <cellStyle name="Separador de milhares 3 4 4 2 6 5" xfId="4030"/>
    <cellStyle name="Separador de milhares 3 4 4 2 6 5 2" xfId="27924"/>
    <cellStyle name="Separador de milhares 3 4 4 2 6 5 3" xfId="39110"/>
    <cellStyle name="Separador de milhares 3 4 4 2 6 6" xfId="4142"/>
    <cellStyle name="Separador de milhares 3 4 4 2 6 6 2" xfId="29820"/>
    <cellStyle name="Separador de milhares 3 4 4 2 6 6 3" xfId="41006"/>
    <cellStyle name="Separador de milhares 3 4 4 2 6 7" xfId="4235"/>
    <cellStyle name="Separador de milhares 3 4 4 2 6 8" xfId="4326"/>
    <cellStyle name="Separador de milhares 3 4 4 2 6 9" xfId="4405"/>
    <cellStyle name="Separador de milhares 3 4 4 2 7" xfId="2522"/>
    <cellStyle name="Separador de milhares 3 4 4 2 7 2" xfId="20659"/>
    <cellStyle name="Separador de milhares 3 4 4 2 7 3" xfId="31847"/>
    <cellStyle name="Separador de milhares 3 4 4 2 8" xfId="2580"/>
    <cellStyle name="Separador de milhares 3 4 4 2 8 2" xfId="22552"/>
    <cellStyle name="Separador de milhares 3 4 4 2 8 3" xfId="33738"/>
    <cellStyle name="Separador de milhares 3 4 4 2 9" xfId="3611"/>
    <cellStyle name="Separador de milhares 3 4 4 2 9 2" xfId="24448"/>
    <cellStyle name="Separador de milhares 3 4 4 2 9 3" xfId="35634"/>
    <cellStyle name="Separador de milhares 3 4 4 20" xfId="4647"/>
    <cellStyle name="Separador de milhares 3 4 4 21" xfId="5143"/>
    <cellStyle name="Separador de milhares 3 4 4 22" xfId="5180"/>
    <cellStyle name="Separador de milhares 3 4 4 23" xfId="5639"/>
    <cellStyle name="Separador de milhares 3 4 4 24" xfId="5362"/>
    <cellStyle name="Separador de milhares 3 4 4 25" xfId="5464"/>
    <cellStyle name="Separador de milhares 3 4 4 26" xfId="7373"/>
    <cellStyle name="Separador de milhares 3 4 4 27" xfId="7483"/>
    <cellStyle name="Separador de milhares 3 4 4 28" xfId="7205"/>
    <cellStyle name="Separador de milhares 3 4 4 29" xfId="7744"/>
    <cellStyle name="Separador de milhares 3 4 4 3" xfId="527"/>
    <cellStyle name="Separador de milhares 3 4 4 3 10" xfId="3743"/>
    <cellStyle name="Separador de milhares 3 4 4 3 11" xfId="2876"/>
    <cellStyle name="Separador de milhares 3 4 4 3 12" xfId="2769"/>
    <cellStyle name="Separador de milhares 3 4 4 3 13" xfId="4887"/>
    <cellStyle name="Separador de milhares 3 4 4 3 14" xfId="5494"/>
    <cellStyle name="Separador de milhares 3 4 4 3 15" xfId="4946"/>
    <cellStyle name="Separador de milhares 3 4 4 3 16" xfId="5308"/>
    <cellStyle name="Separador de milhares 3 4 4 3 17" xfId="5490"/>
    <cellStyle name="Separador de milhares 3 4 4 3 18" xfId="4639"/>
    <cellStyle name="Separador de milhares 3 4 4 3 19" xfId="7187"/>
    <cellStyle name="Separador de milhares 3 4 4 3 2" xfId="2627"/>
    <cellStyle name="Separador de milhares 3 4 4 3 2 2" xfId="20817"/>
    <cellStyle name="Separador de milhares 3 4 4 3 2 3" xfId="32005"/>
    <cellStyle name="Separador de milhares 3 4 4 3 20" xfId="7249"/>
    <cellStyle name="Separador de milhares 3 4 4 3 21" xfId="7017"/>
    <cellStyle name="Separador de milhares 3 4 4 3 22" xfId="8017"/>
    <cellStyle name="Separador de milhares 3 4 4 3 23" xfId="7963"/>
    <cellStyle name="Separador de milhares 3 4 4 3 24" xfId="8493"/>
    <cellStyle name="Separador de milhares 3 4 4 3 25" xfId="8364"/>
    <cellStyle name="Separador de milhares 3 4 4 3 26" xfId="7706"/>
    <cellStyle name="Separador de milhares 3 4 4 3 27" xfId="8346"/>
    <cellStyle name="Separador de milhares 3 4 4 3 28" xfId="8529"/>
    <cellStyle name="Separador de milhares 3 4 4 3 29" xfId="8766"/>
    <cellStyle name="Separador de milhares 3 4 4 3 3" xfId="2389"/>
    <cellStyle name="Separador de milhares 3 4 4 3 3 2" xfId="22710"/>
    <cellStyle name="Separador de milhares 3 4 4 3 3 3" xfId="33896"/>
    <cellStyle name="Separador de milhares 3 4 4 3 30" xfId="9495"/>
    <cellStyle name="Separador de milhares 3 4 4 3 31" xfId="9479"/>
    <cellStyle name="Separador de milhares 3 4 4 3 32" xfId="10066"/>
    <cellStyle name="Separador de milhares 3 4 4 3 4" xfId="3319"/>
    <cellStyle name="Separador de milhares 3 4 4 3 4 2" xfId="24606"/>
    <cellStyle name="Separador de milhares 3 4 4 3 4 3" xfId="35792"/>
    <cellStyle name="Separador de milhares 3 4 4 3 5" xfId="3820"/>
    <cellStyle name="Separador de milhares 3 4 4 3 5 2" xfId="26502"/>
    <cellStyle name="Separador de milhares 3 4 4 3 5 3" xfId="37688"/>
    <cellStyle name="Separador de milhares 3 4 4 3 6" xfId="2976"/>
    <cellStyle name="Separador de milhares 3 4 4 3 6 2" xfId="28398"/>
    <cellStyle name="Separador de milhares 3 4 4 3 6 3" xfId="39584"/>
    <cellStyle name="Separador de milhares 3 4 4 3 7" xfId="3687"/>
    <cellStyle name="Separador de milhares 3 4 4 3 8" xfId="3821"/>
    <cellStyle name="Separador de milhares 3 4 4 3 9" xfId="3239"/>
    <cellStyle name="Separador de milhares 3 4 4 30" xfId="8039"/>
    <cellStyle name="Separador de milhares 3 4 4 31" xfId="8707"/>
    <cellStyle name="Separador de milhares 3 4 4 32" xfId="8311"/>
    <cellStyle name="Separador de milhares 3 4 4 33" xfId="8790"/>
    <cellStyle name="Separador de milhares 3 4 4 34" xfId="7717"/>
    <cellStyle name="Separador de milhares 3 4 4 35" xfId="8934"/>
    <cellStyle name="Separador de milhares 3 4 4 36" xfId="9265"/>
    <cellStyle name="Separador de milhares 3 4 4 37" xfId="9407"/>
    <cellStyle name="Separador de milhares 3 4 4 38" xfId="9502"/>
    <cellStyle name="Separador de milhares 3 4 4 39" xfId="10038"/>
    <cellStyle name="Separador de milhares 3 4 4 4" xfId="843"/>
    <cellStyle name="Separador de milhares 3 4 4 4 10" xfId="4232"/>
    <cellStyle name="Separador de milhares 3 4 4 4 11" xfId="4323"/>
    <cellStyle name="Separador de milhares 3 4 4 4 12" xfId="4403"/>
    <cellStyle name="Separador de milhares 3 4 4 4 13" xfId="5046"/>
    <cellStyle name="Separador de milhares 3 4 4 4 14" xfId="4755"/>
    <cellStyle name="Separador de milhares 3 4 4 4 15" xfId="5005"/>
    <cellStyle name="Separador de milhares 3 4 4 4 16" xfId="5059"/>
    <cellStyle name="Separador de milhares 3 4 4 4 17" xfId="5737"/>
    <cellStyle name="Separador de milhares 3 4 4 4 18" xfId="4927"/>
    <cellStyle name="Separador de milhares 3 4 4 4 19" xfId="7338"/>
    <cellStyle name="Separador de milhares 3 4 4 4 2" xfId="2835"/>
    <cellStyle name="Separador de milhares 3 4 4 4 2 2" xfId="21133"/>
    <cellStyle name="Separador de milhares 3 4 4 4 2 3" xfId="32321"/>
    <cellStyle name="Separador de milhares 3 4 4 4 20" xfId="7000"/>
    <cellStyle name="Separador de milhares 3 4 4 4 21" xfId="7331"/>
    <cellStyle name="Separador de milhares 3 4 4 4 22" xfId="8176"/>
    <cellStyle name="Separador de milhares 3 4 4 4 23" xfId="8401"/>
    <cellStyle name="Separador de milhares 3 4 4 4 24" xfId="7853"/>
    <cellStyle name="Separador de milhares 3 4 4 4 25" xfId="8592"/>
    <cellStyle name="Separador de milhares 3 4 4 4 26" xfId="8870"/>
    <cellStyle name="Separador de milhares 3 4 4 4 27" xfId="8966"/>
    <cellStyle name="Separador de milhares 3 4 4 4 28" xfId="9094"/>
    <cellStyle name="Separador de milhares 3 4 4 4 29" xfId="8010"/>
    <cellStyle name="Separador de milhares 3 4 4 4 3" xfId="2502"/>
    <cellStyle name="Separador de milhares 3 4 4 4 3 2" xfId="23026"/>
    <cellStyle name="Separador de milhares 3 4 4 4 3 3" xfId="34212"/>
    <cellStyle name="Separador de milhares 3 4 4 4 30" xfId="9552"/>
    <cellStyle name="Separador de milhares 3 4 4 4 31" xfId="9628"/>
    <cellStyle name="Separador de milhares 3 4 4 4 32" xfId="10094"/>
    <cellStyle name="Separador de milhares 3 4 4 4 4" xfId="3177"/>
    <cellStyle name="Separador de milhares 3 4 4 4 4 2" xfId="24922"/>
    <cellStyle name="Separador de milhares 3 4 4 4 4 3" xfId="36108"/>
    <cellStyle name="Separador de milhares 3 4 4 4 5" xfId="3572"/>
    <cellStyle name="Separador de milhares 3 4 4 4 5 2" xfId="26818"/>
    <cellStyle name="Separador de milhares 3 4 4 4 5 3" xfId="38004"/>
    <cellStyle name="Separador de milhares 3 4 4 4 6" xfId="2815"/>
    <cellStyle name="Separador de milhares 3 4 4 4 6 2" xfId="28714"/>
    <cellStyle name="Separador de milhares 3 4 4 4 6 3" xfId="39900"/>
    <cellStyle name="Separador de milhares 3 4 4 4 7" xfId="3739"/>
    <cellStyle name="Separador de milhares 3 4 4 4 8" xfId="3583"/>
    <cellStyle name="Separador de milhares 3 4 4 4 9" xfId="3747"/>
    <cellStyle name="Separador de milhares 3 4 4 5" xfId="1159"/>
    <cellStyle name="Separador de milhares 3 4 4 5 10" xfId="3173"/>
    <cellStyle name="Separador de milhares 3 4 4 5 11" xfId="3881"/>
    <cellStyle name="Separador de milhares 3 4 4 5 12" xfId="2254"/>
    <cellStyle name="Separador de milhares 3 4 4 5 13" xfId="5199"/>
    <cellStyle name="Separador de milhares 3 4 4 5 14" xfId="4549"/>
    <cellStyle name="Separador de milhares 3 4 4 5 15" xfId="5297"/>
    <cellStyle name="Separador de milhares 3 4 4 5 16" xfId="5173"/>
    <cellStyle name="Separador de milhares 3 4 4 5 17" xfId="5614"/>
    <cellStyle name="Separador de milhares 3 4 4 5 18" xfId="4903"/>
    <cellStyle name="Separador de milhares 3 4 4 5 19" xfId="7142"/>
    <cellStyle name="Separador de milhares 3 4 4 5 2" xfId="3056"/>
    <cellStyle name="Separador de milhares 3 4 4 5 2 2" xfId="21449"/>
    <cellStyle name="Separador de milhares 3 4 4 5 2 3" xfId="32637"/>
    <cellStyle name="Separador de milhares 3 4 4 5 20" xfId="7503"/>
    <cellStyle name="Separador de milhares 3 4 4 5 21" xfId="7025"/>
    <cellStyle name="Separador de milhares 3 4 4 5 22" xfId="8338"/>
    <cellStyle name="Separador de milhares 3 4 4 5 23" xfId="7709"/>
    <cellStyle name="Separador de milhares 3 4 4 5 24" xfId="8611"/>
    <cellStyle name="Separador de milhares 3 4 4 5 25" xfId="7918"/>
    <cellStyle name="Separador de milhares 3 4 4 5 26" xfId="8223"/>
    <cellStyle name="Separador de milhares 3 4 4 5 27" xfId="7878"/>
    <cellStyle name="Separador de milhares 3 4 4 5 28" xfId="8184"/>
    <cellStyle name="Separador de milhares 3 4 4 5 29" xfId="7773"/>
    <cellStyle name="Separador de milhares 3 4 4 5 3" xfId="3209"/>
    <cellStyle name="Separador de milhares 3 4 4 5 3 2" xfId="23342"/>
    <cellStyle name="Separador de milhares 3 4 4 5 3 3" xfId="34528"/>
    <cellStyle name="Separador de milhares 3 4 4 5 30" xfId="9610"/>
    <cellStyle name="Separador de milhares 3 4 4 5 31" xfId="9398"/>
    <cellStyle name="Separador de milhares 3 4 4 5 32" xfId="10122"/>
    <cellStyle name="Separador de milhares 3 4 4 5 4" xfId="2593"/>
    <cellStyle name="Separador de milhares 3 4 4 5 4 2" xfId="25238"/>
    <cellStyle name="Separador de milhares 3 4 4 5 4 3" xfId="36424"/>
    <cellStyle name="Separador de milhares 3 4 4 5 5" xfId="3182"/>
    <cellStyle name="Separador de milhares 3 4 4 5 5 2" xfId="27134"/>
    <cellStyle name="Separador de milhares 3 4 4 5 5 3" xfId="38320"/>
    <cellStyle name="Separador de milhares 3 4 4 5 6" xfId="3344"/>
    <cellStyle name="Separador de milhares 3 4 4 5 6 2" xfId="29030"/>
    <cellStyle name="Separador de milhares 3 4 4 5 6 3" xfId="40216"/>
    <cellStyle name="Separador de milhares 3 4 4 5 7" xfId="3862"/>
    <cellStyle name="Separador de milhares 3 4 4 5 8" xfId="2945"/>
    <cellStyle name="Separador de milhares 3 4 4 5 9" xfId="2664"/>
    <cellStyle name="Separador de milhares 3 4 4 6" xfId="1475"/>
    <cellStyle name="Separador de milhares 3 4 4 6 10" xfId="3091"/>
    <cellStyle name="Separador de milhares 3 4 4 6 11" xfId="3885"/>
    <cellStyle name="Separador de milhares 3 4 4 6 12" xfId="3488"/>
    <cellStyle name="Separador de milhares 3 4 4 6 13" xfId="5347"/>
    <cellStyle name="Separador de milhares 3 4 4 6 14" xfId="5415"/>
    <cellStyle name="Separador de milhares 3 4 4 6 15" xfId="5531"/>
    <cellStyle name="Separador de milhares 3 4 4 6 16" xfId="4759"/>
    <cellStyle name="Separador de milhares 3 4 4 6 17" xfId="4556"/>
    <cellStyle name="Separador de milhares 3 4 4 6 18" xfId="5093"/>
    <cellStyle name="Separador de milhares 3 4 4 6 19" xfId="7393"/>
    <cellStyle name="Separador de milhares 3 4 4 6 2" xfId="3270"/>
    <cellStyle name="Separador de milhares 3 4 4 6 2 2" xfId="21765"/>
    <cellStyle name="Separador de milhares 3 4 4 6 2 3" xfId="32953"/>
    <cellStyle name="Separador de milhares 3 4 4 6 20" xfId="7284"/>
    <cellStyle name="Separador de milhares 3 4 4 6 21" xfId="7319"/>
    <cellStyle name="Separador de milhares 3 4 4 6 22" xfId="8511"/>
    <cellStyle name="Separador de milhares 3 4 4 6 23" xfId="8320"/>
    <cellStyle name="Separador de milhares 3 4 4 6 24" xfId="7629"/>
    <cellStyle name="Separador de milhares 3 4 4 6 25" xfId="8074"/>
    <cellStyle name="Separador de milhares 3 4 4 6 26" xfId="7894"/>
    <cellStyle name="Separador de milhares 3 4 4 6 27" xfId="8088"/>
    <cellStyle name="Separador de milhares 3 4 4 6 28" xfId="9234"/>
    <cellStyle name="Separador de milhares 3 4 4 6 29" xfId="9101"/>
    <cellStyle name="Separador de milhares 3 4 4 6 3" xfId="3580"/>
    <cellStyle name="Separador de milhares 3 4 4 6 3 2" xfId="23658"/>
    <cellStyle name="Separador de milhares 3 4 4 6 3 3" xfId="34844"/>
    <cellStyle name="Separador de milhares 3 4 4 6 30" xfId="9666"/>
    <cellStyle name="Separador de milhares 3 4 4 6 31" xfId="9604"/>
    <cellStyle name="Separador de milhares 3 4 4 6 32" xfId="10150"/>
    <cellStyle name="Separador de milhares 3 4 4 6 4" xfId="2681"/>
    <cellStyle name="Separador de milhares 3 4 4 6 4 2" xfId="25554"/>
    <cellStyle name="Separador de milhares 3 4 4 6 4 3" xfId="36740"/>
    <cellStyle name="Separador de milhares 3 4 4 6 5" xfId="2243"/>
    <cellStyle name="Separador de milhares 3 4 4 6 5 2" xfId="27450"/>
    <cellStyle name="Separador de milhares 3 4 4 6 5 3" xfId="38636"/>
    <cellStyle name="Separador de milhares 3 4 4 6 6" xfId="2333"/>
    <cellStyle name="Separador de milhares 3 4 4 6 6 2" xfId="29346"/>
    <cellStyle name="Separador de milhares 3 4 4 6 6 3" xfId="40532"/>
    <cellStyle name="Separador de milhares 3 4 4 6 7" xfId="3377"/>
    <cellStyle name="Separador de milhares 3 4 4 6 8" xfId="2951"/>
    <cellStyle name="Separador de milhares 3 4 4 6 9" xfId="4065"/>
    <cellStyle name="Separador de milhares 3 4 4 7" xfId="1791"/>
    <cellStyle name="Separador de milhares 3 4 4 7 10" xfId="2935"/>
    <cellStyle name="Separador de milhares 3 4 4 7 11" xfId="2486"/>
    <cellStyle name="Separador de milhares 3 4 4 7 12" xfId="4270"/>
    <cellStyle name="Separador de milhares 3 4 4 7 13" xfId="5517"/>
    <cellStyle name="Separador de milhares 3 4 4 7 14" xfId="4662"/>
    <cellStyle name="Separador de milhares 3 4 4 7 15" xfId="5727"/>
    <cellStyle name="Separador de milhares 3 4 4 7 16" xfId="4602"/>
    <cellStyle name="Separador de milhares 3 4 4 7 17" xfId="5606"/>
    <cellStyle name="Separador de milhares 3 4 4 7 18" xfId="4928"/>
    <cellStyle name="Separador de milhares 3 4 4 7 19" xfId="7018"/>
    <cellStyle name="Separador de milhares 3 4 4 7 2" xfId="3508"/>
    <cellStyle name="Separador de milhares 3 4 4 7 2 2" xfId="22081"/>
    <cellStyle name="Separador de milhares 3 4 4 7 2 3" xfId="33269"/>
    <cellStyle name="Separador de milhares 3 4 4 7 20" xfId="7333"/>
    <cellStyle name="Separador de milhares 3 4 4 7 21" xfId="7192"/>
    <cellStyle name="Separador de milhares 3 4 4 7 22" xfId="8690"/>
    <cellStyle name="Separador de milhares 3 4 4 7 23" xfId="8434"/>
    <cellStyle name="Separador de milhares 3 4 4 7 24" xfId="8318"/>
    <cellStyle name="Separador de milhares 3 4 4 7 25" xfId="8645"/>
    <cellStyle name="Separador de milhares 3 4 4 7 26" xfId="7730"/>
    <cellStyle name="Separador de milhares 3 4 4 7 27" xfId="8806"/>
    <cellStyle name="Separador de milhares 3 4 4 7 28" xfId="9288"/>
    <cellStyle name="Separador de milhares 3 4 4 7 29" xfId="8928"/>
    <cellStyle name="Separador de milhares 3 4 4 7 3" xfId="2542"/>
    <cellStyle name="Separador de milhares 3 4 4 7 3 2" xfId="23974"/>
    <cellStyle name="Separador de milhares 3 4 4 7 3 3" xfId="35160"/>
    <cellStyle name="Separador de milhares 3 4 4 7 30" xfId="9722"/>
    <cellStyle name="Separador de milhares 3 4 4 7 31" xfId="9642"/>
    <cellStyle name="Separador de milhares 3 4 4 7 32" xfId="10178"/>
    <cellStyle name="Separador de milhares 3 4 4 7 4" xfId="2500"/>
    <cellStyle name="Separador de milhares 3 4 4 7 4 2" xfId="25870"/>
    <cellStyle name="Separador de milhares 3 4 4 7 4 3" xfId="37056"/>
    <cellStyle name="Separador de milhares 3 4 4 7 5" xfId="3944"/>
    <cellStyle name="Separador de milhares 3 4 4 7 5 2" xfId="27766"/>
    <cellStyle name="Separador de milhares 3 4 4 7 5 3" xfId="38952"/>
    <cellStyle name="Separador de milhares 3 4 4 7 6" xfId="3742"/>
    <cellStyle name="Separador de milhares 3 4 4 7 6 2" xfId="29662"/>
    <cellStyle name="Separador de milhares 3 4 4 7 6 3" xfId="40848"/>
    <cellStyle name="Separador de milhares 3 4 4 7 7" xfId="3067"/>
    <cellStyle name="Separador de milhares 3 4 4 7 8" xfId="2979"/>
    <cellStyle name="Separador de milhares 3 4 4 7 9" xfId="2798"/>
    <cellStyle name="Separador de milhares 3 4 4 8" xfId="2025"/>
    <cellStyle name="Separador de milhares 3 4 4 8 10" xfId="3652"/>
    <cellStyle name="Separador de milhares 3 4 4 8 11" xfId="3663"/>
    <cellStyle name="Separador de milhares 3 4 4 8 12" xfId="4258"/>
    <cellStyle name="Separador de milhares 3 4 4 8 13" xfId="4729"/>
    <cellStyle name="Separador de milhares 3 4 4 8 14" xfId="4993"/>
    <cellStyle name="Separador de milhares 3 4 4 8 15" xfId="5221"/>
    <cellStyle name="Separador de milhares 3 4 4 8 16" xfId="5239"/>
    <cellStyle name="Separador de milhares 3 4 4 8 17" xfId="5178"/>
    <cellStyle name="Separador de milhares 3 4 4 8 18" xfId="4815"/>
    <cellStyle name="Separador de milhares 3 4 4 8 19" xfId="7286"/>
    <cellStyle name="Separador de milhares 3 4 4 8 2" xfId="2418"/>
    <cellStyle name="Separador de milhares 3 4 4 8 20" xfId="7565"/>
    <cellStyle name="Separador de milhares 3 4 4 8 21" xfId="7340"/>
    <cellStyle name="Separador de milhares 3 4 4 8 22" xfId="7837"/>
    <cellStyle name="Separador de milhares 3 4 4 8 23" xfId="8804"/>
    <cellStyle name="Separador de milhares 3 4 4 8 24" xfId="7675"/>
    <cellStyle name="Separador de milhares 3 4 4 8 25" xfId="8080"/>
    <cellStyle name="Separador de milhares 3 4 4 8 26" xfId="7986"/>
    <cellStyle name="Separador de milhares 3 4 4 8 27" xfId="8624"/>
    <cellStyle name="Separador de milhares 3 4 4 8 28" xfId="8724"/>
    <cellStyle name="Separador de milhares 3 4 4 8 29" xfId="9268"/>
    <cellStyle name="Separador de milhares 3 4 4 8 3" xfId="2985"/>
    <cellStyle name="Separador de milhares 3 4 4 8 30" xfId="9444"/>
    <cellStyle name="Separador de milhares 3 4 4 8 31" xfId="9757"/>
    <cellStyle name="Separador de milhares 3 4 4 8 32" xfId="10206"/>
    <cellStyle name="Separador de milhares 3 4 4 8 4" xfId="3172"/>
    <cellStyle name="Separador de milhares 3 4 4 8 5" xfId="2426"/>
    <cellStyle name="Separador de milhares 3 4 4 8 6" xfId="2855"/>
    <cellStyle name="Separador de milhares 3 4 4 8 7" xfId="4170"/>
    <cellStyle name="Separador de milhares 3 4 4 8 8" xfId="2678"/>
    <cellStyle name="Separador de milhares 3 4 4 8 9" xfId="3415"/>
    <cellStyle name="Separador de milhares 3 4 4 9" xfId="2311"/>
    <cellStyle name="Separador de milhares 3 4 4 9 2" xfId="22394"/>
    <cellStyle name="Separador de milhares 3 4 4 9 3" xfId="33580"/>
    <cellStyle name="Separador de milhares 3 4 40" xfId="6827"/>
    <cellStyle name="Separador de milhares 3 4 41" xfId="6453"/>
    <cellStyle name="Separador de milhares 3 4 42" xfId="6384"/>
    <cellStyle name="Separador de milhares 3 4 43" xfId="7392"/>
    <cellStyle name="Separador de milhares 3 4 44" xfId="7222"/>
    <cellStyle name="Separador de milhares 3 4 45" xfId="7091"/>
    <cellStyle name="Separador de milhares 3 4 46" xfId="7701"/>
    <cellStyle name="Separador de milhares 3 4 47" xfId="7687"/>
    <cellStyle name="Separador de milhares 3 4 48" xfId="8070"/>
    <cellStyle name="Separador de milhares 3 4 49" xfId="8580"/>
    <cellStyle name="Separador de milhares 3 4 5" xfId="231"/>
    <cellStyle name="Separador de milhares 3 4 5 10" xfId="3517"/>
    <cellStyle name="Separador de milhares 3 4 5 10 2" xfId="24312"/>
    <cellStyle name="Separador de milhares 3 4 5 10 3" xfId="35498"/>
    <cellStyle name="Separador de milhares 3 4 5 11" xfId="3305"/>
    <cellStyle name="Separador de milhares 3 4 5 11 2" xfId="26208"/>
    <cellStyle name="Separador de milhares 3 4 5 11 3" xfId="37394"/>
    <cellStyle name="Separador de milhares 3 4 5 12" xfId="2704"/>
    <cellStyle name="Separador de milhares 3 4 5 12 2" xfId="28104"/>
    <cellStyle name="Separador de milhares 3 4 5 12 3" xfId="39290"/>
    <cellStyle name="Separador de milhares 3 4 5 13" xfId="3951"/>
    <cellStyle name="Separador de milhares 3 4 5 14" xfId="2272"/>
    <cellStyle name="Separador de milhares 3 4 5 15" xfId="3751"/>
    <cellStyle name="Separador de milhares 3 4 5 16" xfId="3471"/>
    <cellStyle name="Separador de milhares 3 4 5 17" xfId="4108"/>
    <cellStyle name="Separador de milhares 3 4 5 18" xfId="2565"/>
    <cellStyle name="Separador de milhares 3 4 5 19" xfId="3813"/>
    <cellStyle name="Separador de milhares 3 4 5 2" xfId="389"/>
    <cellStyle name="Separador de milhares 3 4 5 2 10" xfId="2495"/>
    <cellStyle name="Separador de milhares 3 4 5 2 10 2" xfId="26366"/>
    <cellStyle name="Separador de milhares 3 4 5 2 10 3" xfId="37552"/>
    <cellStyle name="Separador de milhares 3 4 5 2 11" xfId="3939"/>
    <cellStyle name="Separador de milhares 3 4 5 2 11 2" xfId="28262"/>
    <cellStyle name="Separador de milhares 3 4 5 2 11 3" xfId="39448"/>
    <cellStyle name="Separador de milhares 3 4 5 2 12" xfId="2298"/>
    <cellStyle name="Separador de milhares 3 4 5 2 13" xfId="4149"/>
    <cellStyle name="Separador de milhares 3 4 5 2 14" xfId="4088"/>
    <cellStyle name="Separador de milhares 3 4 5 2 15" xfId="3880"/>
    <cellStyle name="Separador de milhares 3 4 5 2 16" xfId="2447"/>
    <cellStyle name="Separador de milhares 3 4 5 2 17" xfId="2197"/>
    <cellStyle name="Separador de milhares 3 4 5 2 18" xfId="4821"/>
    <cellStyle name="Separador de milhares 3 4 5 2 19" xfId="5195"/>
    <cellStyle name="Separador de milhares 3 4 5 2 2" xfId="707"/>
    <cellStyle name="Separador de milhares 3 4 5 2 2 10" xfId="2831"/>
    <cellStyle name="Separador de milhares 3 4 5 2 2 11" xfId="4233"/>
    <cellStyle name="Separador de milhares 3 4 5 2 2 12" xfId="4324"/>
    <cellStyle name="Separador de milhares 3 4 5 2 2 13" xfId="4975"/>
    <cellStyle name="Separador de milhares 3 4 5 2 2 14" xfId="4849"/>
    <cellStyle name="Separador de milhares 3 4 5 2 2 15" xfId="5112"/>
    <cellStyle name="Separador de milhares 3 4 5 2 2 16" xfId="5342"/>
    <cellStyle name="Separador de milhares 3 4 5 2 2 17" xfId="5064"/>
    <cellStyle name="Separador de milhares 3 4 5 2 2 18" xfId="5309"/>
    <cellStyle name="Separador de milhares 3 4 5 2 2 19" xfId="7156"/>
    <cellStyle name="Separador de milhares 3 4 5 2 2 2" xfId="2747"/>
    <cellStyle name="Separador de milhares 3 4 5 2 2 2 2" xfId="20997"/>
    <cellStyle name="Separador de milhares 3 4 5 2 2 2 3" xfId="32185"/>
    <cellStyle name="Separador de milhares 3 4 5 2 2 20" xfId="7166"/>
    <cellStyle name="Separador de milhares 3 4 5 2 2 21" xfId="7291"/>
    <cellStyle name="Separador de milhares 3 4 5 2 2 22" xfId="8104"/>
    <cellStyle name="Separador de milhares 3 4 5 2 2 23" xfId="7633"/>
    <cellStyle name="Separador de milhares 3 4 5 2 2 24" xfId="7695"/>
    <cellStyle name="Separador de milhares 3 4 5 2 2 25" xfId="7770"/>
    <cellStyle name="Separador de milhares 3 4 5 2 2 26" xfId="8770"/>
    <cellStyle name="Separador de milhares 3 4 5 2 2 27" xfId="8871"/>
    <cellStyle name="Separador de milhares 3 4 5 2 2 28" xfId="8706"/>
    <cellStyle name="Separador de milhares 3 4 5 2 2 29" xfId="7723"/>
    <cellStyle name="Separador de milhares 3 4 5 2 2 3" xfId="2783"/>
    <cellStyle name="Separador de milhares 3 4 5 2 2 3 2" xfId="22890"/>
    <cellStyle name="Separador de milhares 3 4 5 2 2 3 3" xfId="34076"/>
    <cellStyle name="Separador de milhares 3 4 5 2 2 30" xfId="9526"/>
    <cellStyle name="Separador de milhares 3 4 5 2 2 31" xfId="9354"/>
    <cellStyle name="Separador de milhares 3 4 5 2 2 32" xfId="10082"/>
    <cellStyle name="Separador de milhares 3 4 5 2 2 4" xfId="2261"/>
    <cellStyle name="Separador de milhares 3 4 5 2 2 4 2" xfId="24786"/>
    <cellStyle name="Separador de milhares 3 4 5 2 2 4 3" xfId="35972"/>
    <cellStyle name="Separador de milhares 3 4 5 2 2 5" xfId="2670"/>
    <cellStyle name="Separador de milhares 3 4 5 2 2 5 2" xfId="26682"/>
    <cellStyle name="Separador de milhares 3 4 5 2 2 5 3" xfId="37868"/>
    <cellStyle name="Separador de milhares 3 4 5 2 2 6" xfId="3665"/>
    <cellStyle name="Separador de milhares 3 4 5 2 2 6 2" xfId="28578"/>
    <cellStyle name="Separador de milhares 3 4 5 2 2 6 3" xfId="39764"/>
    <cellStyle name="Separador de milhares 3 4 5 2 2 7" xfId="3405"/>
    <cellStyle name="Separador de milhares 3 4 5 2 2 8" xfId="3722"/>
    <cellStyle name="Separador de milhares 3 4 5 2 2 9" xfId="2826"/>
    <cellStyle name="Separador de milhares 3 4 5 2 20" xfId="4971"/>
    <cellStyle name="Separador de milhares 3 4 5 2 21" xfId="5389"/>
    <cellStyle name="Separador de milhares 3 4 5 2 22" xfId="5647"/>
    <cellStyle name="Separador de milhares 3 4 5 2 23" xfId="4786"/>
    <cellStyle name="Separador de milhares 3 4 5 2 24" xfId="7146"/>
    <cellStyle name="Separador de milhares 3 4 5 2 25" xfId="7075"/>
    <cellStyle name="Separador de milhares 3 4 5 2 26" xfId="7367"/>
    <cellStyle name="Separador de milhares 3 4 5 2 27" xfId="7943"/>
    <cellStyle name="Separador de milhares 3 4 5 2 28" xfId="7755"/>
    <cellStyle name="Separador de milhares 3 4 5 2 29" xfId="8783"/>
    <cellStyle name="Separador de milhares 3 4 5 2 3" xfId="1023"/>
    <cellStyle name="Separador de milhares 3 4 5 2 3 10" xfId="2833"/>
    <cellStyle name="Separador de milhares 3 4 5 2 3 11" xfId="3868"/>
    <cellStyle name="Separador de milhares 3 4 5 2 3 12" xfId="4213"/>
    <cellStyle name="Separador de milhares 3 4 5 2 3 13" xfId="5137"/>
    <cellStyle name="Separador de milhares 3 4 5 2 3 14" xfId="4948"/>
    <cellStyle name="Separador de milhares 3 4 5 2 3 15" xfId="4953"/>
    <cellStyle name="Separador de milhares 3 4 5 2 3 16" xfId="4752"/>
    <cellStyle name="Separador de milhares 3 4 5 2 3 17" xfId="4957"/>
    <cellStyle name="Separador de milhares 3 4 5 2 3 18" xfId="4941"/>
    <cellStyle name="Separador de milhares 3 4 5 2 3 19" xfId="7545"/>
    <cellStyle name="Separador de milhares 3 4 5 2 3 2" xfId="2956"/>
    <cellStyle name="Separador de milhares 3 4 5 2 3 2 2" xfId="21313"/>
    <cellStyle name="Separador de milhares 3 4 5 2 3 2 3" xfId="32501"/>
    <cellStyle name="Separador de milhares 3 4 5 2 3 20" xfId="7089"/>
    <cellStyle name="Separador de milhares 3 4 5 2 3 21" xfId="7517"/>
    <cellStyle name="Separador de milhares 3 4 5 2 3 22" xfId="8257"/>
    <cellStyle name="Separador de milhares 3 4 5 2 3 23" xfId="8750"/>
    <cellStyle name="Separador de milhares 3 4 5 2 3 24" xfId="8504"/>
    <cellStyle name="Separador de milhares 3 4 5 2 3 25" xfId="8702"/>
    <cellStyle name="Separador de milhares 3 4 5 2 3 26" xfId="8203"/>
    <cellStyle name="Separador de milhares 3 4 5 2 3 27" xfId="8575"/>
    <cellStyle name="Separador de milhares 3 4 5 2 3 28" xfId="9111"/>
    <cellStyle name="Separador de milhares 3 4 5 2 3 29" xfId="9253"/>
    <cellStyle name="Separador de milhares 3 4 5 2 3 3" xfId="2920"/>
    <cellStyle name="Separador de milhares 3 4 5 2 3 3 2" xfId="23206"/>
    <cellStyle name="Separador de milhares 3 4 5 2 3 3 3" xfId="34392"/>
    <cellStyle name="Separador de milhares 3 4 5 2 3 30" xfId="9581"/>
    <cellStyle name="Separador de milhares 3 4 5 2 3 31" xfId="9742"/>
    <cellStyle name="Separador de milhares 3 4 5 2 3 32" xfId="10110"/>
    <cellStyle name="Separador de milhares 3 4 5 2 3 4" xfId="3521"/>
    <cellStyle name="Separador de milhares 3 4 5 2 3 4 2" xfId="25102"/>
    <cellStyle name="Separador de milhares 3 4 5 2 3 4 3" xfId="36288"/>
    <cellStyle name="Separador de milhares 3 4 5 2 3 5" xfId="2249"/>
    <cellStyle name="Separador de milhares 3 4 5 2 3 5 2" xfId="26998"/>
    <cellStyle name="Separador de milhares 3 4 5 2 3 5 3" xfId="38184"/>
    <cellStyle name="Separador de milhares 3 4 5 2 3 6" xfId="3667"/>
    <cellStyle name="Separador de milhares 3 4 5 2 3 6 2" xfId="28894"/>
    <cellStyle name="Separador de milhares 3 4 5 2 3 6 3" xfId="40080"/>
    <cellStyle name="Separador de milhares 3 4 5 2 3 7" xfId="4122"/>
    <cellStyle name="Separador de milhares 3 4 5 2 3 8" xfId="2332"/>
    <cellStyle name="Separador de milhares 3 4 5 2 3 9" xfId="4080"/>
    <cellStyle name="Separador de milhares 3 4 5 2 30" xfId="8713"/>
    <cellStyle name="Separador de milhares 3 4 5 2 31" xfId="7859"/>
    <cellStyle name="Separador de milhares 3 4 5 2 32" xfId="8405"/>
    <cellStyle name="Separador de milhares 3 4 5 2 33" xfId="8967"/>
    <cellStyle name="Separador de milhares 3 4 5 2 34" xfId="8373"/>
    <cellStyle name="Separador de milhares 3 4 5 2 35" xfId="9471"/>
    <cellStyle name="Separador de milhares 3 4 5 2 36" xfId="9413"/>
    <cellStyle name="Separador de milhares 3 4 5 2 37" xfId="10054"/>
    <cellStyle name="Separador de milhares 3 4 5 2 4" xfId="1339"/>
    <cellStyle name="Separador de milhares 3 4 5 2 4 10" xfId="3883"/>
    <cellStyle name="Separador de milhares 3 4 5 2 4 11" xfId="3251"/>
    <cellStyle name="Separador de milhares 3 4 5 2 4 12" xfId="3336"/>
    <cellStyle name="Separador de milhares 3 4 5 2 4 13" xfId="5278"/>
    <cellStyle name="Separador de milhares 3 4 5 2 4 14" xfId="5478"/>
    <cellStyle name="Separador de milhares 3 4 5 2 4 15" xfId="5541"/>
    <cellStyle name="Separador de milhares 3 4 5 2 4 16" xfId="5164"/>
    <cellStyle name="Separador de milhares 3 4 5 2 4 17" xfId="5051"/>
    <cellStyle name="Separador de milhares 3 4 5 2 4 18" xfId="5025"/>
    <cellStyle name="Separador de milhares 3 4 5 2 4 19" xfId="7336"/>
    <cellStyle name="Separador de milhares 3 4 5 2 4 2" xfId="3170"/>
    <cellStyle name="Separador de milhares 3 4 5 2 4 2 2" xfId="21629"/>
    <cellStyle name="Separador de milhares 3 4 5 2 4 2 3" xfId="32817"/>
    <cellStyle name="Separador de milhares 3 4 5 2 4 20" xfId="7475"/>
    <cellStyle name="Separador de milhares 3 4 5 2 4 21" xfId="7259"/>
    <cellStyle name="Separador de milhares 3 4 5 2 4 22" xfId="8432"/>
    <cellStyle name="Separador de milhares 3 4 5 2 4 23" xfId="7949"/>
    <cellStyle name="Separador de milhares 3 4 5 2 4 24" xfId="8382"/>
    <cellStyle name="Separador de milhares 3 4 5 2 4 25" xfId="8760"/>
    <cellStyle name="Separador de milhares 3 4 5 2 4 26" xfId="8001"/>
    <cellStyle name="Separador de milhares 3 4 5 2 4 27" xfId="8022"/>
    <cellStyle name="Separador de milhares 3 4 5 2 4 28" xfId="9207"/>
    <cellStyle name="Separador de milhares 3 4 5 2 4 29" xfId="8768"/>
    <cellStyle name="Separador de milhares 3 4 5 2 4 3" xfId="2365"/>
    <cellStyle name="Separador de milhares 3 4 5 2 4 3 2" xfId="23522"/>
    <cellStyle name="Separador de milhares 3 4 5 2 4 3 3" xfId="34708"/>
    <cellStyle name="Separador de milhares 3 4 5 2 4 30" xfId="9640"/>
    <cellStyle name="Separador de milhares 3 4 5 2 4 31" xfId="9475"/>
    <cellStyle name="Separador de milhares 3 4 5 2 4 32" xfId="10138"/>
    <cellStyle name="Separador de milhares 3 4 5 2 4 4" xfId="3167"/>
    <cellStyle name="Separador de milhares 3 4 5 2 4 4 2" xfId="25418"/>
    <cellStyle name="Separador de milhares 3 4 5 2 4 4 3" xfId="36604"/>
    <cellStyle name="Separador de milhares 3 4 5 2 4 5" xfId="3201"/>
    <cellStyle name="Separador de milhares 3 4 5 2 4 5 2" xfId="27314"/>
    <cellStyle name="Separador de milhares 3 4 5 2 4 5 3" xfId="38500"/>
    <cellStyle name="Separador de milhares 3 4 5 2 4 6" xfId="2859"/>
    <cellStyle name="Separador de milhares 3 4 5 2 4 6 2" xfId="29210"/>
    <cellStyle name="Separador de milhares 3 4 5 2 4 6 3" xfId="40396"/>
    <cellStyle name="Separador de milhares 3 4 5 2 4 7" xfId="3001"/>
    <cellStyle name="Separador de milhares 3 4 5 2 4 8" xfId="2294"/>
    <cellStyle name="Separador de milhares 3 4 5 2 4 9" xfId="4132"/>
    <cellStyle name="Separador de milhares 3 4 5 2 5" xfId="1655"/>
    <cellStyle name="Separador de milhares 3 4 5 2 5 10" xfId="3587"/>
    <cellStyle name="Separador de milhares 3 4 5 2 5 11" xfId="2705"/>
    <cellStyle name="Separador de milhares 3 4 5 2 5 12" xfId="4126"/>
    <cellStyle name="Separador de milhares 3 4 5 2 5 13" xfId="5445"/>
    <cellStyle name="Separador de milhares 3 4 5 2 5 14" xfId="4870"/>
    <cellStyle name="Separador de milhares 3 4 5 2 5 15" xfId="5568"/>
    <cellStyle name="Separador de milhares 3 4 5 2 5 16" xfId="5690"/>
    <cellStyle name="Separador de milhares 3 4 5 2 5 17" xfId="5705"/>
    <cellStyle name="Separador de milhares 3 4 5 2 5 18" xfId="5487"/>
    <cellStyle name="Separador de milhares 3 4 5 2 5 19" xfId="7406"/>
    <cellStyle name="Separador de milhares 3 4 5 2 5 2" xfId="3410"/>
    <cellStyle name="Separador de milhares 3 4 5 2 5 2 2" xfId="21945"/>
    <cellStyle name="Separador de milhares 3 4 5 2 5 2 3" xfId="33133"/>
    <cellStyle name="Separador de milhares 3 4 5 2 5 20" xfId="7530"/>
    <cellStyle name="Separador de milhares 3 4 5 2 5 21" xfId="7472"/>
    <cellStyle name="Separador de milhares 3 4 5 2 5 22" xfId="8613"/>
    <cellStyle name="Separador de milhares 3 4 5 2 5 23" xfId="8670"/>
    <cellStyle name="Separador de milhares 3 4 5 2 5 24" xfId="8345"/>
    <cellStyle name="Separador de milhares 3 4 5 2 5 25" xfId="8275"/>
    <cellStyle name="Separador de milhares 3 4 5 2 5 26" xfId="7827"/>
    <cellStyle name="Separador de milhares 3 4 5 2 5 27" xfId="7954"/>
    <cellStyle name="Separador de milhares 3 4 5 2 5 28" xfId="9263"/>
    <cellStyle name="Separador de milhares 3 4 5 2 5 29" xfId="9228"/>
    <cellStyle name="Separador de milhares 3 4 5 2 5 3" xfId="2812"/>
    <cellStyle name="Separador de milhares 3 4 5 2 5 3 2" xfId="23838"/>
    <cellStyle name="Separador de milhares 3 4 5 2 5 3 3" xfId="35024"/>
    <cellStyle name="Separador de milhares 3 4 5 2 5 30" xfId="9696"/>
    <cellStyle name="Separador de milhares 3 4 5 2 5 31" xfId="9716"/>
    <cellStyle name="Separador de milhares 3 4 5 2 5 32" xfId="10166"/>
    <cellStyle name="Separador de milhares 3 4 5 2 5 4" xfId="2993"/>
    <cellStyle name="Separador de milhares 3 4 5 2 5 4 2" xfId="25734"/>
    <cellStyle name="Separador de milhares 3 4 5 2 5 4 3" xfId="36920"/>
    <cellStyle name="Separador de milhares 3 4 5 2 5 5" xfId="2350"/>
    <cellStyle name="Separador de milhares 3 4 5 2 5 5 2" xfId="27630"/>
    <cellStyle name="Separador de milhares 3 4 5 2 5 5 3" xfId="38816"/>
    <cellStyle name="Separador de milhares 3 4 5 2 5 6" xfId="3082"/>
    <cellStyle name="Separador de milhares 3 4 5 2 5 6 2" xfId="29526"/>
    <cellStyle name="Separador de milhares 3 4 5 2 5 6 3" xfId="40712"/>
    <cellStyle name="Separador de milhares 3 4 5 2 5 7" xfId="3908"/>
    <cellStyle name="Separador de milhares 3 4 5 2 5 8" xfId="4037"/>
    <cellStyle name="Separador de milhares 3 4 5 2 5 9" xfId="3593"/>
    <cellStyle name="Separador de milhares 3 4 5 2 6" xfId="1971"/>
    <cellStyle name="Separador de milhares 3 4 5 2 6 10" xfId="4476"/>
    <cellStyle name="Separador de milhares 3 4 5 2 6 11" xfId="4514"/>
    <cellStyle name="Separador de milhares 3 4 5 2 6 12" xfId="4538"/>
    <cellStyle name="Separador de milhares 3 4 5 2 6 13" xfId="5608"/>
    <cellStyle name="Separador de milhares 3 4 5 2 6 14" xfId="5696"/>
    <cellStyle name="Separador de milhares 3 4 5 2 6 15" xfId="5788"/>
    <cellStyle name="Separador de milhares 3 4 5 2 6 16" xfId="5864"/>
    <cellStyle name="Separador de milhares 3 4 5 2 6 17" xfId="5915"/>
    <cellStyle name="Separador de milhares 3 4 5 2 6 18" xfId="5952"/>
    <cellStyle name="Separador de milhares 3 4 5 2 6 19" xfId="7041"/>
    <cellStyle name="Separador de milhares 3 4 5 2 6 2" xfId="3621"/>
    <cellStyle name="Separador de milhares 3 4 5 2 6 2 2" xfId="22261"/>
    <cellStyle name="Separador de milhares 3 4 5 2 6 2 3" xfId="33449"/>
    <cellStyle name="Separador de milhares 3 4 5 2 6 20" xfId="7596"/>
    <cellStyle name="Separador de milhares 3 4 5 2 6 21" xfId="7620"/>
    <cellStyle name="Separador de milhares 3 4 5 2 6 22" xfId="8787"/>
    <cellStyle name="Separador de milhares 3 4 5 2 6 23" xfId="8885"/>
    <cellStyle name="Separador de milhares 3 4 5 2 6 24" xfId="8983"/>
    <cellStyle name="Separador de milhares 3 4 5 2 6 25" xfId="9062"/>
    <cellStyle name="Separador de milhares 3 4 5 2 6 26" xfId="9134"/>
    <cellStyle name="Separador de milhares 3 4 5 2 6 27" xfId="9191"/>
    <cellStyle name="Separador de milhares 3 4 5 2 6 28" xfId="9317"/>
    <cellStyle name="Separador de milhares 3 4 5 2 6 29" xfId="9338"/>
    <cellStyle name="Separador de milhares 3 4 5 2 6 3" xfId="3769"/>
    <cellStyle name="Separador de milhares 3 4 5 2 6 3 2" xfId="24154"/>
    <cellStyle name="Separador de milhares 3 4 5 2 6 3 3" xfId="35340"/>
    <cellStyle name="Separador de milhares 3 4 5 2 6 30" xfId="9752"/>
    <cellStyle name="Separador de milhares 3 4 5 2 6 31" xfId="9775"/>
    <cellStyle name="Separador de milhares 3 4 5 2 6 32" xfId="10194"/>
    <cellStyle name="Separador de milhares 3 4 5 2 6 4" xfId="3906"/>
    <cellStyle name="Separador de milhares 3 4 5 2 6 4 2" xfId="26050"/>
    <cellStyle name="Separador de milhares 3 4 5 2 6 4 3" xfId="37236"/>
    <cellStyle name="Separador de milhares 3 4 5 2 6 5" xfId="4048"/>
    <cellStyle name="Separador de milhares 3 4 5 2 6 5 2" xfId="27946"/>
    <cellStyle name="Separador de milhares 3 4 5 2 6 5 3" xfId="39132"/>
    <cellStyle name="Separador de milhares 3 4 5 2 6 6" xfId="4153"/>
    <cellStyle name="Separador de milhares 3 4 5 2 6 6 2" xfId="29842"/>
    <cellStyle name="Separador de milhares 3 4 5 2 6 6 3" xfId="41028"/>
    <cellStyle name="Separador de milhares 3 4 5 2 6 7" xfId="4249"/>
    <cellStyle name="Separador de milhares 3 4 5 2 6 8" xfId="4338"/>
    <cellStyle name="Separador de milhares 3 4 5 2 6 9" xfId="4417"/>
    <cellStyle name="Separador de milhares 3 4 5 2 7" xfId="2540"/>
    <cellStyle name="Separador de milhares 3 4 5 2 7 2" xfId="20681"/>
    <cellStyle name="Separador de milhares 3 4 5 2 7 3" xfId="31869"/>
    <cellStyle name="Separador de milhares 3 4 5 2 8" xfId="3266"/>
    <cellStyle name="Separador de milhares 3 4 5 2 8 2" xfId="22574"/>
    <cellStyle name="Separador de milhares 3 4 5 2 8 3" xfId="33760"/>
    <cellStyle name="Separador de milhares 3 4 5 2 9" xfId="3096"/>
    <cellStyle name="Separador de milhares 3 4 5 2 9 2" xfId="24470"/>
    <cellStyle name="Separador de milhares 3 4 5 2 9 3" xfId="35656"/>
    <cellStyle name="Separador de milhares 3 4 5 20" xfId="4660"/>
    <cellStyle name="Separador de milhares 3 4 5 21" xfId="5357"/>
    <cellStyle name="Separador de milhares 3 4 5 22" xfId="5103"/>
    <cellStyle name="Separador de milhares 3 4 5 23" xfId="4872"/>
    <cellStyle name="Separador de milhares 3 4 5 24" xfId="4816"/>
    <cellStyle name="Separador de milhares 3 4 5 25" xfId="4608"/>
    <cellStyle name="Separador de milhares 3 4 5 26" xfId="7086"/>
    <cellStyle name="Separador de milhares 3 4 5 27" xfId="7212"/>
    <cellStyle name="Separador de milhares 3 4 5 28" xfId="7460"/>
    <cellStyle name="Separador de milhares 3 4 5 29" xfId="7758"/>
    <cellStyle name="Separador de milhares 3 4 5 3" xfId="549"/>
    <cellStyle name="Separador de milhares 3 4 5 3 10" xfId="4424"/>
    <cellStyle name="Separador de milhares 3 4 5 3 11" xfId="4482"/>
    <cellStyle name="Separador de milhares 3 4 5 3 12" xfId="4519"/>
    <cellStyle name="Separador de milhares 3 4 5 3 13" xfId="4896"/>
    <cellStyle name="Separador de milhares 3 4 5 3 14" xfId="4833"/>
    <cellStyle name="Separador de milhares 3 4 5 3 15" xfId="5106"/>
    <cellStyle name="Separador de milhares 3 4 5 3 16" xfId="4973"/>
    <cellStyle name="Separador de milhares 3 4 5 3 17" xfId="5872"/>
    <cellStyle name="Separador de milhares 3 4 5 3 18" xfId="5922"/>
    <cellStyle name="Separador de milhares 3 4 5 3 19" xfId="7363"/>
    <cellStyle name="Separador de milhares 3 4 5 3 2" xfId="2643"/>
    <cellStyle name="Separador de milhares 3 4 5 3 2 2" xfId="20839"/>
    <cellStyle name="Separador de milhares 3 4 5 3 2 3" xfId="32027"/>
    <cellStyle name="Separador de milhares 3 4 5 3 20" xfId="7391"/>
    <cellStyle name="Separador de milhares 3 4 5 3 21" xfId="7601"/>
    <cellStyle name="Separador de milhares 3 4 5 3 22" xfId="8028"/>
    <cellStyle name="Separador de milhares 3 4 5 3 23" xfId="8632"/>
    <cellStyle name="Separador de milhares 3 4 5 3 24" xfId="8897"/>
    <cellStyle name="Separador de milhares 3 4 5 3 25" xfId="8993"/>
    <cellStyle name="Separador de milhares 3 4 5 3 26" xfId="9072"/>
    <cellStyle name="Separador de milhares 3 4 5 3 27" xfId="9142"/>
    <cellStyle name="Separador de milhares 3 4 5 3 28" xfId="8625"/>
    <cellStyle name="Separador de milhares 3 4 5 3 29" xfId="9212"/>
    <cellStyle name="Separador de milhares 3 4 5 3 3" xfId="2763"/>
    <cellStyle name="Separador de milhares 3 4 5 3 3 2" xfId="22732"/>
    <cellStyle name="Separador de milhares 3 4 5 3 3 3" xfId="33918"/>
    <cellStyle name="Separador de milhares 3 4 5 3 30" xfId="9500"/>
    <cellStyle name="Separador de milhares 3 4 5 3 31" xfId="9700"/>
    <cellStyle name="Separador de milhares 3 4 5 3 32" xfId="10068"/>
    <cellStyle name="Separador de milhares 3 4 5 3 4" xfId="2528"/>
    <cellStyle name="Separador de milhares 3 4 5 3 4 2" xfId="24628"/>
    <cellStyle name="Separador de milhares 3 4 5 3 4 3" xfId="35814"/>
    <cellStyle name="Separador de milhares 3 4 5 3 5" xfId="2353"/>
    <cellStyle name="Separador de milhares 3 4 5 3 5 2" xfId="26524"/>
    <cellStyle name="Separador de milhares 3 4 5 3 5 3" xfId="37710"/>
    <cellStyle name="Separador de milhares 3 4 5 3 6" xfId="3259"/>
    <cellStyle name="Separador de milhares 3 4 5 3 6 2" xfId="28420"/>
    <cellStyle name="Separador de milhares 3 4 5 3 6 3" xfId="39606"/>
    <cellStyle name="Separador de milhares 3 4 5 3 7" xfId="2351"/>
    <cellStyle name="Separador de milhares 3 4 5 3 8" xfId="4263"/>
    <cellStyle name="Separador de milhares 3 4 5 3 9" xfId="4349"/>
    <cellStyle name="Separador de milhares 3 4 5 30" xfId="8059"/>
    <cellStyle name="Separador de milhares 3 4 5 31" xfId="8254"/>
    <cellStyle name="Separador de milhares 3 4 5 32" xfId="8352"/>
    <cellStyle name="Separador de milhares 3 4 5 33" xfId="8735"/>
    <cellStyle name="Separador de milhares 3 4 5 34" xfId="7676"/>
    <cellStyle name="Separador de milhares 3 4 5 35" xfId="8909"/>
    <cellStyle name="Separador de milhares 3 4 5 36" xfId="9169"/>
    <cellStyle name="Separador de milhares 3 4 5 37" xfId="9415"/>
    <cellStyle name="Separador de milhares 3 4 5 38" xfId="9508"/>
    <cellStyle name="Separador de milhares 3 4 5 39" xfId="10040"/>
    <cellStyle name="Separador de milhares 3 4 5 4" xfId="865"/>
    <cellStyle name="Separador de milhares 3 4 5 4 10" xfId="3043"/>
    <cellStyle name="Separador de milhares 3 4 5 4 11" xfId="3628"/>
    <cellStyle name="Separador de milhares 3 4 5 4 12" xfId="4189"/>
    <cellStyle name="Separador de milhares 3 4 5 4 13" xfId="5055"/>
    <cellStyle name="Separador de milhares 3 4 5 4 14" xfId="5242"/>
    <cellStyle name="Separador de milhares 3 4 5 4 15" xfId="4892"/>
    <cellStyle name="Separador de milhares 3 4 5 4 16" xfId="5132"/>
    <cellStyle name="Separador de milhares 3 4 5 4 17" xfId="5262"/>
    <cellStyle name="Separador de milhares 3 4 5 4 18" xfId="5349"/>
    <cellStyle name="Separador de milhares 3 4 5 4 19" xfId="7204"/>
    <cellStyle name="Separador de milhares 3 4 5 4 2" xfId="2850"/>
    <cellStyle name="Separador de milhares 3 4 5 4 2 2" xfId="21155"/>
    <cellStyle name="Separador de milhares 3 4 5 4 2 3" xfId="32343"/>
    <cellStyle name="Separador de milhares 3 4 5 4 20" xfId="7273"/>
    <cellStyle name="Separador de milhares 3 4 5 4 21" xfId="7267"/>
    <cellStyle name="Separador de milhares 3 4 5 4 22" xfId="8189"/>
    <cellStyle name="Separador de milhares 3 4 5 4 23" xfId="8148"/>
    <cellStyle name="Separador de milhares 3 4 5 4 24" xfId="8411"/>
    <cellStyle name="Separador de milhares 3 4 5 4 25" xfId="8131"/>
    <cellStyle name="Separador de milhares 3 4 5 4 26" xfId="7631"/>
    <cellStyle name="Separador de milhares 3 4 5 4 27" xfId="8538"/>
    <cellStyle name="Separador de milhares 3 4 5 4 28" xfId="8807"/>
    <cellStyle name="Separador de milhares 3 4 5 4 29" xfId="8736"/>
    <cellStyle name="Separador de milhares 3 4 5 4 3" xfId="3348"/>
    <cellStyle name="Separador de milhares 3 4 5 4 3 2" xfId="23048"/>
    <cellStyle name="Separador de milhares 3 4 5 4 3 3" xfId="34234"/>
    <cellStyle name="Separador de milhares 3 4 5 4 30" xfId="9557"/>
    <cellStyle name="Separador de milhares 3 4 5 4 31" xfId="9542"/>
    <cellStyle name="Separador de milhares 3 4 5 4 32" xfId="10096"/>
    <cellStyle name="Separador de milhares 3 4 5 4 4" xfId="3106"/>
    <cellStyle name="Separador de milhares 3 4 5 4 4 2" xfId="24944"/>
    <cellStyle name="Separador de milhares 3 4 5 4 4 3" xfId="36130"/>
    <cellStyle name="Separador de milhares 3 4 5 4 5" xfId="3383"/>
    <cellStyle name="Separador de milhares 3 4 5 4 5 2" xfId="26840"/>
    <cellStyle name="Separador de milhares 3 4 5 4 5 3" xfId="38026"/>
    <cellStyle name="Separador de milhares 3 4 5 4 6" xfId="4001"/>
    <cellStyle name="Separador de milhares 3 4 5 4 6 2" xfId="28736"/>
    <cellStyle name="Separador de milhares 3 4 5 4 6 3" xfId="39922"/>
    <cellStyle name="Separador de milhares 3 4 5 4 7" xfId="2561"/>
    <cellStyle name="Separador de milhares 3 4 5 4 8" xfId="2489"/>
    <cellStyle name="Separador de milhares 3 4 5 4 9" xfId="2558"/>
    <cellStyle name="Separador de milhares 3 4 5 5" xfId="1181"/>
    <cellStyle name="Separador de milhares 3 4 5 5 10" xfId="2285"/>
    <cellStyle name="Separador de milhares 3 4 5 5 11" xfId="2619"/>
    <cellStyle name="Separador de milhares 3 4 5 5 12" xfId="3867"/>
    <cellStyle name="Separador de milhares 3 4 5 5 13" xfId="5208"/>
    <cellStyle name="Separador de milhares 3 4 5 5 14" xfId="4652"/>
    <cellStyle name="Separador de milhares 3 4 5 5 15" xfId="4657"/>
    <cellStyle name="Separador de milhares 3 4 5 5 16" xfId="4679"/>
    <cellStyle name="Separador de milhares 3 4 5 5 17" xfId="5413"/>
    <cellStyle name="Separador de milhares 3 4 5 5 18" xfId="5463"/>
    <cellStyle name="Separador de milhares 3 4 5 5 19" xfId="6970"/>
    <cellStyle name="Separador de milhares 3 4 5 5 2" xfId="3070"/>
    <cellStyle name="Separador de milhares 3 4 5 5 2 2" xfId="21471"/>
    <cellStyle name="Separador de milhares 3 4 5 5 2 3" xfId="32659"/>
    <cellStyle name="Separador de milhares 3 4 5 5 20" xfId="6998"/>
    <cellStyle name="Separador de milhares 3 4 5 5 21" xfId="7362"/>
    <cellStyle name="Separador de milhares 3 4 5 5 22" xfId="8348"/>
    <cellStyle name="Separador de milhares 3 4 5 5 23" xfId="8423"/>
    <cellStyle name="Separador de milhares 3 4 5 5 24" xfId="7826"/>
    <cellStyle name="Separador de milhares 3 4 5 5 25" xfId="8441"/>
    <cellStyle name="Separador de milhares 3 4 5 5 26" xfId="8181"/>
    <cellStyle name="Separador de milhares 3 4 5 5 27" xfId="8133"/>
    <cellStyle name="Separador de milhares 3 4 5 5 28" xfId="8313"/>
    <cellStyle name="Separador de milhares 3 4 5 5 29" xfId="7901"/>
    <cellStyle name="Separador de milhares 3 4 5 5 3" xfId="2530"/>
    <cellStyle name="Separador de milhares 3 4 5 5 3 2" xfId="23364"/>
    <cellStyle name="Separador de milhares 3 4 5 5 3 3" xfId="34550"/>
    <cellStyle name="Separador de milhares 3 4 5 5 30" xfId="9614"/>
    <cellStyle name="Separador de milhares 3 4 5 5 31" xfId="9639"/>
    <cellStyle name="Separador de milhares 3 4 5 5 32" xfId="10124"/>
    <cellStyle name="Separador de milhares 3 4 5 5 4" xfId="3143"/>
    <cellStyle name="Separador de milhares 3 4 5 5 4 2" xfId="25260"/>
    <cellStyle name="Separador de milhares 3 4 5 5 4 3" xfId="36446"/>
    <cellStyle name="Separador de milhares 3 4 5 5 5" xfId="2974"/>
    <cellStyle name="Separador de milhares 3 4 5 5 5 2" xfId="27156"/>
    <cellStyle name="Separador de milhares 3 4 5 5 5 3" xfId="38342"/>
    <cellStyle name="Separador de milhares 3 4 5 5 6" xfId="3650"/>
    <cellStyle name="Separador de milhares 3 4 5 5 6 2" xfId="29052"/>
    <cellStyle name="Separador de milhares 3 4 5 5 6 3" xfId="40238"/>
    <cellStyle name="Separador de milhares 3 4 5 5 7" xfId="3829"/>
    <cellStyle name="Separador de milhares 3 4 5 5 8" xfId="2512"/>
    <cellStyle name="Separador de milhares 3 4 5 5 9" xfId="2391"/>
    <cellStyle name="Separador de milhares 3 4 5 6" xfId="1497"/>
    <cellStyle name="Separador de milhares 3 4 5 6 10" xfId="3052"/>
    <cellStyle name="Separador de milhares 3 4 5 6 11" xfId="3313"/>
    <cellStyle name="Separador de milhares 3 4 5 6 12" xfId="4025"/>
    <cellStyle name="Separador de milhares 3 4 5 6 13" xfId="5358"/>
    <cellStyle name="Separador de milhares 3 4 5 6 14" xfId="5171"/>
    <cellStyle name="Separador de milhares 3 4 5 6 15" xfId="5321"/>
    <cellStyle name="Separador de milhares 3 4 5 6 16" xfId="5196"/>
    <cellStyle name="Separador de milhares 3 4 5 6 17" xfId="5703"/>
    <cellStyle name="Separador de milhares 3 4 5 6 18" xfId="4899"/>
    <cellStyle name="Separador de milhares 3 4 5 6 19" xfId="7471"/>
    <cellStyle name="Separador de milhares 3 4 5 6 2" xfId="3289"/>
    <cellStyle name="Separador de milhares 3 4 5 6 2 2" xfId="21787"/>
    <cellStyle name="Separador de milhares 3 4 5 6 2 3" xfId="32975"/>
    <cellStyle name="Separador de milhares 3 4 5 6 20" xfId="7062"/>
    <cellStyle name="Separador de milhares 3 4 5 6 21" xfId="7211"/>
    <cellStyle name="Separador de milhares 3 4 5 6 22" xfId="8524"/>
    <cellStyle name="Separador de milhares 3 4 5 6 23" xfId="7721"/>
    <cellStyle name="Separador de milhares 3 4 5 6 24" xfId="8678"/>
    <cellStyle name="Separador de milhares 3 4 5 6 25" xfId="8272"/>
    <cellStyle name="Separador de milhares 3 4 5 6 26" xfId="8095"/>
    <cellStyle name="Separador de milhares 3 4 5 6 27" xfId="8331"/>
    <cellStyle name="Separador de milhares 3 4 5 6 28" xfId="9236"/>
    <cellStyle name="Separador de milhares 3 4 5 6 29" xfId="8566"/>
    <cellStyle name="Separador de milhares 3 4 5 6 3" xfId="3223"/>
    <cellStyle name="Separador de milhares 3 4 5 6 3 2" xfId="23680"/>
    <cellStyle name="Separador de milhares 3 4 5 6 3 3" xfId="34866"/>
    <cellStyle name="Separador de milhares 3 4 5 6 30" xfId="9669"/>
    <cellStyle name="Separador de milhares 3 4 5 6 31" xfId="9403"/>
    <cellStyle name="Separador de milhares 3 4 5 6 32" xfId="10152"/>
    <cellStyle name="Separador de milhares 3 4 5 6 4" xfId="2551"/>
    <cellStyle name="Separador de milhares 3 4 5 6 4 2" xfId="25576"/>
    <cellStyle name="Separador de milhares 3 4 5 6 4 3" xfId="36762"/>
    <cellStyle name="Separador de milhares 3 4 5 6 5" xfId="2895"/>
    <cellStyle name="Separador de milhares 3 4 5 6 5 2" xfId="27472"/>
    <cellStyle name="Separador de milhares 3 4 5 6 5 3" xfId="38658"/>
    <cellStyle name="Separador de milhares 3 4 5 6 6" xfId="2774"/>
    <cellStyle name="Separador de milhares 3 4 5 6 6 2" xfId="29368"/>
    <cellStyle name="Separador de milhares 3 4 5 6 6 3" xfId="40554"/>
    <cellStyle name="Separador de milhares 3 4 5 6 7" xfId="3139"/>
    <cellStyle name="Separador de milhares 3 4 5 6 8" xfId="4034"/>
    <cellStyle name="Separador de milhares 3 4 5 6 9" xfId="2949"/>
    <cellStyle name="Separador de milhares 3 4 5 7" xfId="1813"/>
    <cellStyle name="Separador de milhares 3 4 5 7 10" xfId="4433"/>
    <cellStyle name="Separador de milhares 3 4 5 7 11" xfId="4488"/>
    <cellStyle name="Separador de milhares 3 4 5 7 12" xfId="4524"/>
    <cellStyle name="Separador de milhares 3 4 5 7 13" xfId="5527"/>
    <cellStyle name="Separador de milhares 3 4 5 7 14" xfId="5636"/>
    <cellStyle name="Separador de milhares 3 4 5 7 15" xfId="5735"/>
    <cellStyle name="Separador de milhares 3 4 5 7 16" xfId="5810"/>
    <cellStyle name="Separador de milhares 3 4 5 7 17" xfId="5880"/>
    <cellStyle name="Separador de milhares 3 4 5 7 18" xfId="5929"/>
    <cellStyle name="Separador de milhares 3 4 5 7 19" xfId="7414"/>
    <cellStyle name="Separador de milhares 3 4 5 7 2" xfId="3518"/>
    <cellStyle name="Separador de milhares 3 4 5 7 2 2" xfId="22103"/>
    <cellStyle name="Separador de milhares 3 4 5 7 2 3" xfId="33291"/>
    <cellStyle name="Separador de milhares 3 4 5 7 20" xfId="7570"/>
    <cellStyle name="Separador de milhares 3 4 5 7 21" xfId="7606"/>
    <cellStyle name="Separador de milhares 3 4 5 7 22" xfId="8700"/>
    <cellStyle name="Separador de milhares 3 4 5 7 23" xfId="8815"/>
    <cellStyle name="Separador de milhares 3 4 5 7 24" xfId="8914"/>
    <cellStyle name="Separador de milhares 3 4 5 7 25" xfId="9006"/>
    <cellStyle name="Separador de milhares 3 4 5 7 26" xfId="9086"/>
    <cellStyle name="Separador de milhares 3 4 5 7 27" xfId="9150"/>
    <cellStyle name="Separador de milhares 3 4 5 7 28" xfId="9291"/>
    <cellStyle name="Separador de milhares 3 4 5 7 29" xfId="9324"/>
    <cellStyle name="Separador de milhares 3 4 5 7 3" xfId="3660"/>
    <cellStyle name="Separador de milhares 3 4 5 7 3 2" xfId="23996"/>
    <cellStyle name="Separador de milhares 3 4 5 7 3 3" xfId="35182"/>
    <cellStyle name="Separador de milhares 3 4 5 7 30" xfId="9725"/>
    <cellStyle name="Separador de milhares 3 4 5 7 31" xfId="9761"/>
    <cellStyle name="Separador de milhares 3 4 5 7 32" xfId="10180"/>
    <cellStyle name="Separador de milhares 3 4 5 7 4" xfId="3801"/>
    <cellStyle name="Separador de milhares 3 4 5 7 4 2" xfId="25892"/>
    <cellStyle name="Separador de milhares 3 4 5 7 4 3" xfId="37078"/>
    <cellStyle name="Separador de milhares 3 4 5 7 5" xfId="3953"/>
    <cellStyle name="Separador de milhares 3 4 5 7 5 2" xfId="27788"/>
    <cellStyle name="Separador de milhares 3 4 5 7 5 3" xfId="38974"/>
    <cellStyle name="Separador de milhares 3 4 5 7 6" xfId="4078"/>
    <cellStyle name="Separador de milhares 3 4 5 7 6 2" xfId="29684"/>
    <cellStyle name="Separador de milhares 3 4 5 7 6 3" xfId="40870"/>
    <cellStyle name="Separador de milhares 3 4 5 7 7" xfId="4178"/>
    <cellStyle name="Separador de milhares 3 4 5 7 8" xfId="4277"/>
    <cellStyle name="Separador de milhares 3 4 5 7 9" xfId="4361"/>
    <cellStyle name="Separador de milhares 3 4 5 8" xfId="2141"/>
    <cellStyle name="Separador de milhares 3 4 5 8 10" xfId="4369"/>
    <cellStyle name="Separador de milhares 3 4 5 8 11" xfId="4440"/>
    <cellStyle name="Separador de milhares 3 4 5 8 12" xfId="4492"/>
    <cellStyle name="Separador de milhares 3 4 5 8 13" xfId="4735"/>
    <cellStyle name="Separador de milhares 3 4 5 8 14" xfId="5624"/>
    <cellStyle name="Separador de milhares 3 4 5 8 15" xfId="5670"/>
    <cellStyle name="Separador de milhares 3 4 5 8 16" xfId="4793"/>
    <cellStyle name="Separador de milhares 3 4 5 8 17" xfId="5819"/>
    <cellStyle name="Separador de milhares 3 4 5 8 18" xfId="5887"/>
    <cellStyle name="Separador de milhares 3 4 5 8 19" xfId="7185"/>
    <cellStyle name="Separador de milhares 3 4 5 8 2" xfId="2430"/>
    <cellStyle name="Separador de milhares 3 4 5 8 20" xfId="6976"/>
    <cellStyle name="Separador de milhares 3 4 5 8 21" xfId="7574"/>
    <cellStyle name="Separador de milhares 3 4 5 8 22" xfId="7851"/>
    <cellStyle name="Separador de milhares 3 4 5 8 23" xfId="8537"/>
    <cellStyle name="Separador de milhares 3 4 5 8 24" xfId="8826"/>
    <cellStyle name="Separador de milhares 3 4 5 8 25" xfId="8923"/>
    <cellStyle name="Separador de milhares 3 4 5 8 26" xfId="9014"/>
    <cellStyle name="Separador de milhares 3 4 5 8 27" xfId="9093"/>
    <cellStyle name="Separador de milhares 3 4 5 8 28" xfId="8438"/>
    <cellStyle name="Separador de milhares 3 4 5 8 29" xfId="8367"/>
    <cellStyle name="Separador de milhares 3 4 5 8 3" xfId="2660"/>
    <cellStyle name="Separador de milhares 3 4 5 8 30" xfId="9446"/>
    <cellStyle name="Separador de milhares 3 4 5 8 31" xfId="9673"/>
    <cellStyle name="Separador de milhares 3 4 5 8 32" xfId="10208"/>
    <cellStyle name="Separador de milhares 3 4 5 8 4" xfId="2706"/>
    <cellStyle name="Separador de milhares 3 4 5 8 5" xfId="3506"/>
    <cellStyle name="Separador de milhares 3 4 5 8 6" xfId="3897"/>
    <cellStyle name="Separador de milhares 3 4 5 8 7" xfId="3102"/>
    <cellStyle name="Separador de milhares 3 4 5 8 8" xfId="4188"/>
    <cellStyle name="Separador de milhares 3 4 5 8 9" xfId="4285"/>
    <cellStyle name="Separador de milhares 3 4 5 9" xfId="2326"/>
    <cellStyle name="Separador de milhares 3 4 5 9 2" xfId="22416"/>
    <cellStyle name="Separador de milhares 3 4 5 9 3" xfId="33602"/>
    <cellStyle name="Separador de milhares 3 4 50" xfId="8858"/>
    <cellStyle name="Separador de milhares 3 4 51" xfId="8955"/>
    <cellStyle name="Separador de milhares 3 4 52" xfId="7783"/>
    <cellStyle name="Separador de milhares 3 4 53" xfId="8685"/>
    <cellStyle name="Separador de milhares 3 4 54" xfId="9394"/>
    <cellStyle name="Separador de milhares 3 4 55" xfId="9387"/>
    <cellStyle name="Separador de milhares 3 4 56" xfId="10031"/>
    <cellStyle name="Separador de milhares 3 4 6" xfId="299"/>
    <cellStyle name="Separador de milhares 3 4 6 10" xfId="3871"/>
    <cellStyle name="Separador de milhares 3 4 6 10 2" xfId="26276"/>
    <cellStyle name="Separador de milhares 3 4 6 10 3" xfId="37462"/>
    <cellStyle name="Separador de milhares 3 4 6 11" xfId="2202"/>
    <cellStyle name="Separador de milhares 3 4 6 11 2" xfId="28172"/>
    <cellStyle name="Separador de milhares 3 4 6 11 3" xfId="39358"/>
    <cellStyle name="Separador de milhares 3 4 6 12" xfId="3431"/>
    <cellStyle name="Separador de milhares 3 4 6 13" xfId="3131"/>
    <cellStyle name="Separador de milhares 3 4 6 14" xfId="4017"/>
    <cellStyle name="Separador de milhares 3 4 6 15" xfId="2536"/>
    <cellStyle name="Separador de milhares 3 4 6 16" xfId="3824"/>
    <cellStyle name="Separador de milhares 3 4 6 17" xfId="3511"/>
    <cellStyle name="Separador de milhares 3 4 6 18" xfId="4773"/>
    <cellStyle name="Separador de milhares 3 4 6 19" xfId="5430"/>
    <cellStyle name="Separador de milhares 3 4 6 2" xfId="617"/>
    <cellStyle name="Separador de milhares 3 4 6 2 10" xfId="3318"/>
    <cellStyle name="Separador de milhares 3 4 6 2 11" xfId="3931"/>
    <cellStyle name="Separador de milhares 3 4 6 2 12" xfId="2545"/>
    <cellStyle name="Separador de milhares 3 4 6 2 13" xfId="4925"/>
    <cellStyle name="Separador de milhares 3 4 6 2 14" xfId="5194"/>
    <cellStyle name="Separador de milhares 3 4 6 2 15" xfId="5273"/>
    <cellStyle name="Separador de milhares 3 4 6 2 16" xfId="4547"/>
    <cellStyle name="Separador de milhares 3 4 6 2 17" xfId="4734"/>
    <cellStyle name="Separador de milhares 3 4 6 2 18" xfId="4603"/>
    <cellStyle name="Separador de milhares 3 4 6 2 19" xfId="7318"/>
    <cellStyle name="Separador de milhares 3 4 6 2 2" xfId="2688"/>
    <cellStyle name="Separador de milhares 3 4 6 2 2 2" xfId="20907"/>
    <cellStyle name="Separador de milhares 3 4 6 2 2 3" xfId="32095"/>
    <cellStyle name="Separador de milhares 3 4 6 2 20" xfId="7313"/>
    <cellStyle name="Separador de milhares 3 4 6 2 21" xfId="7401"/>
    <cellStyle name="Separador de milhares 3 4 6 2 22" xfId="8061"/>
    <cellStyle name="Separador de milhares 3 4 6 2 23" xfId="7753"/>
    <cellStyle name="Separador de milhares 3 4 6 2 24" xfId="8187"/>
    <cellStyle name="Separador de milhares 3 4 6 2 25" xfId="8517"/>
    <cellStyle name="Separador de milhares 3 4 6 2 26" xfId="8453"/>
    <cellStyle name="Separador de milhares 3 4 6 2 27" xfId="7946"/>
    <cellStyle name="Separador de milhares 3 4 6 2 28" xfId="9024"/>
    <cellStyle name="Separador de milhares 3 4 6 2 29" xfId="8055"/>
    <cellStyle name="Separador de milhares 3 4 6 2 3" xfId="3264"/>
    <cellStyle name="Separador de milhares 3 4 6 2 3 2" xfId="22800"/>
    <cellStyle name="Separador de milhares 3 4 6 2 3 3" xfId="33986"/>
    <cellStyle name="Separador de milhares 3 4 6 2 30" xfId="9509"/>
    <cellStyle name="Separador de milhares 3 4 6 2 31" xfId="9412"/>
    <cellStyle name="Separador de milhares 3 4 6 2 32" xfId="10074"/>
    <cellStyle name="Separador de milhares 3 4 6 2 4" xfId="3546"/>
    <cellStyle name="Separador de milhares 3 4 6 2 4 2" xfId="24696"/>
    <cellStyle name="Separador de milhares 3 4 6 2 4 3" xfId="35882"/>
    <cellStyle name="Separador de milhares 3 4 6 2 5" xfId="2390"/>
    <cellStyle name="Separador de milhares 3 4 6 2 5 2" xfId="26592"/>
    <cellStyle name="Separador de milhares 3 4 6 2 5 3" xfId="37778"/>
    <cellStyle name="Separador de milhares 3 4 6 2 6" xfId="2897"/>
    <cellStyle name="Separador de milhares 3 4 6 2 6 2" xfId="28488"/>
    <cellStyle name="Separador de milhares 3 4 6 2 6 3" xfId="39674"/>
    <cellStyle name="Separador de milhares 3 4 6 2 7" xfId="3843"/>
    <cellStyle name="Separador de milhares 3 4 6 2 8" xfId="3592"/>
    <cellStyle name="Separador de milhares 3 4 6 2 9" xfId="3970"/>
    <cellStyle name="Separador de milhares 3 4 6 20" xfId="5030"/>
    <cellStyle name="Separador de milhares 3 4 6 21" xfId="5284"/>
    <cellStyle name="Separador de milhares 3 4 6 22" xfId="4629"/>
    <cellStyle name="Separador de milhares 3 4 6 23" xfId="5603"/>
    <cellStyle name="Separador de milhares 3 4 6 24" xfId="7448"/>
    <cellStyle name="Separador de milhares 3 4 6 25" xfId="7431"/>
    <cellStyle name="Separador de milhares 3 4 6 26" xfId="7183"/>
    <cellStyle name="Separador de milhares 3 4 6 27" xfId="7887"/>
    <cellStyle name="Separador de milhares 3 4 6 28" xfId="8336"/>
    <cellStyle name="Separador de milhares 3 4 6 29" xfId="7920"/>
    <cellStyle name="Separador de milhares 3 4 6 3" xfId="933"/>
    <cellStyle name="Separador de milhares 3 4 6 3 10" xfId="4390"/>
    <cellStyle name="Separador de milhares 3 4 6 3 11" xfId="4456"/>
    <cellStyle name="Separador de milhares 3 4 6 3 12" xfId="4503"/>
    <cellStyle name="Separador de milhares 3 4 6 3 13" xfId="5084"/>
    <cellStyle name="Separador de milhares 3 4 6 3 14" xfId="4790"/>
    <cellStyle name="Separador de milhares 3 4 6 3 15" xfId="5379"/>
    <cellStyle name="Separador de milhares 3 4 6 3 16" xfId="4829"/>
    <cellStyle name="Separador de milhares 3 4 6 3 17" xfId="5840"/>
    <cellStyle name="Separador de milhares 3 4 6 3 18" xfId="5898"/>
    <cellStyle name="Separador de milhares 3 4 6 3 19" xfId="7422"/>
    <cellStyle name="Separador de milhares 3 4 6 3 2" xfId="2893"/>
    <cellStyle name="Separador de milhares 3 4 6 3 2 2" xfId="21223"/>
    <cellStyle name="Separador de milhares 3 4 6 3 2 3" xfId="32411"/>
    <cellStyle name="Separador de milhares 3 4 6 3 20" xfId="6995"/>
    <cellStyle name="Separador de milhares 3 4 6 3 21" xfId="7585"/>
    <cellStyle name="Separador de milhares 3 4 6 3 22" xfId="8216"/>
    <cellStyle name="Separador de milhares 3 4 6 3 23" xfId="8577"/>
    <cellStyle name="Separador de milhares 3 4 6 3 24" xfId="8855"/>
    <cellStyle name="Separador de milhares 3 4 6 3 25" xfId="8952"/>
    <cellStyle name="Separador de milhares 3 4 6 3 26" xfId="9039"/>
    <cellStyle name="Separador de milhares 3 4 6 3 27" xfId="9114"/>
    <cellStyle name="Separador de milhares 3 4 6 3 28" xfId="7731"/>
    <cellStyle name="Separador de milhares 3 4 6 3 29" xfId="8412"/>
    <cellStyle name="Separador de milhares 3 4 6 3 3" xfId="2708"/>
    <cellStyle name="Separador de milhares 3 4 6 3 3 2" xfId="23116"/>
    <cellStyle name="Separador de milhares 3 4 6 3 3 3" xfId="34302"/>
    <cellStyle name="Separador de milhares 3 4 6 3 30" xfId="9565"/>
    <cellStyle name="Separador de milhares 3 4 6 3 31" xfId="9684"/>
    <cellStyle name="Separador de milhares 3 4 6 3 32" xfId="10102"/>
    <cellStyle name="Separador de milhares 3 4 6 3 4" xfId="2723"/>
    <cellStyle name="Separador de milhares 3 4 6 3 4 2" xfId="25012"/>
    <cellStyle name="Separador de milhares 3 4 6 3 4 3" xfId="36198"/>
    <cellStyle name="Separador de milhares 3 4 6 3 5" xfId="3585"/>
    <cellStyle name="Separador de milhares 3 4 6 3 5 2" xfId="26908"/>
    <cellStyle name="Separador de milhares 3 4 6 3 5 3" xfId="38094"/>
    <cellStyle name="Separador de milhares 3 4 6 3 6" xfId="2439"/>
    <cellStyle name="Separador de milhares 3 4 6 3 6 2" xfId="28804"/>
    <cellStyle name="Separador de milhares 3 4 6 3 6 3" xfId="39990"/>
    <cellStyle name="Separador de milhares 3 4 6 3 7" xfId="3956"/>
    <cellStyle name="Separador de milhares 3 4 6 3 8" xfId="4215"/>
    <cellStyle name="Separador de milhares 3 4 6 3 9" xfId="4309"/>
    <cellStyle name="Separador de milhares 3 4 6 30" xfId="7895"/>
    <cellStyle name="Separador de milhares 3 4 6 31" xfId="7818"/>
    <cellStyle name="Separador de milhares 3 4 6 32" xfId="8226"/>
    <cellStyle name="Separador de milhares 3 4 6 33" xfId="9153"/>
    <cellStyle name="Separador de milhares 3 4 6 34" xfId="7850"/>
    <cellStyle name="Separador de milhares 3 4 6 35" xfId="9455"/>
    <cellStyle name="Separador de milhares 3 4 6 36" xfId="9608"/>
    <cellStyle name="Separador de milhares 3 4 6 37" xfId="10046"/>
    <cellStyle name="Separador de milhares 3 4 6 4" xfId="1249"/>
    <cellStyle name="Separador de milhares 3 4 6 4 10" xfId="4322"/>
    <cellStyle name="Separador de milhares 3 4 6 4 11" xfId="4402"/>
    <cellStyle name="Separador de milhares 3 4 6 4 12" xfId="4464"/>
    <cellStyle name="Separador de milhares 3 4 6 4 13" xfId="5235"/>
    <cellStyle name="Separador de milhares 3 4 6 4 14" xfId="5306"/>
    <cellStyle name="Separador de milhares 3 4 6 4 15" xfId="5077"/>
    <cellStyle name="Separador de milhares 3 4 6 4 16" xfId="5127"/>
    <cellStyle name="Separador de milhares 3 4 6 4 17" xfId="5641"/>
    <cellStyle name="Separador de milhares 3 4 6 4 18" xfId="5851"/>
    <cellStyle name="Separador de milhares 3 4 6 4 19" xfId="7307"/>
    <cellStyle name="Separador de milhares 3 4 6 4 2" xfId="3109"/>
    <cellStyle name="Separador de milhares 3 4 6 4 2 2" xfId="21539"/>
    <cellStyle name="Separador de milhares 3 4 6 4 2 3" xfId="32727"/>
    <cellStyle name="Separador de milhares 3 4 6 4 20" xfId="7543"/>
    <cellStyle name="Separador de milhares 3 4 6 4 21" xfId="7217"/>
    <cellStyle name="Separador de milhares 3 4 6 4 22" xfId="8385"/>
    <cellStyle name="Separador de milhares 3 4 6 4 23" xfId="7764"/>
    <cellStyle name="Separador de milhares 3 4 6 4 24" xfId="8591"/>
    <cellStyle name="Separador de milhares 3 4 6 4 25" xfId="8869"/>
    <cellStyle name="Separador de milhares 3 4 6 4 26" xfId="8965"/>
    <cellStyle name="Separador de milhares 3 4 6 4 27" xfId="9049"/>
    <cellStyle name="Separador de milhares 3 4 6 4 28" xfId="8060"/>
    <cellStyle name="Separador de milhares 3 4 6 4 29" xfId="8898"/>
    <cellStyle name="Separador de milhares 3 4 6 4 3" xfId="3449"/>
    <cellStyle name="Separador de milhares 3 4 6 4 3 2" xfId="23432"/>
    <cellStyle name="Separador de milhares 3 4 6 4 3 3" xfId="34618"/>
    <cellStyle name="Separador de milhares 3 4 6 4 30" xfId="9623"/>
    <cellStyle name="Separador de milhares 3 4 6 4 31" xfId="9418"/>
    <cellStyle name="Separador de milhares 3 4 6 4 32" xfId="10130"/>
    <cellStyle name="Separador de milhares 3 4 6 4 4" xfId="2324"/>
    <cellStyle name="Separador de milhares 3 4 6 4 4 2" xfId="25328"/>
    <cellStyle name="Separador de milhares 3 4 6 4 4 3" xfId="36514"/>
    <cellStyle name="Separador de milhares 3 4 6 4 5" xfId="2916"/>
    <cellStyle name="Separador de milhares 3 4 6 4 5 2" xfId="27224"/>
    <cellStyle name="Separador de milhares 3 4 6 4 5 3" xfId="38410"/>
    <cellStyle name="Separador de milhares 3 4 6 4 6" xfId="3920"/>
    <cellStyle name="Separador de milhares 3 4 6 4 6 2" xfId="29120"/>
    <cellStyle name="Separador de milhares 3 4 6 4 6 3" xfId="40306"/>
    <cellStyle name="Separador de milhares 3 4 6 4 7" xfId="2622"/>
    <cellStyle name="Separador de milhares 3 4 6 4 8" xfId="3946"/>
    <cellStyle name="Separador de milhares 3 4 6 4 9" xfId="4231"/>
    <cellStyle name="Separador de milhares 3 4 6 5" xfId="1565"/>
    <cellStyle name="Separador de milhares 3 4 6 5 10" xfId="4245"/>
    <cellStyle name="Separador de milhares 3 4 6 5 11" xfId="4335"/>
    <cellStyle name="Separador de milhares 3 4 6 5 12" xfId="4414"/>
    <cellStyle name="Separador de milhares 3 4 6 5 13" xfId="5396"/>
    <cellStyle name="Separador de milhares 3 4 6 5 14" xfId="5583"/>
    <cellStyle name="Separador de milhares 3 4 6 5 15" xfId="5189"/>
    <cellStyle name="Separador de milhares 3 4 6 5 16" xfId="5117"/>
    <cellStyle name="Separador de milhares 3 4 6 5 17" xfId="4998"/>
    <cellStyle name="Separador de milhares 3 4 6 5 18" xfId="5188"/>
    <cellStyle name="Separador de milhares 3 4 6 5 19" xfId="7320"/>
    <cellStyle name="Separador de milhares 3 4 6 5 2" xfId="3337"/>
    <cellStyle name="Separador de milhares 3 4 6 5 2 2" xfId="21855"/>
    <cellStyle name="Separador de milhares 3 4 6 5 2 3" xfId="33043"/>
    <cellStyle name="Separador de milhares 3 4 6 5 20" xfId="7322"/>
    <cellStyle name="Separador de milhares 3 4 6 5 21" xfId="7302"/>
    <cellStyle name="Separador de milhares 3 4 6 5 22" xfId="8557"/>
    <cellStyle name="Separador de milhares 3 4 6 5 23" xfId="8487"/>
    <cellStyle name="Separador de milhares 3 4 6 5 24" xfId="8746"/>
    <cellStyle name="Separador de milhares 3 4 6 5 25" xfId="8608"/>
    <cellStyle name="Separador de milhares 3 4 6 5 26" xfId="8882"/>
    <cellStyle name="Separador de milhares 3 4 6 5 27" xfId="8980"/>
    <cellStyle name="Separador de milhares 3 4 6 5 28" xfId="9244"/>
    <cellStyle name="Separador de milhares 3 4 6 5 29" xfId="7972"/>
    <cellStyle name="Separador de milhares 3 4 6 5 3" xfId="2601"/>
    <cellStyle name="Separador de milhares 3 4 6 5 3 2" xfId="23748"/>
    <cellStyle name="Separador de milhares 3 4 6 5 3 3" xfId="34934"/>
    <cellStyle name="Separador de milhares 3 4 6 5 30" xfId="9677"/>
    <cellStyle name="Separador de milhares 3 4 6 5 31" xfId="9660"/>
    <cellStyle name="Separador de milhares 3 4 6 5 32" xfId="10158"/>
    <cellStyle name="Separador de milhares 3 4 6 5 4" xfId="3311"/>
    <cellStyle name="Separador de milhares 3 4 6 5 4 2" xfId="25644"/>
    <cellStyle name="Separador de milhares 3 4 6 5 4 3" xfId="36830"/>
    <cellStyle name="Separador de milhares 3 4 6 5 5" xfId="3927"/>
    <cellStyle name="Separador de milhares 3 4 6 5 5 2" xfId="27540"/>
    <cellStyle name="Separador de milhares 3 4 6 5 5 3" xfId="38726"/>
    <cellStyle name="Separador de milhares 3 4 6 5 6" xfId="2584"/>
    <cellStyle name="Separador de milhares 3 4 6 5 6 2" xfId="29436"/>
    <cellStyle name="Separador de milhares 3 4 6 5 6 3" xfId="40622"/>
    <cellStyle name="Separador de milhares 3 4 6 5 7" xfId="2397"/>
    <cellStyle name="Separador de milhares 3 4 6 5 8" xfId="4117"/>
    <cellStyle name="Separador de milhares 3 4 6 5 9" xfId="2902"/>
    <cellStyle name="Separador de milhares 3 4 6 6" xfId="1881"/>
    <cellStyle name="Separador de milhares 3 4 6 6 10" xfId="4448"/>
    <cellStyle name="Separador de milhares 3 4 6 6 11" xfId="4496"/>
    <cellStyle name="Separador de milhares 3 4 6 6 12" xfId="4530"/>
    <cellStyle name="Separador de milhares 3 4 6 6 13" xfId="5566"/>
    <cellStyle name="Separador de milhares 3 4 6 6 14" xfId="5665"/>
    <cellStyle name="Separador de milhares 3 4 6 6 15" xfId="5758"/>
    <cellStyle name="Separador de milhares 3 4 6 6 16" xfId="5830"/>
    <cellStyle name="Separador de milhares 3 4 6 6 17" xfId="5891"/>
    <cellStyle name="Separador de milhares 3 4 6 6 18" xfId="5939"/>
    <cellStyle name="Separador de milhares 3 4 6 6 19" xfId="7531"/>
    <cellStyle name="Separador de milhares 3 4 6 6 2" xfId="3561"/>
    <cellStyle name="Separador de milhares 3 4 6 6 2 2" xfId="22171"/>
    <cellStyle name="Separador de milhares 3 4 6 6 2 3" xfId="33359"/>
    <cellStyle name="Separador de milhares 3 4 6 6 20" xfId="7578"/>
    <cellStyle name="Separador de milhares 3 4 6 6 21" xfId="7612"/>
    <cellStyle name="Separador de milhares 3 4 6 6 22" xfId="8730"/>
    <cellStyle name="Separador de milhares 3 4 6 6 23" xfId="8842"/>
    <cellStyle name="Separador de milhares 3 4 6 6 24" xfId="8939"/>
    <cellStyle name="Separador de milhares 3 4 6 6 25" xfId="9030"/>
    <cellStyle name="Separador de milhares 3 4 6 6 26" xfId="9104"/>
    <cellStyle name="Separador de milhares 3 4 6 6 27" xfId="9171"/>
    <cellStyle name="Separador de milhares 3 4 6 6 28" xfId="9299"/>
    <cellStyle name="Separador de milhares 3 4 6 6 29" xfId="9330"/>
    <cellStyle name="Separador de milhares 3 4 6 6 3" xfId="3708"/>
    <cellStyle name="Separador de milhares 3 4 6 6 3 2" xfId="24064"/>
    <cellStyle name="Separador de milhares 3 4 6 6 3 3" xfId="35250"/>
    <cellStyle name="Separador de milhares 3 4 6 6 30" xfId="9733"/>
    <cellStyle name="Separador de milhares 3 4 6 6 31" xfId="9767"/>
    <cellStyle name="Separador de milhares 3 4 6 6 32" xfId="10186"/>
    <cellStyle name="Separador de milhares 3 4 6 6 4" xfId="3848"/>
    <cellStyle name="Separador de milhares 3 4 6 6 4 2" xfId="25960"/>
    <cellStyle name="Separador de milhares 3 4 6 6 4 3" xfId="37146"/>
    <cellStyle name="Separador de milhares 3 4 6 6 5" xfId="3992"/>
    <cellStyle name="Separador de milhares 3 4 6 6 5 2" xfId="27856"/>
    <cellStyle name="Separador de milhares 3 4 6 6 5 3" xfId="39042"/>
    <cellStyle name="Separador de milhares 3 4 6 6 6" xfId="4105"/>
    <cellStyle name="Separador de milhares 3 4 6 6 6 2" xfId="29752"/>
    <cellStyle name="Separador de milhares 3 4 6 6 6 3" xfId="40938"/>
    <cellStyle name="Separador de milhares 3 4 6 6 7" xfId="4204"/>
    <cellStyle name="Separador de milhares 3 4 6 6 8" xfId="4299"/>
    <cellStyle name="Separador de milhares 3 4 6 6 9" xfId="4380"/>
    <cellStyle name="Separador de milhares 3 4 6 7" xfId="2474"/>
    <cellStyle name="Separador de milhares 3 4 6 7 2" xfId="20591"/>
    <cellStyle name="Separador de milhares 3 4 6 7 3" xfId="31779"/>
    <cellStyle name="Separador de milhares 3 4 6 8" xfId="3603"/>
    <cellStyle name="Separador de milhares 3 4 6 8 2" xfId="22484"/>
    <cellStyle name="Separador de milhares 3 4 6 8 3" xfId="33670"/>
    <cellStyle name="Separador de milhares 3 4 6 9" xfId="3584"/>
    <cellStyle name="Separador de milhares 3 4 6 9 2" xfId="24380"/>
    <cellStyle name="Separador de milhares 3 4 6 9 3" xfId="35566"/>
    <cellStyle name="Separador de milhares 3 4 7" xfId="459"/>
    <cellStyle name="Separador de milhares 3 4 7 10" xfId="3224"/>
    <cellStyle name="Separador de milhares 3 4 7 11" xfId="2299"/>
    <cellStyle name="Separador de milhares 3 4 7 12" xfId="3863"/>
    <cellStyle name="Separador de milhares 3 4 7 13" xfId="4855"/>
    <cellStyle name="Separador de milhares 3 4 7 14" xfId="4596"/>
    <cellStyle name="Separador de milhares 3 4 7 15" xfId="4725"/>
    <cellStyle name="Separador de milhares 3 4 7 16" xfId="5617"/>
    <cellStyle name="Separador de milhares 3 4 7 17" xfId="5447"/>
    <cellStyle name="Separador de milhares 3 4 7 18" xfId="5474"/>
    <cellStyle name="Separador de milhares 3 4 7 19" xfId="7326"/>
    <cellStyle name="Separador de milhares 3 4 7 2" xfId="2585"/>
    <cellStyle name="Separador de milhares 3 4 7 2 2" xfId="20749"/>
    <cellStyle name="Separador de milhares 3 4 7 2 3" xfId="31937"/>
    <cellStyle name="Separador de milhares 3 4 7 20" xfId="7308"/>
    <cellStyle name="Separador de milhares 3 4 7 21" xfId="7446"/>
    <cellStyle name="Separador de milhares 3 4 7 22" xfId="7978"/>
    <cellStyle name="Separador de milhares 3 4 7 23" xfId="8463"/>
    <cellStyle name="Separador de milhares 3 4 7 24" xfId="8053"/>
    <cellStyle name="Separador de milhares 3 4 7 25" xfId="7830"/>
    <cellStyle name="Separador de milhares 3 4 7 26" xfId="8467"/>
    <cellStyle name="Separador de milhares 3 4 7 27" xfId="7778"/>
    <cellStyle name="Separador de milhares 3 4 7 28" xfId="7983"/>
    <cellStyle name="Separador de milhares 3 4 7 29" xfId="7872"/>
    <cellStyle name="Separador de milhares 3 4 7 3" xfId="2245"/>
    <cellStyle name="Separador de milhares 3 4 7 3 2" xfId="22642"/>
    <cellStyle name="Separador de milhares 3 4 7 3 3" xfId="33828"/>
    <cellStyle name="Separador de milhares 3 4 7 30" xfId="9482"/>
    <cellStyle name="Separador de milhares 3 4 7 31" xfId="9651"/>
    <cellStyle name="Separador de milhares 3 4 7 32" xfId="10060"/>
    <cellStyle name="Separador de milhares 3 4 7 4" xfId="3474"/>
    <cellStyle name="Separador de milhares 3 4 7 4 2" xfId="24538"/>
    <cellStyle name="Separador de milhares 3 4 7 4 3" xfId="35724"/>
    <cellStyle name="Separador de milhares 3 4 7 5" xfId="2865"/>
    <cellStyle name="Separador de milhares 3 4 7 5 2" xfId="26434"/>
    <cellStyle name="Separador de milhares 3 4 7 5 3" xfId="37620"/>
    <cellStyle name="Separador de milhares 3 4 7 6" xfId="3312"/>
    <cellStyle name="Separador de milhares 3 4 7 6 2" xfId="28330"/>
    <cellStyle name="Separador de milhares 3 4 7 6 3" xfId="39516"/>
    <cellStyle name="Separador de milhares 3 4 7 7" xfId="3088"/>
    <cellStyle name="Separador de milhares 3 4 7 8" xfId="3987"/>
    <cellStyle name="Separador de milhares 3 4 7 9" xfId="2499"/>
    <cellStyle name="Separador de milhares 3 4 8" xfId="775"/>
    <cellStyle name="Separador de milhares 3 4 8 10" xfId="2412"/>
    <cellStyle name="Separador de milhares 3 4 8 11" xfId="3031"/>
    <cellStyle name="Separador de milhares 3 4 8 12" xfId="3032"/>
    <cellStyle name="Separador de milhares 3 4 8 13" xfId="5009"/>
    <cellStyle name="Separador de milhares 3 4 8 14" xfId="5090"/>
    <cellStyle name="Separador de milhares 3 4 8 15" xfId="5183"/>
    <cellStyle name="Separador de milhares 3 4 8 16" xfId="5762"/>
    <cellStyle name="Separador de milhares 3 4 8 17" xfId="5667"/>
    <cellStyle name="Separador de milhares 3 4 8 18" xfId="5219"/>
    <cellStyle name="Separador de milhares 3 4 8 19" xfId="7253"/>
    <cellStyle name="Separador de milhares 3 4 8 2" xfId="2791"/>
    <cellStyle name="Separador de milhares 3 4 8 2 2" xfId="21065"/>
    <cellStyle name="Separador de milhares 3 4 8 2 3" xfId="32253"/>
    <cellStyle name="Separador de milhares 3 4 8 20" xfId="7470"/>
    <cellStyle name="Separador de milhares 3 4 8 21" xfId="7051"/>
    <cellStyle name="Separador de milhares 3 4 8 22" xfId="8140"/>
    <cellStyle name="Separador de milhares 3 4 8 23" xfId="7985"/>
    <cellStyle name="Separador de milhares 3 4 8 24" xfId="8794"/>
    <cellStyle name="Separador de milhares 3 4 8 25" xfId="8739"/>
    <cellStyle name="Separador de milhares 3 4 8 26" xfId="8383"/>
    <cellStyle name="Separador de milhares 3 4 8 27" xfId="8408"/>
    <cellStyle name="Separador de milhares 3 4 8 28" xfId="8619"/>
    <cellStyle name="Separador de milhares 3 4 8 29" xfId="9302"/>
    <cellStyle name="Separador de milhares 3 4 8 3" xfId="3116"/>
    <cellStyle name="Separador de milhares 3 4 8 3 2" xfId="22958"/>
    <cellStyle name="Separador de milhares 3 4 8 3 3" xfId="34144"/>
    <cellStyle name="Separador de milhares 3 4 8 30" xfId="9538"/>
    <cellStyle name="Separador de milhares 3 4 8 31" xfId="9485"/>
    <cellStyle name="Separador de milhares 3 4 8 32" xfId="10088"/>
    <cellStyle name="Separador de milhares 3 4 8 4" xfId="3717"/>
    <cellStyle name="Separador de milhares 3 4 8 4 2" xfId="24854"/>
    <cellStyle name="Separador de milhares 3 4 8 4 3" xfId="36040"/>
    <cellStyle name="Separador de milhares 3 4 8 5" xfId="3140"/>
    <cellStyle name="Separador de milhares 3 4 8 5 2" xfId="26750"/>
    <cellStyle name="Separador de milhares 3 4 8 5 3" xfId="37936"/>
    <cellStyle name="Separador de milhares 3 4 8 6" xfId="2566"/>
    <cellStyle name="Separador de milhares 3 4 8 6 2" xfId="28646"/>
    <cellStyle name="Separador de milhares 3 4 8 6 3" xfId="39832"/>
    <cellStyle name="Separador de milhares 3 4 8 7" xfId="3838"/>
    <cellStyle name="Separador de milhares 3 4 8 8" xfId="4160"/>
    <cellStyle name="Separador de milhares 3 4 8 9" xfId="4111"/>
    <cellStyle name="Separador de milhares 3 4 9" xfId="1091"/>
    <cellStyle name="Separador de milhares 3 4 9 10" xfId="4190"/>
    <cellStyle name="Separador de milhares 3 4 9 11" xfId="4286"/>
    <cellStyle name="Separador de milhares 3 4 9 12" xfId="4370"/>
    <cellStyle name="Separador de milhares 3 4 9 13" xfId="5167"/>
    <cellStyle name="Separador de milhares 3 4 9 14" xfId="4721"/>
    <cellStyle name="Separador de milhares 3 4 9 15" xfId="5217"/>
    <cellStyle name="Separador de milhares 3 4 9 16" xfId="5661"/>
    <cellStyle name="Separador de milhares 3 4 9 17" xfId="5485"/>
    <cellStyle name="Separador de milhares 3 4 9 18" xfId="5466"/>
    <cellStyle name="Separador de milhares 3 4 9 19" xfId="7147"/>
    <cellStyle name="Separador de milhares 3 4 9 2" xfId="3006"/>
    <cellStyle name="Separador de milhares 3 4 9 2 2" xfId="21381"/>
    <cellStyle name="Separador de milhares 3 4 9 2 3" xfId="32569"/>
    <cellStyle name="Separador de milhares 3 4 9 20" xfId="7315"/>
    <cellStyle name="Separador de milhares 3 4 9 21" xfId="7257"/>
    <cellStyle name="Separador de milhares 3 4 9 22" xfId="8301"/>
    <cellStyle name="Separador de milhares 3 4 9 23" xfId="8253"/>
    <cellStyle name="Separador de milhares 3 4 9 24" xfId="8065"/>
    <cellStyle name="Separador de milhares 3 4 9 25" xfId="8539"/>
    <cellStyle name="Separador de milhares 3 4 9 26" xfId="8828"/>
    <cellStyle name="Separador de milhares 3 4 9 27" xfId="8925"/>
    <cellStyle name="Separador de milhares 3 4 9 28" xfId="9096"/>
    <cellStyle name="Separador de milhares 3 4 9 29" xfId="9010"/>
    <cellStyle name="Separador de milhares 3 4 9 3" xfId="2318"/>
    <cellStyle name="Separador de milhares 3 4 9 3 2" xfId="23274"/>
    <cellStyle name="Separador de milhares 3 4 9 3 3" xfId="34460"/>
    <cellStyle name="Separador de milhares 3 4 9 30" xfId="9595"/>
    <cellStyle name="Separador de milhares 3 4 9 31" xfId="9579"/>
    <cellStyle name="Separador de milhares 3 4 9 32" xfId="10116"/>
    <cellStyle name="Separador de milhares 3 4 9 4" xfId="2200"/>
    <cellStyle name="Separador de milhares 3 4 9 4 2" xfId="25170"/>
    <cellStyle name="Separador de milhares 3 4 9 4 3" xfId="36356"/>
    <cellStyle name="Separador de milhares 3 4 9 5" xfId="3721"/>
    <cellStyle name="Separador de milhares 3 4 9 5 2" xfId="27066"/>
    <cellStyle name="Separador de milhares 3 4 9 5 3" xfId="38252"/>
    <cellStyle name="Separador de milhares 3 4 9 6" xfId="3630"/>
    <cellStyle name="Separador de milhares 3 4 9 6 2" xfId="28962"/>
    <cellStyle name="Separador de milhares 3 4 9 6 3" xfId="40148"/>
    <cellStyle name="Separador de milhares 3 4 9 7" xfId="3202"/>
    <cellStyle name="Separador de milhares 3 4 9 8" xfId="3192"/>
    <cellStyle name="Separador de milhares 3 4 9 9" xfId="2818"/>
    <cellStyle name="Separador de milhares 3 5" xfId="5905"/>
    <cellStyle name="Separador de milhares 3 6" xfId="6322"/>
    <cellStyle name="Separador de milhares 4 2" xfId="138"/>
    <cellStyle name="Separador de milhares 4 2 10" xfId="1408"/>
    <cellStyle name="Separador de milhares 4 2 10 10" xfId="2837"/>
    <cellStyle name="Separador de milhares 4 2 10 11" xfId="4220"/>
    <cellStyle name="Separador de milhares 4 2 10 12" xfId="4313"/>
    <cellStyle name="Separador de milhares 4 2 10 13" xfId="5312"/>
    <cellStyle name="Separador de milhares 4 2 10 14" xfId="4858"/>
    <cellStyle name="Separador de milhares 4 2 10 15" xfId="4785"/>
    <cellStyle name="Separador de milhares 4 2 10 16" xfId="5276"/>
    <cellStyle name="Separador de milhares 4 2 10 17" xfId="5020"/>
    <cellStyle name="Separador de milhares 4 2 10 18" xfId="5018"/>
    <cellStyle name="Separador de milhares 4 2 10 19" xfId="7383"/>
    <cellStyle name="Separador de milhares 4 2 10 2" xfId="3219"/>
    <cellStyle name="Separador de milhares 4 2 10 2 2" xfId="21698"/>
    <cellStyle name="Separador de milhares 4 2 10 2 3" xfId="32886"/>
    <cellStyle name="Separador de milhares 4 2 10 20" xfId="7006"/>
    <cellStyle name="Separador de milhares 4 2 10 21" xfId="7467"/>
    <cellStyle name="Separador de milhares 4 2 10 22" xfId="8470"/>
    <cellStyle name="Separador de milhares 4 2 10 23" xfId="8658"/>
    <cellStyle name="Separador de milhares 4 2 10 24" xfId="8268"/>
    <cellStyle name="Separador de milhares 4 2 10 25" xfId="7724"/>
    <cellStyle name="Separador de milhares 4 2 10 26" xfId="8754"/>
    <cellStyle name="Separador de milhares 4 2 10 27" xfId="8859"/>
    <cellStyle name="Separador de milhares 4 2 10 28" xfId="9222"/>
    <cellStyle name="Separador de milhares 4 2 10 29" xfId="9223"/>
    <cellStyle name="Separador de milhares 4 2 10 3" xfId="2794"/>
    <cellStyle name="Separador de milhares 4 2 10 3 2" xfId="23591"/>
    <cellStyle name="Separador de milhares 4 2 10 3 3" xfId="34777"/>
    <cellStyle name="Separador de milhares 4 2 10 30" xfId="9653"/>
    <cellStyle name="Separador de milhares 4 2 10 31" xfId="9711"/>
    <cellStyle name="Separador de milhares 4 2 10 32" xfId="10145"/>
    <cellStyle name="Separador de milhares 4 2 10 4" xfId="2899"/>
    <cellStyle name="Separador de milhares 4 2 10 4 2" xfId="25487"/>
    <cellStyle name="Separador de milhares 4 2 10 4 3" xfId="36673"/>
    <cellStyle name="Separador de milhares 4 2 10 5" xfId="3559"/>
    <cellStyle name="Separador de milhares 4 2 10 5 2" xfId="27383"/>
    <cellStyle name="Separador de milhares 4 2 10 5 3" xfId="38569"/>
    <cellStyle name="Separador de milhares 4 2 10 6" xfId="2304"/>
    <cellStyle name="Separador de milhares 4 2 10 6 2" xfId="29279"/>
    <cellStyle name="Separador de milhares 4 2 10 6 3" xfId="40465"/>
    <cellStyle name="Separador de milhares 4 2 10 7" xfId="3406"/>
    <cellStyle name="Separador de milhares 4 2 10 8" xfId="3077"/>
    <cellStyle name="Separador de milhares 4 2 10 9" xfId="2494"/>
    <cellStyle name="Separador de milhares 4 2 11" xfId="1724"/>
    <cellStyle name="Separador de milhares 4 2 11 10" xfId="2443"/>
    <cellStyle name="Separador de milhares 4 2 11 11" xfId="3707"/>
    <cellStyle name="Separador de milhares 4 2 11 12" xfId="3609"/>
    <cellStyle name="Separador de milhares 4 2 11 13" xfId="5482"/>
    <cellStyle name="Separador de milhares 4 2 11 14" xfId="5124"/>
    <cellStyle name="Separador de milhares 4 2 11 15" xfId="4741"/>
    <cellStyle name="Separador de milhares 4 2 11 16" xfId="5783"/>
    <cellStyle name="Separador de milhares 4 2 11 17" xfId="5707"/>
    <cellStyle name="Separador de milhares 4 2 11 18" xfId="5791"/>
    <cellStyle name="Separador de milhares 4 2 11 19" xfId="7039"/>
    <cellStyle name="Separador de milhares 4 2 11 2" xfId="3459"/>
    <cellStyle name="Separador de milhares 4 2 11 2 2" xfId="22014"/>
    <cellStyle name="Separador de milhares 4 2 11 2 3" xfId="33202"/>
    <cellStyle name="Separador de milhares 4 2 11 20" xfId="7173"/>
    <cellStyle name="Separador de milhares 4 2 11 21" xfId="7155"/>
    <cellStyle name="Separador de milhares 4 2 11 22" xfId="8655"/>
    <cellStyle name="Separador de milhares 4 2 11 23" xfId="8019"/>
    <cellStyle name="Separador de milhares 4 2 11 24" xfId="8076"/>
    <cellStyle name="Separador de milhares 4 2 11 25" xfId="8033"/>
    <cellStyle name="Separador de milhares 4 2 11 26" xfId="8354"/>
    <cellStyle name="Separador de milhares 4 2 11 27" xfId="7891"/>
    <cellStyle name="Separador de milhares 4 2 11 28" xfId="9275"/>
    <cellStyle name="Separador de milhares 4 2 11 29" xfId="9314"/>
    <cellStyle name="Separador de milhares 4 2 11 3" xfId="3153"/>
    <cellStyle name="Separador de milhares 4 2 11 3 2" xfId="23907"/>
    <cellStyle name="Separador de milhares 4 2 11 3 3" xfId="35093"/>
    <cellStyle name="Separador de milhares 4 2 11 30" xfId="9710"/>
    <cellStyle name="Separador de milhares 4 2 11 31" xfId="9497"/>
    <cellStyle name="Separador de milhares 4 2 11 32" xfId="10173"/>
    <cellStyle name="Separador de milhares 4 2 11 4" xfId="3757"/>
    <cellStyle name="Separador de milhares 4 2 11 4 2" xfId="25803"/>
    <cellStyle name="Separador de milhares 4 2 11 4 3" xfId="36989"/>
    <cellStyle name="Separador de milhares 4 2 11 5" xfId="3596"/>
    <cellStyle name="Separador de milhares 4 2 11 5 2" xfId="27699"/>
    <cellStyle name="Separador de milhares 4 2 11 5 3" xfId="38885"/>
    <cellStyle name="Separador de milhares 4 2 11 6" xfId="3035"/>
    <cellStyle name="Separador de milhares 4 2 11 6 2" xfId="29595"/>
    <cellStyle name="Separador de milhares 4 2 11 6 3" xfId="40781"/>
    <cellStyle name="Separador de milhares 4 2 11 7" xfId="3925"/>
    <cellStyle name="Separador de milhares 4 2 11 8" xfId="3081"/>
    <cellStyle name="Separador de milhares 4 2 11 9" xfId="4003"/>
    <cellStyle name="Separador de milhares 4 2 12" xfId="2126"/>
    <cellStyle name="Separador de milhares 4 2 12 10" xfId="3672"/>
    <cellStyle name="Separador de milhares 4 2 12 11" xfId="3947"/>
    <cellStyle name="Separador de milhares 4 2 12 12" xfId="3677"/>
    <cellStyle name="Separador de milhares 4 2 12 13" xfId="4696"/>
    <cellStyle name="Separador de milhares 4 2 12 14" xfId="5289"/>
    <cellStyle name="Separador de milhares 4 2 12 15" xfId="5325"/>
    <cellStyle name="Separador de milhares 4 2 12 16" xfId="5796"/>
    <cellStyle name="Separador de milhares 4 2 12 17" xfId="5016"/>
    <cellStyle name="Separador de milhares 4 2 12 18" xfId="5555"/>
    <cellStyle name="Separador de milhares 4 2 12 19" xfId="7219"/>
    <cellStyle name="Separador de milhares 4 2 12 2" xfId="2375"/>
    <cellStyle name="Separador de milhares 4 2 12 20" xfId="7209"/>
    <cellStyle name="Separador de milhares 4 2 12 21" xfId="7314"/>
    <cellStyle name="Separador de milhares 4 2 12 22" xfId="7798"/>
    <cellStyle name="Separador de milhares 4 2 12 23" xfId="8197"/>
    <cellStyle name="Separador de milhares 4 2 12 24" xfId="7950"/>
    <cellStyle name="Separador de milhares 4 2 12 25" xfId="8695"/>
    <cellStyle name="Separador de milhares 4 2 12 26" xfId="7993"/>
    <cellStyle name="Separador de milhares 4 2 12 27" xfId="8292"/>
    <cellStyle name="Separador de milhares 4 2 12 28" xfId="9144"/>
    <cellStyle name="Separador de milhares 4 2 12 29" xfId="9319"/>
    <cellStyle name="Separador de milhares 4 2 12 3" xfId="3425"/>
    <cellStyle name="Separador de milhares 4 2 12 30" xfId="9431"/>
    <cellStyle name="Separador de milhares 4 2 12 31" xfId="9560"/>
    <cellStyle name="Separador de milhares 4 2 12 32" xfId="10201"/>
    <cellStyle name="Separador de milhares 4 2 12 4" xfId="3782"/>
    <cellStyle name="Separador de milhares 4 2 12 5" xfId="3391"/>
    <cellStyle name="Separador de milhares 4 2 12 6" xfId="3175"/>
    <cellStyle name="Separador de milhares 4 2 12 7" xfId="2981"/>
    <cellStyle name="Separador de milhares 4 2 12 8" xfId="3872"/>
    <cellStyle name="Separador de milhares 4 2 12 9" xfId="4074"/>
    <cellStyle name="Separador de milhares 4 2 13" xfId="2268"/>
    <cellStyle name="Separador de milhares 4 2 13 10" xfId="6205"/>
    <cellStyle name="Separador de milhares 4 2 13 11" xfId="6527"/>
    <cellStyle name="Separador de milhares 4 2 13 12" xfId="6887"/>
    <cellStyle name="Separador de milhares 4 2 13 13" xfId="6756"/>
    <cellStyle name="Separador de milhares 4 2 13 14" xfId="6043"/>
    <cellStyle name="Separador de milhares 4 2 13 15" xfId="6380"/>
    <cellStyle name="Separador de milhares 4 2 13 2" xfId="6001"/>
    <cellStyle name="Separador de milhares 4 2 13 2 2" xfId="6270"/>
    <cellStyle name="Separador de milhares 4 2 13 2 3" xfId="6381"/>
    <cellStyle name="Separador de milhares 4 2 13 2 4" xfId="22327"/>
    <cellStyle name="Separador de milhares 4 2 13 3" xfId="6433"/>
    <cellStyle name="Separador de milhares 4 2 13 4" xfId="6656"/>
    <cellStyle name="Separador de milhares 4 2 13 5" xfId="6143"/>
    <cellStyle name="Separador de milhares 4 2 13 6" xfId="6870"/>
    <cellStyle name="Separador de milhares 4 2 13 7" xfId="6487"/>
    <cellStyle name="Separador de milhares 4 2 13 8" xfId="6829"/>
    <cellStyle name="Separador de milhares 4 2 13 9" xfId="6648"/>
    <cellStyle name="Separador de milhares 4 2 14" xfId="3560"/>
    <cellStyle name="Separador de milhares 4 2 14 2" xfId="24223"/>
    <cellStyle name="Separador de milhares 4 2 14 3" xfId="35409"/>
    <cellStyle name="Separador de milhares 4 2 15" xfId="2247"/>
    <cellStyle name="Separador de milhares 4 2 15 2" xfId="26119"/>
    <cellStyle name="Separador de milhares 4 2 15 3" xfId="37305"/>
    <cellStyle name="Separador de milhares 4 2 16" xfId="2469"/>
    <cellStyle name="Separador de milhares 4 2 16 2" xfId="28015"/>
    <cellStyle name="Separador de milhares 4 2 16 3" xfId="39201"/>
    <cellStyle name="Separador de milhares 4 2 17" xfId="3990"/>
    <cellStyle name="Separador de milhares 4 2 18" xfId="2256"/>
    <cellStyle name="Separador de milhares 4 2 19" xfId="2745"/>
    <cellStyle name="Separador de milhares 4 2 2" xfId="164"/>
    <cellStyle name="Separador de milhares 4 2 2 10" xfId="2288"/>
    <cellStyle name="Separador de milhares 4 2 2 10 2" xfId="22349"/>
    <cellStyle name="Separador de milhares 4 2 2 10 3" xfId="33535"/>
    <cellStyle name="Separador de milhares 4 2 2 11" xfId="3490"/>
    <cellStyle name="Separador de milhares 4 2 2 11 2" xfId="24245"/>
    <cellStyle name="Separador de milhares 4 2 2 11 3" xfId="35431"/>
    <cellStyle name="Separador de milhares 4 2 2 12" xfId="2729"/>
    <cellStyle name="Separador de milhares 4 2 2 12 2" xfId="26141"/>
    <cellStyle name="Separador de milhares 4 2 2 12 3" xfId="37327"/>
    <cellStyle name="Separador de milhares 4 2 2 13" xfId="3258"/>
    <cellStyle name="Separador de milhares 4 2 2 13 2" xfId="28037"/>
    <cellStyle name="Separador de milhares 4 2 2 13 3" xfId="39223"/>
    <cellStyle name="Separador de milhares 4 2 2 14" xfId="2966"/>
    <cellStyle name="Separador de milhares 4 2 2 15" xfId="4059"/>
    <cellStyle name="Separador de milhares 4 2 2 16" xfId="4038"/>
    <cellStyle name="Separador de milhares 4 2 2 17" xfId="3774"/>
    <cellStyle name="Separador de milhares 4 2 2 18" xfId="3994"/>
    <cellStyle name="Separador de milhares 4 2 2 19" xfId="3923"/>
    <cellStyle name="Separador de milhares 4 2 2 2" xfId="254"/>
    <cellStyle name="Separador de milhares 4 2 2 2 10" xfId="2520"/>
    <cellStyle name="Separador de milhares 4 2 2 2 10 2" xfId="24335"/>
    <cellStyle name="Separador de milhares 4 2 2 2 10 3" xfId="35521"/>
    <cellStyle name="Separador de milhares 4 2 2 2 11" xfId="3212"/>
    <cellStyle name="Separador de milhares 4 2 2 2 11 2" xfId="26231"/>
    <cellStyle name="Separador de milhares 4 2 2 2 11 3" xfId="37417"/>
    <cellStyle name="Separador de milhares 4 2 2 2 12" xfId="3017"/>
    <cellStyle name="Separador de milhares 4 2 2 2 12 2" xfId="28127"/>
    <cellStyle name="Separador de milhares 4 2 2 2 12 3" xfId="39313"/>
    <cellStyle name="Separador de milhares 4 2 2 2 13" xfId="2885"/>
    <cellStyle name="Separador de milhares 4 2 2 2 14" xfId="2963"/>
    <cellStyle name="Separador de milhares 4 2 2 2 15" xfId="4018"/>
    <cellStyle name="Separador de milhares 4 2 2 2 16" xfId="2534"/>
    <cellStyle name="Separador de milhares 4 2 2 2 17" xfId="3354"/>
    <cellStyle name="Separador de milhares 4 2 2 2 18" xfId="3955"/>
    <cellStyle name="Separador de milhares 4 2 2 2 19" xfId="4266"/>
    <cellStyle name="Separador de milhares 4 2 2 2 2" xfId="412"/>
    <cellStyle name="Separador de milhares 4 2 2 2 2 10" xfId="3000"/>
    <cellStyle name="Separador de milhares 4 2 2 2 2 10 2" xfId="26389"/>
    <cellStyle name="Separador de milhares 4 2 2 2 2 10 3" xfId="37575"/>
    <cellStyle name="Separador de milhares 4 2 2 2 2 11" xfId="2448"/>
    <cellStyle name="Separador de milhares 4 2 2 2 2 11 2" xfId="28285"/>
    <cellStyle name="Separador de milhares 4 2 2 2 2 11 3" xfId="39471"/>
    <cellStyle name="Separador de milhares 4 2 2 2 2 12" xfId="3828"/>
    <cellStyle name="Separador de milhares 4 2 2 2 2 13" xfId="2420"/>
    <cellStyle name="Separador de milhares 4 2 2 2 2 14" xfId="3498"/>
    <cellStyle name="Separador de milhares 4 2 2 2 2 15" xfId="3524"/>
    <cellStyle name="Separador de milhares 4 2 2 2 2 16" xfId="2877"/>
    <cellStyle name="Separador de milhares 4 2 2 2 2 17" xfId="3268"/>
    <cellStyle name="Separador de milhares 4 2 2 2 2 18" xfId="4832"/>
    <cellStyle name="Separador de milhares 4 2 2 2 2 19" xfId="5549"/>
    <cellStyle name="Separador de milhares 4 2 2 2 2 2" xfId="730"/>
    <cellStyle name="Separador de milhares 4 2 2 2 2 2 10" xfId="4264"/>
    <cellStyle name="Separador de milhares 4 2 2 2 2 2 11" xfId="4350"/>
    <cellStyle name="Separador de milhares 4 2 2 2 2 2 12" xfId="4425"/>
    <cellStyle name="Separador de milhares 4 2 2 2 2 2 13" xfId="4987"/>
    <cellStyle name="Separador de milhares 4 2 2 2 2 2 14" xfId="5193"/>
    <cellStyle name="Separador de milhares 4 2 2 2 2 2 15" xfId="5441"/>
    <cellStyle name="Separador de milhares 4 2 2 2 2 2 16" xfId="5412"/>
    <cellStyle name="Separador de milhares 4 2 2 2 2 2 17" xfId="5285"/>
    <cellStyle name="Separador de milhares 4 2 2 2 2 2 18" xfId="5343"/>
    <cellStyle name="Separador de milhares 4 2 2 2 2 2 19" xfId="7502"/>
    <cellStyle name="Separador de milhares 4 2 2 2 2 2 2" xfId="2762"/>
    <cellStyle name="Separador de milhares 4 2 2 2 2 2 2 2" xfId="21020"/>
    <cellStyle name="Separador de milhares 4 2 2 2 2 2 2 3" xfId="32208"/>
    <cellStyle name="Separador de milhares 4 2 2 2 2 2 20" xfId="7312"/>
    <cellStyle name="Separador de milhares 4 2 2 2 2 2 21" xfId="7450"/>
    <cellStyle name="Separador de milhares 4 2 2 2 2 2 22" xfId="8118"/>
    <cellStyle name="Separador de milhares 4 2 2 2 2 2 23" xfId="7752"/>
    <cellStyle name="Separador de milhares 4 2 2 2 2 2 24" xfId="8344"/>
    <cellStyle name="Separador de milhares 4 2 2 2 2 2 25" xfId="8633"/>
    <cellStyle name="Separador de milhares 4 2 2 2 2 2 26" xfId="8899"/>
    <cellStyle name="Separador de milhares 4 2 2 2 2 2 27" xfId="8995"/>
    <cellStyle name="Separador de milhares 4 2 2 2 2 2 28" xfId="9160"/>
    <cellStyle name="Separador de milhares 4 2 2 2 2 2 29" xfId="8330"/>
    <cellStyle name="Separador de milhares 4 2 2 2 2 2 3" xfId="3263"/>
    <cellStyle name="Separador de milhares 4 2 2 2 2 2 3 2" xfId="22913"/>
    <cellStyle name="Separador de milhares 4 2 2 2 2 2 3 3" xfId="34099"/>
    <cellStyle name="Separador de milhares 4 2 2 2 2 2 30" xfId="9533"/>
    <cellStyle name="Separador de milhares 4 2 2 2 2 2 31" xfId="9411"/>
    <cellStyle name="Separador de milhares 4 2 2 2 2 2 32" xfId="10085"/>
    <cellStyle name="Separador de milhares 4 2 2 2 2 2 4" xfId="2455"/>
    <cellStyle name="Separador de milhares 4 2 2 2 2 2 4 2" xfId="24809"/>
    <cellStyle name="Separador de milhares 4 2 2 2 2 2 4 3" xfId="35995"/>
    <cellStyle name="Separador de milhares 4 2 2 2 2 2 5" xfId="3284"/>
    <cellStyle name="Separador de milhares 4 2 2 2 2 2 5 2" xfId="26705"/>
    <cellStyle name="Separador de milhares 4 2 2 2 2 2 5 3" xfId="37891"/>
    <cellStyle name="Separador de milhares 4 2 2 2 2 2 6" xfId="2848"/>
    <cellStyle name="Separador de milhares 4 2 2 2 2 2 6 2" xfId="28601"/>
    <cellStyle name="Separador de milhares 4 2 2 2 2 2 6 3" xfId="39787"/>
    <cellStyle name="Separador de milhares 4 2 2 2 2 2 7" xfId="3915"/>
    <cellStyle name="Separador de milhares 4 2 2 2 2 2 8" xfId="3855"/>
    <cellStyle name="Separador de milhares 4 2 2 2 2 2 9" xfId="3995"/>
    <cellStyle name="Separador de milhares 4 2 2 2 2 20" xfId="4796"/>
    <cellStyle name="Separador de milhares 4 2 2 2 2 21" xfId="5706"/>
    <cellStyle name="Separador de milhares 4 2 2 2 2 22" xfId="4905"/>
    <cellStyle name="Separador de milhares 4 2 2 2 2 23" xfId="5795"/>
    <cellStyle name="Separador de milhares 4 2 2 2 2 24" xfId="7421"/>
    <cellStyle name="Separador de milhares 4 2 2 2 2 25" xfId="7095"/>
    <cellStyle name="Separador de milhares 4 2 2 2 2 26" xfId="7160"/>
    <cellStyle name="Separador de milhares 4 2 2 2 2 27" xfId="7957"/>
    <cellStyle name="Separador de milhares 4 2 2 2 2 28" xfId="8235"/>
    <cellStyle name="Separador de milhares 4 2 2 2 2 29" xfId="7736"/>
    <cellStyle name="Separador de milhares 4 2 2 2 2 3" xfId="1046"/>
    <cellStyle name="Separador de milhares 4 2 2 2 2 3 10" xfId="4016"/>
    <cellStyle name="Separador de milhares 4 2 2 2 2 3 11" xfId="3111"/>
    <cellStyle name="Separador de milhares 4 2 2 2 2 3 12" xfId="4244"/>
    <cellStyle name="Separador de milhares 4 2 2 2 2 3 13" xfId="5146"/>
    <cellStyle name="Separador de milhares 4 2 2 2 2 3 14" xfId="5403"/>
    <cellStyle name="Separador de milhares 4 2 2 2 2 3 15" xfId="5296"/>
    <cellStyle name="Separador de milhares 4 2 2 2 2 3 16" xfId="5660"/>
    <cellStyle name="Separador de milhares 4 2 2 2 2 3 17" xfId="4889"/>
    <cellStyle name="Separador de milhares 4 2 2 2 2 3 18" xfId="5035"/>
    <cellStyle name="Separador de milhares 4 2 2 2 2 3 19" xfId="7550"/>
    <cellStyle name="Separador de milhares 4 2 2 2 2 3 2" xfId="2971"/>
    <cellStyle name="Separador de milhares 4 2 2 2 2 3 2 2" xfId="21336"/>
    <cellStyle name="Separador de milhares 4 2 2 2 2 3 2 3" xfId="32524"/>
    <cellStyle name="Separador de milhares 4 2 2 2 2 3 20" xfId="7221"/>
    <cellStyle name="Separador de milhares 4 2 2 2 2 3 21" xfId="7351"/>
    <cellStyle name="Separador de milhares 4 2 2 2 2 3 22" xfId="8271"/>
    <cellStyle name="Separador de milhares 4 2 2 2 2 3 23" xfId="8306"/>
    <cellStyle name="Separador de milhares 4 2 2 2 2 3 24" xfId="8064"/>
    <cellStyle name="Separador de milhares 4 2 2 2 2 3 25" xfId="8717"/>
    <cellStyle name="Separador de milhares 4 2 2 2 2 3 26" xfId="7953"/>
    <cellStyle name="Separador de milhares 4 2 2 2 2 3 27" xfId="8606"/>
    <cellStyle name="Separador de milhares 4 2 2 2 2 3 28" xfId="8174"/>
    <cellStyle name="Separador de milhares 4 2 2 2 2 3 29" xfId="8907"/>
    <cellStyle name="Separador de milhares 4 2 2 2 2 3 3" xfId="3568"/>
    <cellStyle name="Separador de milhares 4 2 2 2 2 3 3 2" xfId="23229"/>
    <cellStyle name="Separador de milhares 4 2 2 2 2 3 3 3" xfId="34415"/>
    <cellStyle name="Separador de milhares 4 2 2 2 2 3 30" xfId="9588"/>
    <cellStyle name="Separador de milhares 4 2 2 2 2 3 31" xfId="9599"/>
    <cellStyle name="Separador de milhares 4 2 2 2 2 3 32" xfId="10113"/>
    <cellStyle name="Separador de milhares 4 2 2 2 2 3 4" xfId="3627"/>
    <cellStyle name="Separador de milhares 4 2 2 2 2 3 4 2" xfId="25125"/>
    <cellStyle name="Separador de milhares 4 2 2 2 2 3 4 3" xfId="36311"/>
    <cellStyle name="Separador de milhares 4 2 2 2 2 3 5" xfId="3631"/>
    <cellStyle name="Separador de milhares 4 2 2 2 2 3 5 2" xfId="27021"/>
    <cellStyle name="Separador de milhares 4 2 2 2 2 3 5 3" xfId="38207"/>
    <cellStyle name="Separador de milhares 4 2 2 2 2 3 6" xfId="2497"/>
    <cellStyle name="Separador de milhares 4 2 2 2 2 3 6 2" xfId="28917"/>
    <cellStyle name="Separador de milhares 4 2 2 2 2 3 6 3" xfId="40103"/>
    <cellStyle name="Separador de milhares 4 2 2 2 2 3 7" xfId="3669"/>
    <cellStyle name="Separador de milhares 4 2 2 2 2 3 8" xfId="3148"/>
    <cellStyle name="Separador de milhares 4 2 2 2 2 3 9" xfId="4092"/>
    <cellStyle name="Separador de milhares 4 2 2 2 2 30" xfId="8037"/>
    <cellStyle name="Separador de milhares 4 2 2 2 2 31" xfId="8264"/>
    <cellStyle name="Separador de milhares 4 2 2 2 2 32" xfId="8379"/>
    <cellStyle name="Separador de milhares 4 2 2 2 2 33" xfId="7854"/>
    <cellStyle name="Separador de milhares 4 2 2 2 2 34" xfId="8261"/>
    <cellStyle name="Separador de milhares 4 2 2 2 2 35" xfId="9477"/>
    <cellStyle name="Separador de milhares 4 2 2 2 2 36" xfId="9572"/>
    <cellStyle name="Separador de milhares 4 2 2 2 2 37" xfId="10057"/>
    <cellStyle name="Separador de milhares 4 2 2 2 2 4" xfId="1362"/>
    <cellStyle name="Separador de milhares 4 2 2 2 2 4 10" xfId="4409"/>
    <cellStyle name="Separador de milhares 4 2 2 2 2 4 11" xfId="4470"/>
    <cellStyle name="Separador de milhares 4 2 2 2 2 4 12" xfId="4511"/>
    <cellStyle name="Separador de milhares 4 2 2 2 2 4 13" xfId="5292"/>
    <cellStyle name="Separador de milhares 4 2 2 2 2 4 14" xfId="4811"/>
    <cellStyle name="Separador de milhares 4 2 2 2 2 4 15" xfId="4866"/>
    <cellStyle name="Separador de milhares 4 2 2 2 2 4 16" xfId="4658"/>
    <cellStyle name="Separador de milhares 4 2 2 2 2 4 17" xfId="5857"/>
    <cellStyle name="Separador de milhares 4 2 2 2 2 4 18" xfId="5911"/>
    <cellStyle name="Separador de milhares 4 2 2 2 2 4 19" xfId="7493"/>
    <cellStyle name="Separador de milhares 4 2 2 2 2 4 2" xfId="3187"/>
    <cellStyle name="Separador de milhares 4 2 2 2 2 4 2 2" xfId="21652"/>
    <cellStyle name="Separador de milhares 4 2 2 2 2 4 2 3" xfId="32840"/>
    <cellStyle name="Separador de milhares 4 2 2 2 2 4 20" xfId="7020"/>
    <cellStyle name="Separador de milhares 4 2 2 2 2 4 21" xfId="7593"/>
    <cellStyle name="Separador de milhares 4 2 2 2 2 4 22" xfId="8443"/>
    <cellStyle name="Separador de milhares 4 2 2 2 2 4 23" xfId="8600"/>
    <cellStyle name="Separador de milhares 4 2 2 2 2 4 24" xfId="8877"/>
    <cellStyle name="Separador de milhares 4 2 2 2 2 4 25" xfId="8974"/>
    <cellStyle name="Separador de milhares 4 2 2 2 2 4 26" xfId="9055"/>
    <cellStyle name="Separador de milhares 4 2 2 2 2 4 27" xfId="9130"/>
    <cellStyle name="Separador de milhares 4 2 2 2 2 4 28" xfId="9211"/>
    <cellStyle name="Separador de milhares 4 2 2 2 2 4 29" xfId="9204"/>
    <cellStyle name="Separador de milhares 4 2 2 2 2 4 3" xfId="2736"/>
    <cellStyle name="Separador de milhares 4 2 2 2 2 4 3 2" xfId="23545"/>
    <cellStyle name="Separador de milhares 4 2 2 2 2 4 3 3" xfId="34731"/>
    <cellStyle name="Separador de milhares 4 2 2 2 2 4 30" xfId="9644"/>
    <cellStyle name="Separador de milhares 4 2 2 2 2 4 31" xfId="9693"/>
    <cellStyle name="Separador de milhares 4 2 2 2 2 4 32" xfId="10141"/>
    <cellStyle name="Separador de milhares 4 2 2 2 2 4 4" xfId="2692"/>
    <cellStyle name="Separador de milhares 4 2 2 2 2 4 4 2" xfId="25441"/>
    <cellStyle name="Separador de milhares 4 2 2 2 2 4 4 3" xfId="36627"/>
    <cellStyle name="Separador de milhares 4 2 2 2 2 4 5" xfId="3670"/>
    <cellStyle name="Separador de milhares 4 2 2 2 2 4 5 2" xfId="27337"/>
    <cellStyle name="Separador de milhares 4 2 2 2 2 4 5 3" xfId="38523"/>
    <cellStyle name="Separador de milhares 4 2 2 2 2 4 6" xfId="3866"/>
    <cellStyle name="Separador de milhares 4 2 2 2 2 4 6 2" xfId="29233"/>
    <cellStyle name="Separador de milhares 4 2 2 2 2 4 6 3" xfId="40419"/>
    <cellStyle name="Separador de milhares 4 2 2 2 2 4 7" xfId="2716"/>
    <cellStyle name="Separador de milhares 4 2 2 2 2 4 8" xfId="4239"/>
    <cellStyle name="Separador de milhares 4 2 2 2 2 4 9" xfId="4330"/>
    <cellStyle name="Separador de milhares 4 2 2 2 2 5" xfId="1678"/>
    <cellStyle name="Separador de milhares 4 2 2 2 2 5 10" xfId="3777"/>
    <cellStyle name="Separador de milhares 4 2 2 2 2 5 11" xfId="3178"/>
    <cellStyle name="Separador de milhares 4 2 2 2 2 5 12" xfId="3919"/>
    <cellStyle name="Separador de milhares 4 2 2 2 2 5 13" xfId="5460"/>
    <cellStyle name="Separador de milhares 4 2 2 2 2 5 14" xfId="5314"/>
    <cellStyle name="Separador de milhares 4 2 2 2 2 5 15" xfId="4777"/>
    <cellStyle name="Separador de milhares 4 2 2 2 2 5 16" xfId="5307"/>
    <cellStyle name="Separador de milhares 4 2 2 2 2 5 17" xfId="5105"/>
    <cellStyle name="Separador de milhares 4 2 2 2 2 5 18" xfId="5453"/>
    <cellStyle name="Separador de milhares 4 2 2 2 2 5 19" xfId="7196"/>
    <cellStyle name="Separador de milhares 4 2 2 2 2 5 2" xfId="3429"/>
    <cellStyle name="Separador de milhares 4 2 2 2 2 5 2 2" xfId="21968"/>
    <cellStyle name="Separador de milhares 4 2 2 2 2 5 2 3" xfId="33156"/>
    <cellStyle name="Separador de milhares 4 2 2 2 2 5 20" xfId="7371"/>
    <cellStyle name="Separador de milhares 4 2 2 2 2 5 21" xfId="7184"/>
    <cellStyle name="Separador de milhares 4 2 2 2 2 5 22" xfId="8631"/>
    <cellStyle name="Separador de milhares 4 2 2 2 2 5 23" xfId="7775"/>
    <cellStyle name="Separador de milhares 4 2 2 2 2 5 24" xfId="8720"/>
    <cellStyle name="Separador de milhares 4 2 2 2 2 5 25" xfId="8465"/>
    <cellStyle name="Separador de milhares 4 2 2 2 2 5 26" xfId="7839"/>
    <cellStyle name="Separador de milhares 4 2 2 2 2 5 27" xfId="8384"/>
    <cellStyle name="Separador de milhares 4 2 2 2 2 5 28" xfId="9267"/>
    <cellStyle name="Separador de milhares 4 2 2 2 2 5 29" xfId="8173"/>
    <cellStyle name="Separador de milhares 4 2 2 2 2 5 3" xfId="3461"/>
    <cellStyle name="Separador de milhares 4 2 2 2 2 5 3 2" xfId="23861"/>
    <cellStyle name="Separador de milhares 4 2 2 2 2 5 3 3" xfId="35047"/>
    <cellStyle name="Separador de milhares 4 2 2 2 2 5 30" xfId="9699"/>
    <cellStyle name="Separador de milhares 4 2 2 2 2 5 31" xfId="9422"/>
    <cellStyle name="Separador de milhares 4 2 2 2 2 5 32" xfId="10169"/>
    <cellStyle name="Separador de milhares 4 2 2 2 2 5 4" xfId="2613"/>
    <cellStyle name="Separador de milhares 4 2 2 2 2 5 4 2" xfId="25757"/>
    <cellStyle name="Separador de milhares 4 2 2 2 2 5 4 3" xfId="36943"/>
    <cellStyle name="Separador de milhares 4 2 2 2 2 5 5" xfId="2829"/>
    <cellStyle name="Separador de milhares 4 2 2 2 2 5 5 2" xfId="27653"/>
    <cellStyle name="Separador de milhares 4 2 2 2 2 5 5 3" xfId="38839"/>
    <cellStyle name="Separador de milhares 4 2 2 2 2 5 6" xfId="3234"/>
    <cellStyle name="Separador de milhares 4 2 2 2 2 5 6 2" xfId="29549"/>
    <cellStyle name="Separador de milhares 4 2 2 2 2 5 6 3" xfId="40735"/>
    <cellStyle name="Separador de milhares 4 2 2 2 2 5 7" xfId="2496"/>
    <cellStyle name="Separador de milhares 4 2 2 2 2 5 8" xfId="4094"/>
    <cellStyle name="Separador de milhares 4 2 2 2 2 5 9" xfId="3360"/>
    <cellStyle name="Separador de milhares 4 2 2 2 2 6" xfId="1994"/>
    <cellStyle name="Separador de milhares 4 2 2 2 2 6 10" xfId="4481"/>
    <cellStyle name="Separador de milhares 4 2 2 2 2 6 11" xfId="4518"/>
    <cellStyle name="Separador de milhares 4 2 2 2 2 6 12" xfId="4541"/>
    <cellStyle name="Separador de milhares 4 2 2 2 2 6 13" xfId="5622"/>
    <cellStyle name="Separador de milhares 4 2 2 2 2 6 14" xfId="5710"/>
    <cellStyle name="Separador de milhares 4 2 2 2 2 6 15" xfId="5799"/>
    <cellStyle name="Separador de milhares 4 2 2 2 2 6 16" xfId="5871"/>
    <cellStyle name="Separador de milhares 4 2 2 2 2 6 17" xfId="5921"/>
    <cellStyle name="Separador de milhares 4 2 2 2 2 6 18" xfId="5956"/>
    <cellStyle name="Separador de milhares 4 2 2 2 2 6 19" xfId="7132"/>
    <cellStyle name="Separador de milhares 4 2 2 2 2 6 2" xfId="3636"/>
    <cellStyle name="Separador de milhares 4 2 2 2 2 6 2 2" xfId="22284"/>
    <cellStyle name="Separador de milhares 4 2 2 2 2 6 2 3" xfId="33472"/>
    <cellStyle name="Separador de milhares 4 2 2 2 2 6 20" xfId="7600"/>
    <cellStyle name="Separador de milhares 4 2 2 2 2 6 21" xfId="7623"/>
    <cellStyle name="Separador de milhares 4 2 2 2 2 6 22" xfId="8797"/>
    <cellStyle name="Separador de milhares 4 2 2 2 2 6 23" xfId="8896"/>
    <cellStyle name="Separador de milhares 4 2 2 2 2 6 24" xfId="8992"/>
    <cellStyle name="Separador de milhares 4 2 2 2 2 6 25" xfId="9071"/>
    <cellStyle name="Separador de milhares 4 2 2 2 2 6 26" xfId="9141"/>
    <cellStyle name="Separador de milhares 4 2 2 2 2 6 27" xfId="9196"/>
    <cellStyle name="Separador de milhares 4 2 2 2 2 6 28" xfId="9321"/>
    <cellStyle name="Separador de milhares 4 2 2 2 2 6 29" xfId="9341"/>
    <cellStyle name="Separador de milhares 4 2 2 2 2 6 3" xfId="3786"/>
    <cellStyle name="Separador de milhares 4 2 2 2 2 6 3 2" xfId="24177"/>
    <cellStyle name="Separador de milhares 4 2 2 2 2 6 3 3" xfId="35363"/>
    <cellStyle name="Separador de milhares 4 2 2 2 2 6 30" xfId="9756"/>
    <cellStyle name="Separador de milhares 4 2 2 2 2 6 31" xfId="9778"/>
    <cellStyle name="Separador de milhares 4 2 2 2 2 6 32" xfId="10197"/>
    <cellStyle name="Separador de milhares 4 2 2 2 2 6 4" xfId="3922"/>
    <cellStyle name="Separador de milhares 4 2 2 2 2 6 4 2" xfId="26073"/>
    <cellStyle name="Separador de milhares 4 2 2 2 2 6 4 3" xfId="37259"/>
    <cellStyle name="Separador de milhares 4 2 2 2 2 6 5" xfId="4061"/>
    <cellStyle name="Separador de milhares 4 2 2 2 2 6 5 2" xfId="27969"/>
    <cellStyle name="Separador de milhares 4 2 2 2 2 6 5 3" xfId="39155"/>
    <cellStyle name="Separador de milhares 4 2 2 2 2 6 6" xfId="4164"/>
    <cellStyle name="Separador de milhares 4 2 2 2 2 6 6 2" xfId="29865"/>
    <cellStyle name="Separador de milhares 4 2 2 2 2 6 6 3" xfId="41051"/>
    <cellStyle name="Separador de milhares 4 2 2 2 2 6 7" xfId="4262"/>
    <cellStyle name="Separador de milhares 4 2 2 2 2 6 8" xfId="4348"/>
    <cellStyle name="Separador de milhares 4 2 2 2 2 6 9" xfId="4423"/>
    <cellStyle name="Separador de milhares 4 2 2 2 2 7" xfId="2555"/>
    <cellStyle name="Separador de milhares 4 2 2 2 2 7 2" xfId="20704"/>
    <cellStyle name="Separador de milhares 4 2 2 2 2 7 3" xfId="31892"/>
    <cellStyle name="Separador de milhares 4 2 2 2 2 8" xfId="2454"/>
    <cellStyle name="Separador de milhares 4 2 2 2 2 8 2" xfId="22597"/>
    <cellStyle name="Separador de milhares 4 2 2 2 2 8 3" xfId="33783"/>
    <cellStyle name="Separador de milhares 4 2 2 2 2 9" xfId="3018"/>
    <cellStyle name="Separador de milhares 4 2 2 2 2 9 2" xfId="24493"/>
    <cellStyle name="Separador de milhares 4 2 2 2 2 9 3" xfId="35679"/>
    <cellStyle name="Separador de milhares 4 2 2 2 20" xfId="4672"/>
    <cellStyle name="Separador de milhares 4 2 2 2 21" xfId="4645"/>
    <cellStyle name="Separador de milhares 4 2 2 2 22" xfId="5436"/>
    <cellStyle name="Separador de milhares 4 2 2 2 23" xfId="5166"/>
    <cellStyle name="Separador de milhares 4 2 2 2 24" xfId="4840"/>
    <cellStyle name="Separador de milhares 4 2 2 2 25" xfId="5802"/>
    <cellStyle name="Separador de milhares 4 2 2 2 26" xfId="7512"/>
    <cellStyle name="Separador de milhares 4 2 2 2 27" xfId="7127"/>
    <cellStyle name="Separador de milhares 4 2 2 2 28" xfId="7463"/>
    <cellStyle name="Separador de milhares 4 2 2 2 29" xfId="7772"/>
    <cellStyle name="Separador de milhares 4 2 2 2 3" xfId="572"/>
    <cellStyle name="Separador de milhares 4 2 2 2 3 10" xfId="3854"/>
    <cellStyle name="Separador de milhares 4 2 2 2 3 11" xfId="2632"/>
    <cellStyle name="Separador de milhares 4 2 2 2 3 12" xfId="3952"/>
    <cellStyle name="Separador de milhares 4 2 2 2 3 13" xfId="4908"/>
    <cellStyle name="Separador de milhares 4 2 2 2 3 14" xfId="5287"/>
    <cellStyle name="Separador de milhares 4 2 2 2 3 15" xfId="5380"/>
    <cellStyle name="Separador de milhares 4 2 2 2 3 16" xfId="4743"/>
    <cellStyle name="Separador de milhares 4 2 2 2 3 17" xfId="5662"/>
    <cellStyle name="Separador de milhares 4 2 2 2 3 18" xfId="5650"/>
    <cellStyle name="Separador de milhares 4 2 2 2 3 19" xfId="7296"/>
    <cellStyle name="Separador de milhares 4 2 2 2 3 2" xfId="2658"/>
    <cellStyle name="Separador de milhares 4 2 2 2 3 2 2" xfId="20862"/>
    <cellStyle name="Separador de milhares 4 2 2 2 3 2 3" xfId="32050"/>
    <cellStyle name="Separador de milhares 4 2 2 2 3 20" xfId="7411"/>
    <cellStyle name="Separador de milhares 4 2 2 2 3 21" xfId="7521"/>
    <cellStyle name="Separador de milhares 4 2 2 2 3 22" xfId="8042"/>
    <cellStyle name="Separador de milhares 4 2 2 2 3 23" xfId="8196"/>
    <cellStyle name="Separador de milhares 4 2 2 2 3 24" xfId="8085"/>
    <cellStyle name="Separador de milhares 4 2 2 2 3 25" xfId="8380"/>
    <cellStyle name="Separador de milhares 4 2 2 2 3 26" xfId="8328"/>
    <cellStyle name="Separador de milhares 4 2 2 2 3 27" xfId="7933"/>
    <cellStyle name="Separador de milhares 4 2 2 2 3 28" xfId="8303"/>
    <cellStyle name="Separador de milhares 4 2 2 2 3 29" xfId="8048"/>
    <cellStyle name="Separador de milhares 4 2 2 2 3 3" xfId="3421"/>
    <cellStyle name="Separador de milhares 4 2 2 2 3 3 2" xfId="22755"/>
    <cellStyle name="Separador de milhares 4 2 2 2 3 3 3" xfId="33941"/>
    <cellStyle name="Separador de milhares 4 2 2 2 3 30" xfId="9504"/>
    <cellStyle name="Separador de milhares 4 2 2 2 3 31" xfId="9559"/>
    <cellStyle name="Separador de milhares 4 2 2 2 3 32" xfId="10071"/>
    <cellStyle name="Separador de milhares 4 2 2 2 3 4" xfId="2485"/>
    <cellStyle name="Separador de milhares 4 2 2 2 3 4 2" xfId="24651"/>
    <cellStyle name="Separador de milhares 4 2 2 2 3 4 3" xfId="35837"/>
    <cellStyle name="Separador de milhares 4 2 2 2 3 5" xfId="3155"/>
    <cellStyle name="Separador de milhares 4 2 2 2 3 5 2" xfId="26547"/>
    <cellStyle name="Separador de milhares 4 2 2 2 3 5 3" xfId="37733"/>
    <cellStyle name="Separador de milhares 4 2 2 2 3 6" xfId="4056"/>
    <cellStyle name="Separador de milhares 4 2 2 2 3 6 2" xfId="28443"/>
    <cellStyle name="Separador de milhares 4 2 2 2 3 6 3" xfId="39629"/>
    <cellStyle name="Separador de milhares 4 2 2 2 3 7" xfId="2435"/>
    <cellStyle name="Separador de milhares 4 2 2 2 3 8" xfId="3132"/>
    <cellStyle name="Separador de milhares 4 2 2 2 3 9" xfId="3197"/>
    <cellStyle name="Separador de milhares 4 2 2 2 30" xfId="8416"/>
    <cellStyle name="Separador de milhares 4 2 2 2 31" xfId="7779"/>
    <cellStyle name="Separador de milhares 4 2 2 2 32" xfId="8047"/>
    <cellStyle name="Separador de milhares 4 2 2 2 33" xfId="8021"/>
    <cellStyle name="Separador de milhares 4 2 2 2 34" xfId="8636"/>
    <cellStyle name="Separador de milhares 4 2 2 2 35" xfId="8193"/>
    <cellStyle name="Separador de milhares 4 2 2 2 36" xfId="9100"/>
    <cellStyle name="Separador de milhares 4 2 2 2 37" xfId="9420"/>
    <cellStyle name="Separador de milhares 4 2 2 2 38" xfId="9633"/>
    <cellStyle name="Separador de milhares 4 2 2 2 39" xfId="10043"/>
    <cellStyle name="Separador de milhares 4 2 2 2 4" xfId="888"/>
    <cellStyle name="Separador de milhares 4 2 2 2 4 10" xfId="3424"/>
    <cellStyle name="Separador de milhares 4 2 2 2 4 11" xfId="4157"/>
    <cellStyle name="Separador de milhares 4 2 2 2 4 12" xfId="3162"/>
    <cellStyle name="Separador de milhares 4 2 2 2 4 13" xfId="5063"/>
    <cellStyle name="Separador de milhares 4 2 2 2 4 14" xfId="5001"/>
    <cellStyle name="Separador de milhares 4 2 2 2 4 15" xfId="5693"/>
    <cellStyle name="Separador de milhares 4 2 2 2 4 16" xfId="5386"/>
    <cellStyle name="Separador de milhares 4 2 2 2 4 17" xfId="5640"/>
    <cellStyle name="Separador de milhares 4 2 2 2 4 18" xfId="5731"/>
    <cellStyle name="Separador de milhares 4 2 2 2 4 19" xfId="6973"/>
    <cellStyle name="Separador de milhares 4 2 2 2 4 2" xfId="2863"/>
    <cellStyle name="Separador de milhares 4 2 2 2 4 2 2" xfId="21178"/>
    <cellStyle name="Separador de milhares 4 2 2 2 4 2 3" xfId="32366"/>
    <cellStyle name="Separador de milhares 4 2 2 2 4 20" xfId="7163"/>
    <cellStyle name="Separador de milhares 4 2 2 2 4 21" xfId="7019"/>
    <cellStyle name="Separador de milhares 4 2 2 2 4 22" xfId="8201"/>
    <cellStyle name="Separador de milhares 4 2 2 2 4 23" xfId="8649"/>
    <cellStyle name="Separador de milhares 4 2 2 2 4 24" xfId="7989"/>
    <cellStyle name="Separador de milhares 4 2 2 2 4 25" xfId="7847"/>
    <cellStyle name="Separador de milhares 4 2 2 2 4 26" xfId="8255"/>
    <cellStyle name="Separador de milhares 4 2 2 2 4 27" xfId="8791"/>
    <cellStyle name="Separador de milhares 4 2 2 2 4 28" xfId="8819"/>
    <cellStyle name="Separador de milhares 4 2 2 2 4 29" xfId="9219"/>
    <cellStyle name="Separador de milhares 4 2 2 2 4 3" xfId="2997"/>
    <cellStyle name="Separador de milhares 4 2 2 2 4 3 2" xfId="23071"/>
    <cellStyle name="Separador de milhares 4 2 2 2 4 3 3" xfId="34257"/>
    <cellStyle name="Separador de milhares 4 2 2 2 4 30" xfId="9562"/>
    <cellStyle name="Separador de milhares 4 2 2 2 4 31" xfId="9707"/>
    <cellStyle name="Separador de milhares 4 2 2 2 4 32" xfId="10099"/>
    <cellStyle name="Separador de milhares 4 2 2 2 4 4" xfId="3435"/>
    <cellStyle name="Separador de milhares 4 2 2 2 4 4 2" xfId="24967"/>
    <cellStyle name="Separador de milhares 4 2 2 2 4 4 3" xfId="36153"/>
    <cellStyle name="Separador de milhares 4 2 2 2 4 5" xfId="2722"/>
    <cellStyle name="Separador de milhares 4 2 2 2 4 5 2" xfId="26863"/>
    <cellStyle name="Separador de milhares 4 2 2 2 4 5 3" xfId="38049"/>
    <cellStyle name="Separador de milhares 4 2 2 2 4 6" xfId="3847"/>
    <cellStyle name="Separador de milhares 4 2 2 2 4 6 2" xfId="28759"/>
    <cellStyle name="Separador de milhares 4 2 2 2 4 6 3" xfId="39945"/>
    <cellStyle name="Separador de milhares 4 2 2 2 4 7" xfId="3080"/>
    <cellStyle name="Separador de milhares 4 2 2 2 4 8" xfId="4113"/>
    <cellStyle name="Separador de milhares 4 2 2 2 4 9" xfId="3654"/>
    <cellStyle name="Separador de milhares 4 2 2 2 5" xfId="1204"/>
    <cellStyle name="Separador de milhares 4 2 2 2 5 10" xfId="4044"/>
    <cellStyle name="Separador de milhares 4 2 2 2 5 11" xfId="2752"/>
    <cellStyle name="Separador de milhares 4 2 2 2 5 12" xfId="2552"/>
    <cellStyle name="Separador de milhares 4 2 2 2 5 13" xfId="5216"/>
    <cellStyle name="Separador de milhares 4 2 2 2 5 14" xfId="5101"/>
    <cellStyle name="Separador de milhares 4 2 2 2 5 15" xfId="4992"/>
    <cellStyle name="Separador de milhares 4 2 2 2 5 16" xfId="5771"/>
    <cellStyle name="Separador de milhares 4 2 2 2 5 17" xfId="4600"/>
    <cellStyle name="Separador de milhares 4 2 2 2 5 18" xfId="4873"/>
    <cellStyle name="Separador de milhares 4 2 2 2 5 19" xfId="6945"/>
    <cellStyle name="Separador de milhares 4 2 2 2 5 2" xfId="3085"/>
    <cellStyle name="Separador de milhares 4 2 2 2 5 2 2" xfId="21494"/>
    <cellStyle name="Separador de milhares 4 2 2 2 5 2 3" xfId="32682"/>
    <cellStyle name="Separador de milhares 4 2 2 2 5 20" xfId="7054"/>
    <cellStyle name="Separador de milhares 4 2 2 2 5 21" xfId="7507"/>
    <cellStyle name="Separador de milhares 4 2 2 2 5 22" xfId="8362"/>
    <cellStyle name="Separador de milhares 4 2 2 2 5 23" xfId="7997"/>
    <cellStyle name="Separador de milhares 4 2 2 2 5 24" xfId="8054"/>
    <cellStyle name="Separador de milhares 4 2 2 2 5 25" xfId="8087"/>
    <cellStyle name="Separador de milhares 4 2 2 2 5 26" xfId="7881"/>
    <cellStyle name="Separador de milhares 4 2 2 2 5 27" xfId="7846"/>
    <cellStyle name="Separador de milhares 4 2 2 2 5 28" xfId="9174"/>
    <cellStyle name="Separador de milhares 4 2 2 2 5 29" xfId="9307"/>
    <cellStyle name="Separador de milhares 4 2 2 2 5 3" xfId="3127"/>
    <cellStyle name="Separador de milhares 4 2 2 2 5 3 2" xfId="23387"/>
    <cellStyle name="Separador de milhares 4 2 2 2 5 3 3" xfId="34573"/>
    <cellStyle name="Separador de milhares 4 2 2 2 5 30" xfId="9619"/>
    <cellStyle name="Separador de milhares 4 2 2 2 5 31" xfId="9490"/>
    <cellStyle name="Separador de milhares 4 2 2 2 5 32" xfId="10127"/>
    <cellStyle name="Separador de milhares 4 2 2 2 5 4" xfId="3729"/>
    <cellStyle name="Separador de milhares 4 2 2 2 5 4 2" xfId="25283"/>
    <cellStyle name="Separador de milhares 4 2 2 2 5 4 3" xfId="36469"/>
    <cellStyle name="Separador de milhares 4 2 2 2 5 5" xfId="3666"/>
    <cellStyle name="Separador de milhares 4 2 2 2 5 5 2" xfId="27179"/>
    <cellStyle name="Separador de milhares 4 2 2 2 5 5 3" xfId="38365"/>
    <cellStyle name="Separador de milhares 4 2 2 2 5 6" xfId="2800"/>
    <cellStyle name="Separador de milhares 4 2 2 2 5 6 2" xfId="29075"/>
    <cellStyle name="Separador de milhares 4 2 2 2 5 6 3" xfId="40261"/>
    <cellStyle name="Separador de milhares 4 2 2 2 5 7" xfId="3781"/>
    <cellStyle name="Separador de milhares 4 2 2 2 5 8" xfId="2303"/>
    <cellStyle name="Separador de milhares 4 2 2 2 5 9" xfId="2358"/>
    <cellStyle name="Separador de milhares 4 2 2 2 6" xfId="1520"/>
    <cellStyle name="Separador de milhares 4 2 2 2 6 10" xfId="4081"/>
    <cellStyle name="Separador de milhares 4 2 2 2 6 11" xfId="3563"/>
    <cellStyle name="Separador de milhares 4 2 2 2 6 12" xfId="3799"/>
    <cellStyle name="Separador de milhares 4 2 2 2 6 13" xfId="5367"/>
    <cellStyle name="Separador de milhares 4 2 2 2 6 14" xfId="4688"/>
    <cellStyle name="Separador de milhares 4 2 2 2 6 15" xfId="5304"/>
    <cellStyle name="Separador de milhares 4 2 2 2 6 16" xfId="4621"/>
    <cellStyle name="Separador de milhares 4 2 2 2 6 17" xfId="5538"/>
    <cellStyle name="Separador de milhares 4 2 2 2 6 18" xfId="4799"/>
    <cellStyle name="Separador de milhares 4 2 2 2 6 19" xfId="6975"/>
    <cellStyle name="Separador de milhares 4 2 2 2 6 2" xfId="3304"/>
    <cellStyle name="Separador de milhares 4 2 2 2 6 2 2" xfId="21810"/>
    <cellStyle name="Separador de milhares 4 2 2 2 6 2 3" xfId="32998"/>
    <cellStyle name="Separador de milhares 4 2 2 2 6 20" xfId="7251"/>
    <cellStyle name="Separador de milhares 4 2 2 2 6 21" xfId="7547"/>
    <cellStyle name="Separador de milhares 4 2 2 2 6 22" xfId="8535"/>
    <cellStyle name="Separador de milhares 4 2 2 2 6 23" xfId="8109"/>
    <cellStyle name="Separador de milhares 4 2 2 2 6 24" xfId="7908"/>
    <cellStyle name="Separador de milhares 4 2 2 2 6 25" xfId="8449"/>
    <cellStyle name="Separador de milhares 4 2 2 2 6 26" xfId="8703"/>
    <cellStyle name="Separador de milhares 4 2 2 2 6 27" xfId="8043"/>
    <cellStyle name="Separador de milhares 4 2 2 2 6 28" xfId="9239"/>
    <cellStyle name="Separador de milhares 4 2 2 2 6 29" xfId="8924"/>
    <cellStyle name="Separador de milhares 4 2 2 2 6 3" xfId="2279"/>
    <cellStyle name="Separador de milhares 4 2 2 2 6 3 2" xfId="23703"/>
    <cellStyle name="Separador de milhares 4 2 2 2 6 3 3" xfId="34889"/>
    <cellStyle name="Separador de milhares 4 2 2 2 6 30" xfId="9672"/>
    <cellStyle name="Separador de milhares 4 2 2 2 6 31" xfId="9530"/>
    <cellStyle name="Separador de milhares 4 2 2 2 6 32" xfId="10155"/>
    <cellStyle name="Separador de milhares 4 2 2 2 6 4" xfId="3388"/>
    <cellStyle name="Separador de milhares 4 2 2 2 6 4 2" xfId="25599"/>
    <cellStyle name="Separador de milhares 4 2 2 2 6 4 3" xfId="36785"/>
    <cellStyle name="Separador de milhares 4 2 2 2 6 5" xfId="3505"/>
    <cellStyle name="Separador de milhares 4 2 2 2 6 5 2" xfId="27495"/>
    <cellStyle name="Separador de milhares 4 2 2 2 6 5 3" xfId="38681"/>
    <cellStyle name="Separador de milhares 4 2 2 2 6 6" xfId="2779"/>
    <cellStyle name="Separador de milhares 4 2 2 2 6 6 2" xfId="29391"/>
    <cellStyle name="Separador de milhares 4 2 2 2 6 6 3" xfId="40577"/>
    <cellStyle name="Separador de milhares 4 2 2 2 6 7" xfId="2240"/>
    <cellStyle name="Separador de milhares 4 2 2 2 6 8" xfId="3193"/>
    <cellStyle name="Separador de milhares 4 2 2 2 6 9" xfId="3240"/>
    <cellStyle name="Separador de milhares 4 2 2 2 7" xfId="1836"/>
    <cellStyle name="Separador de milhares 4 2 2 2 7 10" xfId="4439"/>
    <cellStyle name="Separador de milhares 4 2 2 2 7 11" xfId="4491"/>
    <cellStyle name="Separador de milhares 4 2 2 2 7 12" xfId="4527"/>
    <cellStyle name="Separador de milhares 4 2 2 2 7 13" xfId="5537"/>
    <cellStyle name="Separador de milhares 4 2 2 2 7 14" xfId="5645"/>
    <cellStyle name="Separador de milhares 4 2 2 2 7 15" xfId="5741"/>
    <cellStyle name="Separador de milhares 4 2 2 2 7 16" xfId="5818"/>
    <cellStyle name="Separador de milhares 4 2 2 2 7 17" xfId="5886"/>
    <cellStyle name="Separador de milhares 4 2 2 2 7 18" xfId="5933"/>
    <cellStyle name="Separador de milhares 4 2 2 2 7 19" xfId="7476"/>
    <cellStyle name="Separador de milhares 4 2 2 2 7 2" xfId="3534"/>
    <cellStyle name="Separador de milhares 4 2 2 2 7 2 2" xfId="22126"/>
    <cellStyle name="Separador de milhares 4 2 2 2 7 2 3" xfId="33314"/>
    <cellStyle name="Separador de milhares 4 2 2 2 7 20" xfId="7573"/>
    <cellStyle name="Separador de milhares 4 2 2 2 7 21" xfId="7609"/>
    <cellStyle name="Separador de milhares 4 2 2 2 7 22" xfId="8712"/>
    <cellStyle name="Separador de milhares 4 2 2 2 7 23" xfId="8825"/>
    <cellStyle name="Separador de milhares 4 2 2 2 7 24" xfId="8922"/>
    <cellStyle name="Separador de milhares 4 2 2 2 7 25" xfId="9013"/>
    <cellStyle name="Separador de milhares 4 2 2 2 7 26" xfId="9092"/>
    <cellStyle name="Separador de milhares 4 2 2 2 7 27" xfId="9157"/>
    <cellStyle name="Separador de milhares 4 2 2 2 7 28" xfId="9294"/>
    <cellStyle name="Separador de milhares 4 2 2 2 7 29" xfId="9327"/>
    <cellStyle name="Separador de milhares 4 2 2 2 7 3" xfId="3679"/>
    <cellStyle name="Separador de milhares 4 2 2 2 7 3 2" xfId="24019"/>
    <cellStyle name="Separador de milhares 4 2 2 2 7 3 3" xfId="35205"/>
    <cellStyle name="Separador de milhares 4 2 2 2 7 30" xfId="9728"/>
    <cellStyle name="Separador de milhares 4 2 2 2 7 31" xfId="9764"/>
    <cellStyle name="Separador de milhares 4 2 2 2 7 32" xfId="10183"/>
    <cellStyle name="Separador de milhares 4 2 2 2 7 4" xfId="3819"/>
    <cellStyle name="Separador de milhares 4 2 2 2 7 4 2" xfId="25915"/>
    <cellStyle name="Separador de milhares 4 2 2 2 7 4 3" xfId="37101"/>
    <cellStyle name="Separador de milhares 4 2 2 2 7 5" xfId="3967"/>
    <cellStyle name="Separador de milhares 4 2 2 2 7 5 2" xfId="27811"/>
    <cellStyle name="Separador de milhares 4 2 2 2 7 5 3" xfId="38997"/>
    <cellStyle name="Separador de milhares 4 2 2 2 7 6" xfId="4087"/>
    <cellStyle name="Separador de milhares 4 2 2 2 7 6 2" xfId="29707"/>
    <cellStyle name="Separador de milhares 4 2 2 2 7 6 3" xfId="40893"/>
    <cellStyle name="Separador de milhares 4 2 2 2 7 7" xfId="4186"/>
    <cellStyle name="Separador de milhares 4 2 2 2 7 8" xfId="4284"/>
    <cellStyle name="Separador de milhares 4 2 2 2 7 9" xfId="4368"/>
    <cellStyle name="Separador de milhares 4 2 2 2 8" xfId="2135"/>
    <cellStyle name="Separador de milhares 4 2 2 2 8 10" xfId="3703"/>
    <cellStyle name="Separador de milhares 4 2 2 2 8 11" xfId="4063"/>
    <cellStyle name="Separador de milhares 4 2 2 2 8 12" xfId="4099"/>
    <cellStyle name="Separador de milhares 4 2 2 2 8 13" xfId="4747"/>
    <cellStyle name="Separador de milhares 4 2 2 2 8 14" xfId="5214"/>
    <cellStyle name="Separador de milhares 4 2 2 2 8 15" xfId="5128"/>
    <cellStyle name="Separador de milhares 4 2 2 2 8 16" xfId="5431"/>
    <cellStyle name="Separador de milhares 4 2 2 2 8 17" xfId="5407"/>
    <cellStyle name="Separador de milhares 4 2 2 2 8 18" xfId="5520"/>
    <cellStyle name="Separador de milhares 4 2 2 2 8 19" xfId="7513"/>
    <cellStyle name="Separador de milhares 4 2 2 2 8 2" xfId="2445"/>
    <cellStyle name="Separador de milhares 4 2 2 2 8 20" xfId="7247"/>
    <cellStyle name="Separador de milhares 4 2 2 2 8 21" xfId="7409"/>
    <cellStyle name="Separador de milhares 4 2 2 2 8 22" xfId="7861"/>
    <cellStyle name="Separador de milhares 4 2 2 2 8 23" xfId="7897"/>
    <cellStyle name="Separador de milhares 4 2 2 2 8 24" xfId="8162"/>
    <cellStyle name="Separador de milhares 4 2 2 2 8 25" xfId="8278"/>
    <cellStyle name="Separador de milhares 4 2 2 2 8 26" xfId="8169"/>
    <cellStyle name="Separador de milhares 4 2 2 2 8 27" xfId="8221"/>
    <cellStyle name="Separador de milhares 4 2 2 2 8 28" xfId="8324"/>
    <cellStyle name="Separador de milhares 4 2 2 2 8 29" xfId="9119"/>
    <cellStyle name="Separador de milhares 4 2 2 2 8 3" xfId="3301"/>
    <cellStyle name="Separador de milhares 4 2 2 2 8 30" xfId="9449"/>
    <cellStyle name="Separador de milhares 4 2 2 2 8 31" xfId="9458"/>
    <cellStyle name="Separador de milhares 4 2 2 2 8 32" xfId="10211"/>
    <cellStyle name="Separador de milhares 4 2 2 2 8 4" xfId="2908"/>
    <cellStyle name="Separador de milhares 4 2 2 2 8 5" xfId="2276"/>
    <cellStyle name="Separador de milhares 4 2 2 2 8 6" xfId="3963"/>
    <cellStyle name="Separador de milhares 4 2 2 2 8 7" xfId="3062"/>
    <cellStyle name="Separador de milhares 4 2 2 2 8 8" xfId="4040"/>
    <cellStyle name="Separador de milhares 4 2 2 2 8 9" xfId="2504"/>
    <cellStyle name="Separador de milhares 4 2 2 2 9" xfId="2342"/>
    <cellStyle name="Separador de milhares 4 2 2 2 9 2" xfId="22439"/>
    <cellStyle name="Separador de milhares 4 2 2 2 9 3" xfId="33625"/>
    <cellStyle name="Separador de milhares 4 2 2 20" xfId="3623"/>
    <cellStyle name="Separador de milhares 4 2 2 21" xfId="4627"/>
    <cellStyle name="Separador de milhares 4 2 2 22" xfId="5331"/>
    <cellStyle name="Separador de milhares 4 2 2 23" xfId="5004"/>
    <cellStyle name="Separador de milhares 4 2 2 24" xfId="5562"/>
    <cellStyle name="Separador de milhares 4 2 2 25" xfId="4698"/>
    <cellStyle name="Separador de milhares 4 2 2 26" xfId="4864"/>
    <cellStyle name="Separador de milhares 4 2 2 27" xfId="7138"/>
    <cellStyle name="Separador de milhares 4 2 2 28" xfId="7360"/>
    <cellStyle name="Separador de milhares 4 2 2 29" xfId="7049"/>
    <cellStyle name="Separador de milhares 4 2 2 3" xfId="322"/>
    <cellStyle name="Separador de milhares 4 2 2 3 10" xfId="3306"/>
    <cellStyle name="Separador de milhares 4 2 2 3 10 2" xfId="26299"/>
    <cellStyle name="Separador de milhares 4 2 2 3 10 3" xfId="37485"/>
    <cellStyle name="Separador de milhares 4 2 2 3 11" xfId="3807"/>
    <cellStyle name="Separador de milhares 4 2 2 3 11 2" xfId="28195"/>
    <cellStyle name="Separador de milhares 4 2 2 3 11 3" xfId="39381"/>
    <cellStyle name="Separador de milhares 4 2 2 3 12" xfId="4095"/>
    <cellStyle name="Separador de milhares 4 2 2 3 13" xfId="3700"/>
    <cellStyle name="Separador de milhares 4 2 2 3 14" xfId="2860"/>
    <cellStyle name="Separador de milhares 4 2 2 3 15" xfId="2928"/>
    <cellStyle name="Separador de milhares 4 2 2 3 16" xfId="2840"/>
    <cellStyle name="Separador de milhares 4 2 2 3 17" xfId="2980"/>
    <cellStyle name="Separador de milhares 4 2 2 3 18" xfId="4782"/>
    <cellStyle name="Separador de milhares 4 2 2 3 19" xfId="4913"/>
    <cellStyle name="Separador de milhares 4 2 2 3 2" xfId="640"/>
    <cellStyle name="Separador de milhares 4 2 2 3 2 10" xfId="4198"/>
    <cellStyle name="Separador de milhares 4 2 2 3 2 11" xfId="4293"/>
    <cellStyle name="Separador de milhares 4 2 2 3 2 12" xfId="4375"/>
    <cellStyle name="Separador de milhares 4 2 2 3 2 13" xfId="4939"/>
    <cellStyle name="Separador de milhares 4 2 2 3 2 14" xfId="5547"/>
    <cellStyle name="Separador de milhares 4 2 2 3 2 15" xfId="5111"/>
    <cellStyle name="Separador de milhares 4 2 2 3 2 16" xfId="4982"/>
    <cellStyle name="Separador de milhares 4 2 2 3 2 17" xfId="4694"/>
    <cellStyle name="Separador de milhares 4 2 2 3 2 18" xfId="4921"/>
    <cellStyle name="Separador de milhares 4 2 2 3 2 19" xfId="7438"/>
    <cellStyle name="Separador de milhares 4 2 2 3 2 2" xfId="2702"/>
    <cellStyle name="Separador de milhares 4 2 2 3 2 2 2" xfId="20930"/>
    <cellStyle name="Separador de milhares 4 2 2 3 2 2 3" xfId="32118"/>
    <cellStyle name="Separador de milhares 4 2 2 3 2 20" xfId="7280"/>
    <cellStyle name="Separador de milhares 4 2 2 3 2 21" xfId="7445"/>
    <cellStyle name="Separador de milhares 4 2 2 3 2 22" xfId="8072"/>
    <cellStyle name="Separador de milhares 4 2 2 3 2 23" xfId="8234"/>
    <cellStyle name="Separador de milhares 4 2 2 3 2 24" xfId="8084"/>
    <cellStyle name="Separador de milhares 4 2 2 3 2 25" xfId="8550"/>
    <cellStyle name="Separador de milhares 4 2 2 3 2 26" xfId="8836"/>
    <cellStyle name="Separador de milhares 4 2 2 3 2 27" xfId="8933"/>
    <cellStyle name="Separador de milhares 4 2 2 3 2 28" xfId="8111"/>
    <cellStyle name="Separador de milhares 4 2 2 3 2 29" xfId="8932"/>
    <cellStyle name="Separador de milhares 4 2 2 3 2 3" xfId="2453"/>
    <cellStyle name="Separador de milhares 4 2 2 3 2 3 2" xfId="22823"/>
    <cellStyle name="Separador de milhares 4 2 2 3 2 3 3" xfId="34009"/>
    <cellStyle name="Separador de milhares 4 2 2 3 2 30" xfId="9514"/>
    <cellStyle name="Separador de milhares 4 2 2 3 2 31" xfId="9571"/>
    <cellStyle name="Separador de milhares 4 2 2 3 2 32" xfId="10077"/>
    <cellStyle name="Separador de milhares 4 2 2 3 2 4" xfId="3469"/>
    <cellStyle name="Separador de milhares 4 2 2 3 2 4 2" xfId="24719"/>
    <cellStyle name="Separador de milhares 4 2 2 3 2 4 3" xfId="35905"/>
    <cellStyle name="Separador de milhares 4 2 2 3 2 5" xfId="3013"/>
    <cellStyle name="Separador de milhares 4 2 2 3 2 5 2" xfId="26615"/>
    <cellStyle name="Separador de milhares 4 2 2 3 2 5 3" xfId="37801"/>
    <cellStyle name="Separador de milhares 4 2 2 3 2 6" xfId="3918"/>
    <cellStyle name="Separador de milhares 4 2 2 3 2 6 2" xfId="28511"/>
    <cellStyle name="Separador de milhares 4 2 2 3 2 6 3" xfId="39697"/>
    <cellStyle name="Separador de milhares 4 2 2 3 2 7" xfId="3683"/>
    <cellStyle name="Separador de milhares 4 2 2 3 2 8" xfId="3466"/>
    <cellStyle name="Separador de milhares 4 2 2 3 2 9" xfId="2883"/>
    <cellStyle name="Separador de milhares 4 2 2 3 20" xfId="5355"/>
    <cellStyle name="Separador de milhares 4 2 2 3 21" xfId="5683"/>
    <cellStyle name="Separador de milhares 4 2 2 3 22" xfId="5512"/>
    <cellStyle name="Separador de milhares 4 2 2 3 23" xfId="4890"/>
    <cellStyle name="Separador de milhares 4 2 2 3 24" xfId="6994"/>
    <cellStyle name="Separador de milhares 4 2 2 3 25" xfId="7496"/>
    <cellStyle name="Separador de milhares 4 2 2 3 26" xfId="7178"/>
    <cellStyle name="Separador de milhares 4 2 2 3 27" xfId="7900"/>
    <cellStyle name="Separador de milhares 4 2 2 3 28" xfId="8721"/>
    <cellStyle name="Separador de milhares 4 2 2 3 29" xfId="8297"/>
    <cellStyle name="Separador de milhares 4 2 2 3 3" xfId="956"/>
    <cellStyle name="Separador de milhares 4 2 2 3 3 10" xfId="4319"/>
    <cellStyle name="Separador de milhares 4 2 2 3 3 11" xfId="4399"/>
    <cellStyle name="Separador de milhares 4 2 2 3 3 12" xfId="4462"/>
    <cellStyle name="Separador de milhares 4 2 2 3 3 13" xfId="5096"/>
    <cellStyle name="Separador de milhares 4 2 2 3 3 14" xfId="5241"/>
    <cellStyle name="Separador de milhares 4 2 2 3 3 15" xfId="5052"/>
    <cellStyle name="Separador de milhares 4 2 2 3 3 16" xfId="4553"/>
    <cellStyle name="Separador de milhares 4 2 2 3 3 17" xfId="5669"/>
    <cellStyle name="Separador de milhares 4 2 2 3 3 18" xfId="5849"/>
    <cellStyle name="Separador de milhares 4 2 2 3 3 19" xfId="7090"/>
    <cellStyle name="Separador de milhares 4 2 2 3 3 2" xfId="2913"/>
    <cellStyle name="Separador de milhares 4 2 2 3 3 2 2" xfId="21246"/>
    <cellStyle name="Separador de milhares 4 2 2 3 3 2 3" xfId="32434"/>
    <cellStyle name="Separador de milhares 4 2 2 3 3 20" xfId="7098"/>
    <cellStyle name="Separador de milhares 4 2 2 3 3 21" xfId="7541"/>
    <cellStyle name="Separador de milhares 4 2 2 3 3 22" xfId="8229"/>
    <cellStyle name="Separador de milhares 4 2 2 3 3 23" xfId="8147"/>
    <cellStyle name="Separador de milhares 4 2 2 3 3 24" xfId="8588"/>
    <cellStyle name="Separador de milhares 4 2 2 3 3 25" xfId="8866"/>
    <cellStyle name="Separador de milhares 4 2 2 3 3 26" xfId="8962"/>
    <cellStyle name="Separador de milhares 4 2 2 3 3 27" xfId="9046"/>
    <cellStyle name="Separador de milhares 4 2 2 3 3 28" xfId="9095"/>
    <cellStyle name="Separador de milhares 4 2 2 3 3 29" xfId="8943"/>
    <cellStyle name="Separador de milhares 4 2 2 3 3 3" xfId="3347"/>
    <cellStyle name="Separador de milhares 4 2 2 3 3 3 2" xfId="23139"/>
    <cellStyle name="Separador de milhares 4 2 2 3 3 3 3" xfId="34325"/>
    <cellStyle name="Separador de milhares 4 2 2 3 3 30" xfId="9568"/>
    <cellStyle name="Separador de milhares 4 2 2 3 3 31" xfId="9541"/>
    <cellStyle name="Separador de milhares 4 2 2 3 3 32" xfId="10105"/>
    <cellStyle name="Separador de milhares 4 2 2 3 3 4" xfId="3334"/>
    <cellStyle name="Separador de milhares 4 2 2 3 3 4 2" xfId="25035"/>
    <cellStyle name="Separador de milhares 4 2 2 3 3 4 3" xfId="36221"/>
    <cellStyle name="Separador de milhares 4 2 2 3 3 5" xfId="2481"/>
    <cellStyle name="Separador de milhares 4 2 2 3 3 5 2" xfId="26931"/>
    <cellStyle name="Separador de milhares 4 2 2 3 3 5 3" xfId="38117"/>
    <cellStyle name="Separador de milhares 4 2 2 3 3 6" xfId="4000"/>
    <cellStyle name="Separador de milhares 4 2 2 3 3 6 2" xfId="28827"/>
    <cellStyle name="Separador de milhares 4 2 2 3 3 6 3" xfId="40013"/>
    <cellStyle name="Separador de milhares 4 2 2 3 3 7" xfId="4055"/>
    <cellStyle name="Separador de milhares 4 2 2 3 3 8" xfId="3982"/>
    <cellStyle name="Separador de milhares 4 2 2 3 3 9" xfId="4228"/>
    <cellStyle name="Separador de milhares 4 2 2 3 30" xfId="8120"/>
    <cellStyle name="Separador de milhares 4 2 2 3 31" xfId="8066"/>
    <cellStyle name="Separador de milhares 4 2 2 3 32" xfId="8045"/>
    <cellStyle name="Separador de milhares 4 2 2 3 33" xfId="8240"/>
    <cellStyle name="Separador de milhares 4 2 2 3 34" xfId="9240"/>
    <cellStyle name="Separador de milhares 4 2 2 3 35" xfId="9460"/>
    <cellStyle name="Separador de milhares 4 2 2 3 36" xfId="9729"/>
    <cellStyle name="Separador de milhares 4 2 2 3 37" xfId="10049"/>
    <cellStyle name="Separador de milhares 4 2 2 3 4" xfId="1272"/>
    <cellStyle name="Separador de milhares 4 2 2 3 4 10" xfId="3668"/>
    <cellStyle name="Separador de milhares 4 2 2 3 4 11" xfId="3765"/>
    <cellStyle name="Separador de milhares 4 2 2 3 4 12" xfId="3366"/>
    <cellStyle name="Separador de milhares 4 2 2 3 4 13" xfId="5246"/>
    <cellStyle name="Separador de milhares 4 2 2 3 4 14" xfId="4651"/>
    <cellStyle name="Separador de milhares 4 2 2 3 4 15" xfId="4817"/>
    <cellStyle name="Separador de milhares 4 2 2 3 4 16" xfId="5452"/>
    <cellStyle name="Separador de milhares 4 2 2 3 4 17" xfId="4590"/>
    <cellStyle name="Separador de milhares 4 2 2 3 4 18" xfId="5754"/>
    <cellStyle name="Separador de milhares 4 2 2 3 4 19" xfId="6961"/>
    <cellStyle name="Separador de milhares 4 2 2 3 4 2" xfId="3123"/>
    <cellStyle name="Separador de milhares 4 2 2 3 4 2 2" xfId="21562"/>
    <cellStyle name="Separador de milhares 4 2 2 3 4 2 3" xfId="32750"/>
    <cellStyle name="Separador de milhares 4 2 2 3 4 20" xfId="7539"/>
    <cellStyle name="Separador de milhares 4 2 2 3 4 21" xfId="7016"/>
    <cellStyle name="Separador de milhares 4 2 2 3 4 22" xfId="8394"/>
    <cellStyle name="Separador de milhares 4 2 2 3 4 23" xfId="8422"/>
    <cellStyle name="Separador de milhares 4 2 2 3 4 24" xfId="7747"/>
    <cellStyle name="Separador de milhares 4 2 2 3 4 25" xfId="7975"/>
    <cellStyle name="Separador de milhares 4 2 2 3 4 26" xfId="7726"/>
    <cellStyle name="Separador de milhares 4 2 2 3 4 27" xfId="8236"/>
    <cellStyle name="Separador de milhares 4 2 2 3 4 28" xfId="9106"/>
    <cellStyle name="Separador de milhares 4 2 2 3 4 29" xfId="9198"/>
    <cellStyle name="Separador de milhares 4 2 2 3 4 3" xfId="2529"/>
    <cellStyle name="Separador de milhares 4 2 2 3 4 3 2" xfId="23455"/>
    <cellStyle name="Separador de milhares 4 2 2 3 4 3 3" xfId="34641"/>
    <cellStyle name="Separador de milhares 4 2 2 3 4 30" xfId="9626"/>
    <cellStyle name="Separador de milhares 4 2 2 3 4 31" xfId="9638"/>
    <cellStyle name="Separador de milhares 4 2 2 3 4 32" xfId="10133"/>
    <cellStyle name="Separador de milhares 4 2 2 3 4 4" xfId="3382"/>
    <cellStyle name="Separador de milhares 4 2 2 3 4 4 2" xfId="25351"/>
    <cellStyle name="Separador de milhares 4 2 2 3 4 4 3" xfId="36537"/>
    <cellStyle name="Separador de milhares 4 2 2 3 4 5" xfId="3780"/>
    <cellStyle name="Separador de milhares 4 2 2 3 4 5 2" xfId="27247"/>
    <cellStyle name="Separador de milhares 4 2 2 3 4 5 3" xfId="38433"/>
    <cellStyle name="Separador de milhares 4 2 2 3 4 6" xfId="3457"/>
    <cellStyle name="Separador de milhares 4 2 2 3 4 6 2" xfId="29143"/>
    <cellStyle name="Separador de milhares 4 2 2 3 4 6 3" xfId="40329"/>
    <cellStyle name="Separador de milhares 4 2 2 3 4 7" xfId="2679"/>
    <cellStyle name="Separador de milhares 4 2 2 3 4 8" xfId="3614"/>
    <cellStyle name="Separador de milhares 4 2 2 3 4 9" xfId="3531"/>
    <cellStyle name="Separador de milhares 4 2 2 3 5" xfId="1588"/>
    <cellStyle name="Separador de milhares 4 2 2 3 5 10" xfId="3302"/>
    <cellStyle name="Separador de milhares 4 2 2 3 5 11" xfId="4267"/>
    <cellStyle name="Separador de milhares 4 2 2 3 5 12" xfId="4352"/>
    <cellStyle name="Separador de milhares 4 2 2 3 5 13" xfId="5411"/>
    <cellStyle name="Separador de milhares 4 2 2 3 5 14" xfId="5170"/>
    <cellStyle name="Separador de milhares 4 2 2 3 5 15" xfId="5488"/>
    <cellStyle name="Separador de milhares 4 2 2 3 5 16" xfId="4656"/>
    <cellStyle name="Separador de milhares 4 2 2 3 5 17" xfId="5079"/>
    <cellStyle name="Separador de milhares 4 2 2 3 5 18" xfId="5682"/>
    <cellStyle name="Separador de milhares 4 2 2 3 5 19" xfId="7254"/>
    <cellStyle name="Separador de milhares 4 2 2 3 5 2" xfId="3356"/>
    <cellStyle name="Separador de milhares 4 2 2 3 5 2 2" xfId="21878"/>
    <cellStyle name="Separador de milhares 4 2 2 3 5 2 3" xfId="33066"/>
    <cellStyle name="Separador de milhares 4 2 2 3 5 20" xfId="6971"/>
    <cellStyle name="Separador de milhares 4 2 2 3 5 21" xfId="7169"/>
    <cellStyle name="Separador de milhares 4 2 2 3 5 22" xfId="8571"/>
    <cellStyle name="Separador de milhares 4 2 2 3 5 23" xfId="7720"/>
    <cellStyle name="Separador de milhares 4 2 2 3 5 24" xfId="7821"/>
    <cellStyle name="Separador de milhares 4 2 2 3 5 25" xfId="8769"/>
    <cellStyle name="Separador de milhares 4 2 2 3 5 26" xfId="8638"/>
    <cellStyle name="Separador de milhares 4 2 2 3 5 27" xfId="8902"/>
    <cellStyle name="Separador de milhares 4 2 2 3 5 28" xfId="9250"/>
    <cellStyle name="Separador de milhares 4 2 2 3 5 29" xfId="8000"/>
    <cellStyle name="Separador de milhares 4 2 2 3 5 3" xfId="3222"/>
    <cellStyle name="Separador de milhares 4 2 2 3 5 3 2" xfId="23771"/>
    <cellStyle name="Separador de milhares 4 2 2 3 5 3 3" xfId="34957"/>
    <cellStyle name="Separador de milhares 4 2 2 3 5 30" xfId="9682"/>
    <cellStyle name="Separador de milhares 4 2 2 3 5 31" xfId="9402"/>
    <cellStyle name="Separador de milhares 4 2 2 3 5 32" xfId="10161"/>
    <cellStyle name="Separador de milhares 4 2 2 3 5 4" xfId="2760"/>
    <cellStyle name="Separador de milhares 4 2 2 3 5 4 2" xfId="25667"/>
    <cellStyle name="Separador de milhares 4 2 2 3 5 4 3" xfId="36853"/>
    <cellStyle name="Separador de milhares 4 2 2 3 5 5" xfId="3371"/>
    <cellStyle name="Separador de milhares 4 2 2 3 5 5 2" xfId="27563"/>
    <cellStyle name="Separador de milhares 4 2 2 3 5 5 3" xfId="38749"/>
    <cellStyle name="Separador de milhares 4 2 2 3 5 6" xfId="3673"/>
    <cellStyle name="Separador de milhares 4 2 2 3 5 6 2" xfId="29459"/>
    <cellStyle name="Separador de milhares 4 2 2 3 5 6 3" xfId="40645"/>
    <cellStyle name="Separador de milhares 4 2 2 3 5 7" xfId="4019"/>
    <cellStyle name="Separador de milhares 4 2 2 3 5 8" xfId="3230"/>
    <cellStyle name="Separador de milhares 4 2 2 3 5 9" xfId="4139"/>
    <cellStyle name="Separador de milhares 4 2 2 3 6" xfId="1904"/>
    <cellStyle name="Separador de milhares 4 2 2 3 6 10" xfId="4454"/>
    <cellStyle name="Separador de milhares 4 2 2 3 6 11" xfId="4501"/>
    <cellStyle name="Separador de milhares 4 2 2 3 6 12" xfId="4533"/>
    <cellStyle name="Separador de milhares 4 2 2 3 6 13" xfId="5579"/>
    <cellStyle name="Separador de milhares 4 2 2 3 6 14" xfId="5673"/>
    <cellStyle name="Separador de milhares 4 2 2 3 6 15" xfId="5767"/>
    <cellStyle name="Separador de milhares 4 2 2 3 6 16" xfId="5837"/>
    <cellStyle name="Separador de milhares 4 2 2 3 6 17" xfId="5896"/>
    <cellStyle name="Separador de milhares 4 2 2 3 6 18" xfId="5944"/>
    <cellStyle name="Separador de milhares 4 2 2 3 6 19" xfId="7528"/>
    <cellStyle name="Separador de milhares 4 2 2 3 6 2" xfId="3576"/>
    <cellStyle name="Separador de milhares 4 2 2 3 6 2 2" xfId="22194"/>
    <cellStyle name="Separador de milhares 4 2 2 3 6 2 3" xfId="33382"/>
    <cellStyle name="Separador de milhares 4 2 2 3 6 20" xfId="7583"/>
    <cellStyle name="Separador de milhares 4 2 2 3 6 21" xfId="7615"/>
    <cellStyle name="Separador de milhares 4 2 2 3 6 22" xfId="8744"/>
    <cellStyle name="Separador de milhares 4 2 2 3 6 23" xfId="8850"/>
    <cellStyle name="Separador de milhares 4 2 2 3 6 24" xfId="8946"/>
    <cellStyle name="Separador de milhares 4 2 2 3 6 25" xfId="9037"/>
    <cellStyle name="Separador de milhares 4 2 2 3 6 26" xfId="9110"/>
    <cellStyle name="Separador de milhares 4 2 2 3 6 27" xfId="9179"/>
    <cellStyle name="Separador de milhares 4 2 2 3 6 28" xfId="9304"/>
    <cellStyle name="Separador de milhares 4 2 2 3 6 29" xfId="9333"/>
    <cellStyle name="Separador de milhares 4 2 2 3 6 3" xfId="3724"/>
    <cellStyle name="Separador de milhares 4 2 2 3 6 3 2" xfId="24087"/>
    <cellStyle name="Separador de milhares 4 2 2 3 6 3 3" xfId="35273"/>
    <cellStyle name="Separador de milhares 4 2 2 3 6 30" xfId="9739"/>
    <cellStyle name="Separador de milhares 4 2 2 3 6 31" xfId="9770"/>
    <cellStyle name="Separador de milhares 4 2 2 3 6 32" xfId="10189"/>
    <cellStyle name="Separador de milhares 4 2 2 3 6 4" xfId="3861"/>
    <cellStyle name="Separador de milhares 4 2 2 3 6 4 2" xfId="25983"/>
    <cellStyle name="Separador de milhares 4 2 2 3 6 4 3" xfId="37169"/>
    <cellStyle name="Separador de milhares 4 2 2 3 6 5" xfId="4007"/>
    <cellStyle name="Separador de milhares 4 2 2 3 6 5 2" xfId="27879"/>
    <cellStyle name="Separador de milhares 4 2 2 3 6 5 3" xfId="39065"/>
    <cellStyle name="Separador de milhares 4 2 2 3 6 6" xfId="4116"/>
    <cellStyle name="Separador de milhares 4 2 2 3 6 6 2" xfId="29775"/>
    <cellStyle name="Separador de milhares 4 2 2 3 6 6 3" xfId="40961"/>
    <cellStyle name="Separador de milhares 4 2 2 3 6 7" xfId="4210"/>
    <cellStyle name="Separador de milhares 4 2 2 3 6 8" xfId="4305"/>
    <cellStyle name="Separador de milhares 4 2 2 3 6 9" xfId="4386"/>
    <cellStyle name="Separador de milhares 4 2 2 3 7" xfId="2491"/>
    <cellStyle name="Separador de milhares 4 2 2 3 7 2" xfId="20614"/>
    <cellStyle name="Separador de milhares 4 2 2 3 7 3" xfId="31802"/>
    <cellStyle name="Separador de milhares 4 2 2 3 8" xfId="2874"/>
    <cellStyle name="Separador de milhares 4 2 2 3 8 2" xfId="22507"/>
    <cellStyle name="Separador de milhares 4 2 2 3 8 3" xfId="33693"/>
    <cellStyle name="Separador de milhares 4 2 2 3 9" xfId="2838"/>
    <cellStyle name="Separador de milhares 4 2 2 3 9 2" xfId="24403"/>
    <cellStyle name="Separador de milhares 4 2 2 3 9 3" xfId="35589"/>
    <cellStyle name="Separador de milhares 4 2 2 30" xfId="7716"/>
    <cellStyle name="Separador de milhares 4 2 2 31" xfId="7927"/>
    <cellStyle name="Separador de milhares 4 2 2 32" xfId="8296"/>
    <cellStyle name="Separador de milhares 4 2 2 33" xfId="8276"/>
    <cellStyle name="Separador de milhares 4 2 2 34" xfId="8684"/>
    <cellStyle name="Separador de milhares 4 2 2 35" xfId="8496"/>
    <cellStyle name="Separador de milhares 4 2 2 36" xfId="7903"/>
    <cellStyle name="Separador de milhares 4 2 2 37" xfId="8949"/>
    <cellStyle name="Separador de milhares 4 2 2 38" xfId="9400"/>
    <cellStyle name="Separador de milhares 4 2 2 39" xfId="9463"/>
    <cellStyle name="Separador de milhares 4 2 2 4" xfId="482"/>
    <cellStyle name="Separador de milhares 4 2 2 4 10" xfId="4171"/>
    <cellStyle name="Separador de milhares 4 2 2 4 11" xfId="2651"/>
    <cellStyle name="Separador de milhares 4 2 2 4 12" xfId="2988"/>
    <cellStyle name="Separador de milhares 4 2 2 4 13" xfId="4868"/>
    <cellStyle name="Separador de milhares 4 2 2 4 14" xfId="5274"/>
    <cellStyle name="Separador de milhares 4 2 2 4 15" xfId="5440"/>
    <cellStyle name="Separador de milhares 4 2 2 4 16" xfId="4668"/>
    <cellStyle name="Separador de milhares 4 2 2 4 17" xfId="4881"/>
    <cellStyle name="Separador de milhares 4 2 2 4 18" xfId="4929"/>
    <cellStyle name="Separador de milhares 4 2 2 4 19" xfId="7533"/>
    <cellStyle name="Separador de milhares 4 2 2 4 2" xfId="2597"/>
    <cellStyle name="Separador de milhares 4 2 2 4 2 2" xfId="20772"/>
    <cellStyle name="Separador de milhares 4 2 2 4 2 3" xfId="31960"/>
    <cellStyle name="Separador de milhares 4 2 2 4 20" xfId="7248"/>
    <cellStyle name="Separador de milhares 4 2 2 4 21" xfId="7100"/>
    <cellStyle name="Separador de milhares 4 2 2 4 22" xfId="7992"/>
    <cellStyle name="Separador de milhares 4 2 2 4 23" xfId="8186"/>
    <cellStyle name="Separador de milhares 4 2 2 4 24" xfId="8694"/>
    <cellStyle name="Separador de milhares 4 2 2 4 25" xfId="7810"/>
    <cellStyle name="Separador de milhares 4 2 2 4 26" xfId="8050"/>
    <cellStyle name="Separador de milhares 4 2 2 4 27" xfId="7674"/>
    <cellStyle name="Separador de milhares 4 2 2 4 28" xfId="8555"/>
    <cellStyle name="Separador de milhares 4 2 2 4 29" xfId="7906"/>
    <cellStyle name="Separador de milhares 4 2 2 4 3" xfId="3404"/>
    <cellStyle name="Separador de milhares 4 2 2 4 3 2" xfId="22665"/>
    <cellStyle name="Separador de milhares 4 2 2 4 3 3" xfId="33851"/>
    <cellStyle name="Separador de milhares 4 2 2 4 30" xfId="9487"/>
    <cellStyle name="Separador de milhares 4 2 2 4 31" xfId="9555"/>
    <cellStyle name="Separador de milhares 4 2 2 4 32" xfId="10063"/>
    <cellStyle name="Separador de milhares 4 2 2 4 4" xfId="3086"/>
    <cellStyle name="Separador de milhares 4 2 2 4 4 2" xfId="24561"/>
    <cellStyle name="Separador de milhares 4 2 2 4 4 3" xfId="35747"/>
    <cellStyle name="Separador de milhares 4 2 2 4 5" xfId="2427"/>
    <cellStyle name="Separador de milhares 4 2 2 4 5 2" xfId="26457"/>
    <cellStyle name="Separador de milhares 4 2 2 4 5 3" xfId="37643"/>
    <cellStyle name="Separador de milhares 4 2 2 4 6" xfId="4043"/>
    <cellStyle name="Separador de milhares 4 2 2 4 6 2" xfId="28353"/>
    <cellStyle name="Separador de milhares 4 2 2 4 6 3" xfId="39539"/>
    <cellStyle name="Separador de milhares 4 2 2 4 7" xfId="3090"/>
    <cellStyle name="Separador de milhares 4 2 2 4 8" xfId="4072"/>
    <cellStyle name="Separador de milhares 4 2 2 4 9" xfId="3092"/>
    <cellStyle name="Separador de milhares 4 2 2 40" xfId="10035"/>
    <cellStyle name="Separador de milhares 4 2 2 5" xfId="798"/>
    <cellStyle name="Separador de milhares 4 2 2 5 10" xfId="4290"/>
    <cellStyle name="Separador de milhares 4 2 2 5 11" xfId="4374"/>
    <cellStyle name="Separador de milhares 4 2 2 5 12" xfId="4444"/>
    <cellStyle name="Separador de milhares 4 2 2 5 13" xfId="5024"/>
    <cellStyle name="Separador de milhares 4 2 2 5 14" xfId="4848"/>
    <cellStyle name="Separador de milhares 4 2 2 5 15" xfId="5261"/>
    <cellStyle name="Separador de milhares 4 2 2 5 16" xfId="4949"/>
    <cellStyle name="Separador de milhares 4 2 2 5 17" xfId="5523"/>
    <cellStyle name="Separador de milhares 4 2 2 5 18" xfId="5825"/>
    <cellStyle name="Separador de milhares 4 2 2 5 19" xfId="7246"/>
    <cellStyle name="Separador de milhares 4 2 2 5 2" xfId="2808"/>
    <cellStyle name="Separador de milhares 4 2 2 5 2 2" xfId="21088"/>
    <cellStyle name="Separador de milhares 4 2 2 5 2 3" xfId="32276"/>
    <cellStyle name="Separador de milhares 4 2 2 5 20" xfId="7334"/>
    <cellStyle name="Separador de milhares 4 2 2 5 21" xfId="7003"/>
    <cellStyle name="Separador de milhares 4 2 2 5 22" xfId="8155"/>
    <cellStyle name="Separador de milhares 4 2 2 5 23" xfId="8461"/>
    <cellStyle name="Separador de milhares 4 2 2 5 24" xfId="8547"/>
    <cellStyle name="Separador de milhares 4 2 2 5 25" xfId="8832"/>
    <cellStyle name="Separador de milhares 4 2 2 5 26" xfId="8931"/>
    <cellStyle name="Separador de milhares 4 2 2 5 27" xfId="9023"/>
    <cellStyle name="Separador de milhares 4 2 2 5 28" xfId="8705"/>
    <cellStyle name="Separador de milhares 4 2 2 5 29" xfId="9155"/>
    <cellStyle name="Separador de milhares 4 2 2 5 3" xfId="2782"/>
    <cellStyle name="Separador de milhares 4 2 2 5 3 2" xfId="22981"/>
    <cellStyle name="Separador de milhares 4 2 2 5 3 3" xfId="34167"/>
    <cellStyle name="Separador de milhares 4 2 2 5 30" xfId="9544"/>
    <cellStyle name="Separador de milhares 4 2 2 5 31" xfId="9649"/>
    <cellStyle name="Separador de milhares 4 2 2 5 32" xfId="10091"/>
    <cellStyle name="Separador de milhares 4 2 2 5 4" xfId="2262"/>
    <cellStyle name="Separador de milhares 4 2 2 5 4 2" xfId="24877"/>
    <cellStyle name="Separador de milhares 4 2 2 5 4 3" xfId="36063"/>
    <cellStyle name="Separador de milhares 4 2 2 5 5" xfId="3544"/>
    <cellStyle name="Separador de milhares 4 2 2 5 5 2" xfId="26773"/>
    <cellStyle name="Separador de milhares 4 2 2 5 5 3" xfId="37959"/>
    <cellStyle name="Separador de milhares 4 2 2 5 6" xfId="3384"/>
    <cellStyle name="Separador de milhares 4 2 2 5 6 2" xfId="28669"/>
    <cellStyle name="Separador de milhares 4 2 2 5 6 3" xfId="39855"/>
    <cellStyle name="Separador de milhares 4 2 2 5 7" xfId="2564"/>
    <cellStyle name="Separador de milhares 4 2 2 5 8" xfId="2553"/>
    <cellStyle name="Separador de milhares 4 2 2 5 9" xfId="4195"/>
    <cellStyle name="Separador de milhares 4 2 2 6" xfId="1114"/>
    <cellStyle name="Separador de milhares 4 2 2 6 10" xfId="2346"/>
    <cellStyle name="Separador de milhares 4 2 2 6 11" xfId="2582"/>
    <cellStyle name="Separador de milhares 4 2 2 6 12" xfId="3857"/>
    <cellStyle name="Separador de milhares 4 2 2 6 13" xfId="5177"/>
    <cellStyle name="Separador de milhares 4 2 2 6 14" xfId="4947"/>
    <cellStyle name="Separador de milhares 4 2 2 6 15" xfId="5107"/>
    <cellStyle name="Separador de milhares 4 2 2 6 16" xfId="4546"/>
    <cellStyle name="Separador de milhares 4 2 2 6 17" xfId="4844"/>
    <cellStyle name="Separador de milhares 4 2 2 6 18" xfId="4979"/>
    <cellStyle name="Separador de milhares 4 2 2 6 19" xfId="7361"/>
    <cellStyle name="Separador de milhares 4 2 2 6 2" xfId="3025"/>
    <cellStyle name="Separador de milhares 4 2 2 6 2 2" xfId="21404"/>
    <cellStyle name="Separador de milhares 4 2 2 6 2 3" xfId="32592"/>
    <cellStyle name="Separador de milhares 4 2 2 6 20" xfId="7523"/>
    <cellStyle name="Separador de milhares 4 2 2 6 21" xfId="7508"/>
    <cellStyle name="Separador de milhares 4 2 2 6 22" xfId="8316"/>
    <cellStyle name="Separador de milhares 4 2 2 6 23" xfId="8749"/>
    <cellStyle name="Separador de milhares 4 2 2 6 24" xfId="8687"/>
    <cellStyle name="Separador de milhares 4 2 2 6 25" xfId="7913"/>
    <cellStyle name="Separador de milhares 4 2 2 6 26" xfId="8478"/>
    <cellStyle name="Separador de milhares 4 2 2 6 27" xfId="8006"/>
    <cellStyle name="Separador de milhares 4 2 2 6 28" xfId="8732"/>
    <cellStyle name="Separador de milhares 4 2 2 6 29" xfId="9252"/>
    <cellStyle name="Separador de milhares 4 2 2 6 3" xfId="2919"/>
    <cellStyle name="Separador de milhares 4 2 2 6 3 2" xfId="23297"/>
    <cellStyle name="Separador de milhares 4 2 2 6 3 3" xfId="34483"/>
    <cellStyle name="Separador de milhares 4 2 2 6 30" xfId="9602"/>
    <cellStyle name="Separador de milhares 4 2 2 6 31" xfId="9741"/>
    <cellStyle name="Separador de milhares 4 2 2 6 32" xfId="10119"/>
    <cellStyle name="Separador de milhares 4 2 2 6 4" xfId="2433"/>
    <cellStyle name="Separador de milhares 4 2 2 6 4 2" xfId="25193"/>
    <cellStyle name="Separador de milhares 4 2 2 6 4 3" xfId="36379"/>
    <cellStyle name="Separador de milhares 4 2 2 6 5" xfId="2758"/>
    <cellStyle name="Separador de milhares 4 2 2 6 5 2" xfId="27089"/>
    <cellStyle name="Separador de milhares 4 2 2 6 5 3" xfId="38275"/>
    <cellStyle name="Separador de milhares 4 2 2 6 6" xfId="2932"/>
    <cellStyle name="Separador de milhares 4 2 2 6 6 2" xfId="28985"/>
    <cellStyle name="Separador de milhares 4 2 2 6 6 3" xfId="40171"/>
    <cellStyle name="Separador de milhares 4 2 2 6 7" xfId="4121"/>
    <cellStyle name="Separador de milhares 4 2 2 6 8" xfId="2606"/>
    <cellStyle name="Separador de milhares 4 2 2 6 9" xfId="2547"/>
    <cellStyle name="Separador de milhares 4 2 2 7" xfId="1430"/>
    <cellStyle name="Separador de milhares 4 2 2 7 10" xfId="4294"/>
    <cellStyle name="Separador de milhares 4 2 2 7 11" xfId="4376"/>
    <cellStyle name="Separador de milhares 4 2 2 7 12" xfId="4445"/>
    <cellStyle name="Separador de milhares 4 2 2 7 13" xfId="5323"/>
    <cellStyle name="Separador de milhares 4 2 2 7 14" xfId="5477"/>
    <cellStyle name="Separador de milhares 4 2 2 7 15" xfId="4751"/>
    <cellStyle name="Separador de milhares 4 2 2 7 16" xfId="4589"/>
    <cellStyle name="Separador de milhares 4 2 2 7 17" xfId="5658"/>
    <cellStyle name="Separador de milhares 4 2 2 7 18" xfId="5827"/>
    <cellStyle name="Separador de milhares 4 2 2 7 19" xfId="7236"/>
    <cellStyle name="Separador de milhares 4 2 2 7 2" xfId="3237"/>
    <cellStyle name="Separador de milhares 4 2 2 7 2 2" xfId="21720"/>
    <cellStyle name="Separador de milhares 4 2 2 7 2 3" xfId="32908"/>
    <cellStyle name="Separador de milhares 4 2 2 7 20" xfId="7489"/>
    <cellStyle name="Separador de milhares 4 2 2 7 21" xfId="7053"/>
    <cellStyle name="Separador de milhares 4 2 2 7 22" xfId="8483"/>
    <cellStyle name="Separador de milhares 4 2 2 7 23" xfId="7948"/>
    <cellStyle name="Separador de milhares 4 2 2 7 24" xfId="8551"/>
    <cellStyle name="Separador de milhares 4 2 2 7 25" xfId="8837"/>
    <cellStyle name="Separador de milhares 4 2 2 7 26" xfId="8935"/>
    <cellStyle name="Separador de milhares 4 2 2 7 27" xfId="9025"/>
    <cellStyle name="Separador de milhares 4 2 2 7 28" xfId="9226"/>
    <cellStyle name="Separador de milhares 4 2 2 7 29" xfId="9177"/>
    <cellStyle name="Separador de milhares 4 2 2 7 3" xfId="2364"/>
    <cellStyle name="Separador de milhares 4 2 2 7 3 2" xfId="23613"/>
    <cellStyle name="Separador de milhares 4 2 2 7 3 3" xfId="34799"/>
    <cellStyle name="Separador de milhares 4 2 2 7 30" xfId="9658"/>
    <cellStyle name="Separador de milhares 4 2 2 7 31" xfId="9474"/>
    <cellStyle name="Separador de milhares 4 2 2 7 32" xfId="10147"/>
    <cellStyle name="Separador de milhares 4 2 2 7 4" xfId="3407"/>
    <cellStyle name="Separador de milhares 4 2 2 7 4 2" xfId="25509"/>
    <cellStyle name="Separador de milhares 4 2 2 7 4 3" xfId="36695"/>
    <cellStyle name="Separador de milhares 4 2 2 7 5" xfId="2672"/>
    <cellStyle name="Separador de milhares 4 2 2 7 5 2" xfId="27405"/>
    <cellStyle name="Separador de milhares 4 2 2 7 5 3" xfId="38591"/>
    <cellStyle name="Separador de milhares 4 2 2 7 6" xfId="3023"/>
    <cellStyle name="Separador de milhares 4 2 2 7 6 2" xfId="29301"/>
    <cellStyle name="Separador de milhares 4 2 2 7 6 3" xfId="40487"/>
    <cellStyle name="Separador de milhares 4 2 2 7 7" xfId="2684"/>
    <cellStyle name="Separador de milhares 4 2 2 7 8" xfId="3582"/>
    <cellStyle name="Separador de milhares 4 2 2 7 9" xfId="4199"/>
    <cellStyle name="Separador de milhares 4 2 2 8" xfId="1746"/>
    <cellStyle name="Separador de milhares 4 2 2 8 10" xfId="4275"/>
    <cellStyle name="Separador de milhares 4 2 2 8 11" xfId="4359"/>
    <cellStyle name="Separador de milhares 4 2 2 8 12" xfId="4431"/>
    <cellStyle name="Separador de milhares 4 2 2 8 13" xfId="5493"/>
    <cellStyle name="Separador de milhares 4 2 2 8 14" xfId="4869"/>
    <cellStyle name="Separador de milhares 4 2 2 8 15" xfId="4857"/>
    <cellStyle name="Separador de milhares 4 2 2 8 16" xfId="5580"/>
    <cellStyle name="Separador de milhares 4 2 2 8 17" xfId="4733"/>
    <cellStyle name="Separador de milhares 4 2 2 8 18" xfId="5808"/>
    <cellStyle name="Separador de milhares 4 2 2 8 19" xfId="7381"/>
    <cellStyle name="Separador de milhares 4 2 2 8 2" xfId="3476"/>
    <cellStyle name="Separador de milhares 4 2 2 8 2 2" xfId="22036"/>
    <cellStyle name="Separador de milhares 4 2 2 8 2 3" xfId="33224"/>
    <cellStyle name="Separador de milhares 4 2 2 8 20" xfId="7294"/>
    <cellStyle name="Separador de milhares 4 2 2 8 21" xfId="7235"/>
    <cellStyle name="Separador de milhares 4 2 2 8 22" xfId="8667"/>
    <cellStyle name="Separador de milhares 4 2 2 8 23" xfId="8669"/>
    <cellStyle name="Separador de milhares 4 2 2 8 24" xfId="8522"/>
    <cellStyle name="Separador de milhares 4 2 2 8 25" xfId="8812"/>
    <cellStyle name="Separador de milhares 4 2 2 8 26" xfId="8912"/>
    <cellStyle name="Separador de milhares 4 2 2 8 27" xfId="9003"/>
    <cellStyle name="Separador de milhares 4 2 2 8 28" xfId="9279"/>
    <cellStyle name="Separador de milhares 4 2 2 8 29" xfId="9227"/>
    <cellStyle name="Separador de milhares 4 2 2 8 3" xfId="2811"/>
    <cellStyle name="Separador de milhares 4 2 2 8 3 2" xfId="23929"/>
    <cellStyle name="Separador de milhares 4 2 2 8 3 3" xfId="35115"/>
    <cellStyle name="Separador de milhares 4 2 2 8 30" xfId="9714"/>
    <cellStyle name="Separador de milhares 4 2 2 8 31" xfId="9715"/>
    <cellStyle name="Separador de milhares 4 2 2 8 32" xfId="10175"/>
    <cellStyle name="Separador de milhares 4 2 2 8 4" xfId="2186"/>
    <cellStyle name="Separador de milhares 4 2 2 8 4 2" xfId="25825"/>
    <cellStyle name="Separador de milhares 4 2 2 8 4 3" xfId="37011"/>
    <cellStyle name="Separador de milhares 4 2 2 8 5" xfId="3275"/>
    <cellStyle name="Separador de milhares 4 2 2 8 5 2" xfId="27721"/>
    <cellStyle name="Separador de milhares 4 2 2 8 5 3" xfId="38907"/>
    <cellStyle name="Separador de milhares 4 2 2 8 6" xfId="3350"/>
    <cellStyle name="Separador de milhares 4 2 2 8 6 2" xfId="29617"/>
    <cellStyle name="Separador de milhares 4 2 2 8 6 3" xfId="40803"/>
    <cellStyle name="Separador de milhares 4 2 2 8 7" xfId="4009"/>
    <cellStyle name="Separador de milhares 4 2 2 8 8" xfId="3163"/>
    <cellStyle name="Separador de milhares 4 2 2 8 9" xfId="4176"/>
    <cellStyle name="Separador de milhares 4 2 2 9" xfId="2108"/>
    <cellStyle name="Separador de milhares 4 2 2 9 10" xfId="2438"/>
    <cellStyle name="Separador de milhares 4 2 2 9 11" xfId="2462"/>
    <cellStyle name="Separador de milhares 4 2 2 9 12" xfId="4084"/>
    <cellStyle name="Separador de milhares 4 2 2 9 13" xfId="4708"/>
    <cellStyle name="Separador de milhares 4 2 2 9 14" xfId="5206"/>
    <cellStyle name="Separador de milhares 4 2 2 9 15" xfId="5254"/>
    <cellStyle name="Separador de milhares 4 2 2 9 16" xfId="4978"/>
    <cellStyle name="Separador de milhares 4 2 2 9 17" xfId="5204"/>
    <cellStyle name="Separador de milhares 4 2 2 9 18" xfId="5220"/>
    <cellStyle name="Separador de milhares 4 2 2 9 19" xfId="7458"/>
    <cellStyle name="Separador de milhares 4 2 2 9 2" xfId="2388"/>
    <cellStyle name="Separador de milhares 4 2 2 9 20" xfId="7193"/>
    <cellStyle name="Separador de milhares 4 2 2 9 21" xfId="7076"/>
    <cellStyle name="Separador de milhares 4 2 2 9 22" xfId="7808"/>
    <cellStyle name="Separador de milhares 4 2 2 9 23" xfId="7884"/>
    <cellStyle name="Separador de milhares 4 2 2 9 24" xfId="8429"/>
    <cellStyle name="Separador de milhares 4 2 2 9 25" xfId="8759"/>
    <cellStyle name="Separador de milhares 4 2 2 9 26" xfId="8163"/>
    <cellStyle name="Separador de milhares 4 2 2 9 27" xfId="8122"/>
    <cellStyle name="Separador de milhares 4 2 2 9 28" xfId="7805"/>
    <cellStyle name="Separador de milhares 4 2 2 9 29" xfId="9137"/>
    <cellStyle name="Separador de milhares 4 2 2 9 3" xfId="3285"/>
    <cellStyle name="Separador de milhares 4 2 2 9 30" xfId="9435"/>
    <cellStyle name="Separador de milhares 4 2 2 9 31" xfId="9453"/>
    <cellStyle name="Separador de milhares 4 2 2 9 32" xfId="10203"/>
    <cellStyle name="Separador de milhares 4 2 2 9 4" xfId="3536"/>
    <cellStyle name="Separador de milhares 4 2 2 9 5" xfId="3166"/>
    <cellStyle name="Separador de milhares 4 2 2 9 6" xfId="3950"/>
    <cellStyle name="Separador de milhares 4 2 2 9 7" xfId="3940"/>
    <cellStyle name="Separador de milhares 4 2 2 9 8" xfId="2463"/>
    <cellStyle name="Separador de milhares 4 2 2 9 9" xfId="4131"/>
    <cellStyle name="Separador de milhares 4 2 20" xfId="4242"/>
    <cellStyle name="Separador de milhares 4 2 21" xfId="4333"/>
    <cellStyle name="Separador de milhares 4 2 22" xfId="4412"/>
    <cellStyle name="Separador de milhares 4 2 23" xfId="4473"/>
    <cellStyle name="Separador de milhares 4 2 24" xfId="4612"/>
    <cellStyle name="Separador de milhares 4 2 25" xfId="5394"/>
    <cellStyle name="Separador de milhares 4 2 26" xfId="5161"/>
    <cellStyle name="Separador de milhares 4 2 27" xfId="5033"/>
    <cellStyle name="Separador de milhares 4 2 28" xfId="5218"/>
    <cellStyle name="Separador de milhares 4 2 29" xfId="5860"/>
    <cellStyle name="Separador de milhares 4 2 3" xfId="188"/>
    <cellStyle name="Separador de milhares 4 2 3 10" xfId="2302"/>
    <cellStyle name="Separador de milhares 4 2 3 10 2" xfId="22373"/>
    <cellStyle name="Separador de milhares 4 2 3 10 3" xfId="33559"/>
    <cellStyle name="Separador de milhares 4 2 3 11" xfId="2300"/>
    <cellStyle name="Separador de milhares 4 2 3 11 2" xfId="24269"/>
    <cellStyle name="Separador de milhares 4 2 3 11 3" xfId="35455"/>
    <cellStyle name="Separador de milhares 4 2 3 12" xfId="3443"/>
    <cellStyle name="Separador de milhares 4 2 3 12 2" xfId="26165"/>
    <cellStyle name="Separador de milhares 4 2 3 12 3" xfId="37351"/>
    <cellStyle name="Separador de milhares 4 2 3 13" xfId="3816"/>
    <cellStyle name="Separador de milhares 4 2 3 13 2" xfId="28061"/>
    <cellStyle name="Separador de milhares 4 2 3 13 3" xfId="39247"/>
    <cellStyle name="Separador de milhares 4 2 3 14" xfId="2646"/>
    <cellStyle name="Separador de milhares 4 2 3 15" xfId="4004"/>
    <cellStyle name="Separador de milhares 4 2 3 16" xfId="3696"/>
    <cellStyle name="Separador de milhares 4 2 3 17" xfId="4217"/>
    <cellStyle name="Separador de milhares 4 2 3 18" xfId="4311"/>
    <cellStyle name="Separador de milhares 4 2 3 19" xfId="4392"/>
    <cellStyle name="Separador de milhares 4 2 3 2" xfId="278"/>
    <cellStyle name="Separador de milhares 4 2 3 2 10" xfId="2773"/>
    <cellStyle name="Separador de milhares 4 2 3 2 10 2" xfId="24359"/>
    <cellStyle name="Separador de milhares 4 2 3 2 10 3" xfId="35545"/>
    <cellStyle name="Separador de milhares 4 2 3 2 11" xfId="2367"/>
    <cellStyle name="Separador de milhares 4 2 3 2 11 2" xfId="26255"/>
    <cellStyle name="Separador de milhares 4 2 3 2 11 3" xfId="37441"/>
    <cellStyle name="Separador de milhares 4 2 3 2 12" xfId="3734"/>
    <cellStyle name="Separador de milhares 4 2 3 2 12 2" xfId="28151"/>
    <cellStyle name="Separador de milhares 4 2 3 2 12 3" xfId="39337"/>
    <cellStyle name="Separador de milhares 4 2 3 2 13" xfId="3638"/>
    <cellStyle name="Separador de milhares 4 2 3 2 14" xfId="3746"/>
    <cellStyle name="Separador de milhares 4 2 3 2 15" xfId="4155"/>
    <cellStyle name="Separador de milhares 4 2 3 2 16" xfId="3613"/>
    <cellStyle name="Separador de milhares 4 2 3 2 17" xfId="3535"/>
    <cellStyle name="Separador de milhares 4 2 3 2 18" xfId="4135"/>
    <cellStyle name="Separador de milhares 4 2 3 2 19" xfId="3456"/>
    <cellStyle name="Separador de milhares 4 2 3 2 2" xfId="436"/>
    <cellStyle name="Separador de milhares 4 2 3 2 2 10" xfId="2379"/>
    <cellStyle name="Separador de milhares 4 2 3 2 2 10 2" xfId="26413"/>
    <cellStyle name="Separador de milhares 4 2 3 2 2 10 3" xfId="37599"/>
    <cellStyle name="Separador de milhares 4 2 3 2 2 11" xfId="3810"/>
    <cellStyle name="Separador de milhares 4 2 3 2 2 11 2" xfId="28309"/>
    <cellStyle name="Separador de milhares 4 2 3 2 2 11 3" xfId="39495"/>
    <cellStyle name="Separador de milhares 4 2 3 2 2 12" xfId="2669"/>
    <cellStyle name="Separador de milhares 4 2 3 2 2 13" xfId="4207"/>
    <cellStyle name="Separador de milhares 4 2 3 2 2 14" xfId="4302"/>
    <cellStyle name="Separador de milhares 4 2 3 2 2 15" xfId="4383"/>
    <cellStyle name="Separador de milhares 4 2 3 2 2 16" xfId="4451"/>
    <cellStyle name="Separador de milhares 4 2 3 2 2 17" xfId="4499"/>
    <cellStyle name="Separador de milhares 4 2 3 2 2 18" xfId="4842"/>
    <cellStyle name="Separador de milhares 4 2 3 2 2 19" xfId="4779"/>
    <cellStyle name="Separador de milhares 4 2 3 2 2 2" xfId="754"/>
    <cellStyle name="Separador de milhares 4 2 3 2 2 2 10" xfId="3809"/>
    <cellStyle name="Separador de milhares 4 2 3 2 2 2 11" xfId="2787"/>
    <cellStyle name="Separador de milhares 4 2 3 2 2 2 12" xfId="4082"/>
    <cellStyle name="Separador de milhares 4 2 3 2 2 2 13" xfId="4996"/>
    <cellStyle name="Separador de milhares 4 2 3 2 2 2 14" xfId="5375"/>
    <cellStyle name="Separador de milhares 4 2 3 2 2 2 15" xfId="4901"/>
    <cellStyle name="Separador de milhares 4 2 3 2 2 2 16" xfId="4989"/>
    <cellStyle name="Separador de milhares 4 2 3 2 2 2 17" xfId="4740"/>
    <cellStyle name="Separador de milhares 4 2 3 2 2 2 18" xfId="4898"/>
    <cellStyle name="Separador de milhares 4 2 3 2 2 2 19" xfId="7198"/>
    <cellStyle name="Separador de milhares 4 2 3 2 2 2 2" xfId="2776"/>
    <cellStyle name="Separador de milhares 4 2 3 2 2 2 2 2" xfId="21044"/>
    <cellStyle name="Separador de milhares 4 2 3 2 2 2 2 3" xfId="32232"/>
    <cellStyle name="Separador de milhares 4 2 3 2 2 2 20" xfId="6984"/>
    <cellStyle name="Separador de milhares 4 2 3 2 2 2 21" xfId="7031"/>
    <cellStyle name="Separador de milhares 4 2 3 2 2 2 22" xfId="8130"/>
    <cellStyle name="Separador de milhares 4 2 3 2 2 2 23" xfId="8077"/>
    <cellStyle name="Separador de milhares 4 2 3 2 2 2 24" xfId="8793"/>
    <cellStyle name="Separador de milhares 4 2 3 2 2 2 25" xfId="8149"/>
    <cellStyle name="Separador de milhares 4 2 3 2 2 2 26" xfId="7922"/>
    <cellStyle name="Separador de milhares 4 2 3 2 2 2 27" xfId="8355"/>
    <cellStyle name="Separador de milhares 4 2 3 2 2 2 28" xfId="7907"/>
    <cellStyle name="Separador de milhares 4 2 3 2 2 2 29" xfId="9083"/>
    <cellStyle name="Separador de milhares 4 2 3 2 2 2 3" xfId="3543"/>
    <cellStyle name="Separador de milhares 4 2 3 2 2 2 3 2" xfId="22937"/>
    <cellStyle name="Separador de milhares 4 2 3 2 2 2 3 3" xfId="34123"/>
    <cellStyle name="Separador de milhares 4 2 3 2 2 2 30" xfId="9536"/>
    <cellStyle name="Separador de milhares 4 2 3 2 2 2 31" xfId="9515"/>
    <cellStyle name="Separador de milhares 4 2 3 2 2 2 32" xfId="10087"/>
    <cellStyle name="Separador de milhares 4 2 3 2 2 2 4" xfId="2802"/>
    <cellStyle name="Separador de milhares 4 2 3 2 2 2 4 2" xfId="24833"/>
    <cellStyle name="Separador de milhares 4 2 3 2 2 2 4 3" xfId="36019"/>
    <cellStyle name="Separador de milhares 4 2 3 2 2 2 5" xfId="3121"/>
    <cellStyle name="Separador de milhares 4 2 3 2 2 2 5 2" xfId="26729"/>
    <cellStyle name="Separador de milhares 4 2 3 2 2 2 5 3" xfId="37915"/>
    <cellStyle name="Separador de milhares 4 2 3 2 2 2 6" xfId="3798"/>
    <cellStyle name="Separador de milhares 4 2 3 2 2 2 6 2" xfId="28625"/>
    <cellStyle name="Separador de milhares 4 2 3 2 2 2 6 3" xfId="39811"/>
    <cellStyle name="Separador de milhares 4 2 3 2 2 2 7" xfId="2909"/>
    <cellStyle name="Separador de milhares 4 2 3 2 2 2 8" xfId="4159"/>
    <cellStyle name="Separador de milhares 4 2 3 2 2 2 9" xfId="2349"/>
    <cellStyle name="Separador de milhares 4 2 3 2 2 20" xfId="5267"/>
    <cellStyle name="Separador de milhares 4 2 3 2 2 21" xfId="5684"/>
    <cellStyle name="Separador de milhares 4 2 3 2 2 22" xfId="5834"/>
    <cellStyle name="Separador de milhares 4 2 3 2 2 23" xfId="5894"/>
    <cellStyle name="Separador de milhares 4 2 3 2 2 24" xfId="7067"/>
    <cellStyle name="Separador de milhares 4 2 3 2 2 25" xfId="7420"/>
    <cellStyle name="Separador de milhares 4 2 3 2 2 26" xfId="7581"/>
    <cellStyle name="Separador de milhares 4 2 3 2 2 27" xfId="7967"/>
    <cellStyle name="Separador de milhares 4 2 3 2 2 28" xfId="8564"/>
    <cellStyle name="Separador de milhares 4 2 3 2 2 29" xfId="8847"/>
    <cellStyle name="Separador de milhares 4 2 3 2 2 3" xfId="1070"/>
    <cellStyle name="Separador de milhares 4 2 3 2 2 3 10" xfId="4067"/>
    <cellStyle name="Separador de milhares 4 2 3 2 2 3 11" xfId="3114"/>
    <cellStyle name="Separador de milhares 4 2 3 2 2 3 12" xfId="3060"/>
    <cellStyle name="Separador de milhares 4 2 3 2 2 3 13" xfId="5155"/>
    <cellStyle name="Separador de milhares 4 2 3 2 2 3 14" xfId="4999"/>
    <cellStyle name="Separador de milhares 4 2 3 2 2 3 15" xfId="5691"/>
    <cellStyle name="Separador de milhares 4 2 3 2 2 3 16" xfId="5668"/>
    <cellStyle name="Separador de milhares 4 2 3 2 2 3 17" xfId="5298"/>
    <cellStyle name="Separador de milhares 4 2 3 2 2 3 18" xfId="4919"/>
    <cellStyle name="Separador de milhares 4 2 3 2 2 3 19" xfId="7099"/>
    <cellStyle name="Separador de milhares 4 2 3 2 2 3 2" xfId="2990"/>
    <cellStyle name="Separador de milhares 4 2 3 2 2 3 2 2" xfId="21360"/>
    <cellStyle name="Separador de milhares 4 2 3 2 2 3 2 3" xfId="32548"/>
    <cellStyle name="Separador de milhares 4 2 3 2 2 3 20" xfId="7357"/>
    <cellStyle name="Separador de milhares 4 2 3 2 2 3 21" xfId="7395"/>
    <cellStyle name="Separador de milhares 4 2 3 2 2 3 22" xfId="8286"/>
    <cellStyle name="Separador de milhares 4 2 3 2 2 3 23" xfId="8647"/>
    <cellStyle name="Separador de milhares 4 2 3 2 2 3 24" xfId="8312"/>
    <cellStyle name="Separador de milhares 4 2 3 2 2 3 25" xfId="8491"/>
    <cellStyle name="Separador de milhares 4 2 3 2 2 3 26" xfId="7902"/>
    <cellStyle name="Separador de milhares 4 2 3 2 2 3 27" xfId="7868"/>
    <cellStyle name="Separador de milhares 4 2 3 2 2 3 28" xfId="8708"/>
    <cellStyle name="Separador de milhares 4 2 3 2 2 3 29" xfId="9217"/>
    <cellStyle name="Separador de milhares 4 2 3 2 2 3 3" xfId="2995"/>
    <cellStyle name="Separador de milhares 4 2 3 2 2 3 3 2" xfId="23253"/>
    <cellStyle name="Separador de milhares 4 2 3 2 2 3 3 3" xfId="34439"/>
    <cellStyle name="Separador de milhares 4 2 3 2 2 3 30" xfId="9591"/>
    <cellStyle name="Separador de milhares 4 2 3 2 2 3 31" xfId="9705"/>
    <cellStyle name="Separador de milhares 4 2 3 2 2 3 32" xfId="10115"/>
    <cellStyle name="Separador de milhares 4 2 3 2 2 3 4" xfId="2662"/>
    <cellStyle name="Separador de milhares 4 2 3 2 2 3 4 2" xfId="25149"/>
    <cellStyle name="Separador de milhares 4 2 3 2 2 3 4 3" xfId="36335"/>
    <cellStyle name="Separador de milhares 4 2 3 2 2 3 5" xfId="3791"/>
    <cellStyle name="Separador de milhares 4 2 3 2 2 3 5 2" xfId="27045"/>
    <cellStyle name="Separador de milhares 4 2 3 2 2 3 5 3" xfId="38231"/>
    <cellStyle name="Separador de milhares 4 2 3 2 2 3 6" xfId="2890"/>
    <cellStyle name="Separador de milhares 4 2 3 2 2 3 6 2" xfId="28941"/>
    <cellStyle name="Separador de milhares 4 2 3 2 2 3 6 3" xfId="40127"/>
    <cellStyle name="Separador de milhares 4 2 3 2 2 3 7" xfId="3981"/>
    <cellStyle name="Separador de milhares 4 2 3 2 2 3 8" xfId="3736"/>
    <cellStyle name="Separador de milhares 4 2 3 2 2 3 9" xfId="2348"/>
    <cellStyle name="Separador de milhares 4 2 3 2 2 30" xfId="8942"/>
    <cellStyle name="Separador de milhares 4 2 3 2 2 31" xfId="9034"/>
    <cellStyle name="Separador de milhares 4 2 3 2 2 32" xfId="9108"/>
    <cellStyle name="Separador de milhares 4 2 3 2 2 33" xfId="8543"/>
    <cellStyle name="Separador de milhares 4 2 3 2 2 34" xfId="7988"/>
    <cellStyle name="Separador de milhares 4 2 3 2 2 35" xfId="9481"/>
    <cellStyle name="Separador de milhares 4 2 3 2 2 36" xfId="9680"/>
    <cellStyle name="Separador de milhares 4 2 3 2 2 37" xfId="10059"/>
    <cellStyle name="Separador de milhares 4 2 3 2 2 4" xfId="1386"/>
    <cellStyle name="Separador de milhares 4 2 3 2 2 4 10" xfId="3917"/>
    <cellStyle name="Separador de milhares 4 2 3 2 2 4 11" xfId="4133"/>
    <cellStyle name="Separador de milhares 4 2 3 2 2 4 12" xfId="4125"/>
    <cellStyle name="Separador de milhares 4 2 3 2 2 4 13" xfId="5303"/>
    <cellStyle name="Separador de milhares 4 2 3 2 2 4 14" xfId="5099"/>
    <cellStyle name="Separador de milhares 4 2 3 2 2 4 15" xfId="5299"/>
    <cellStyle name="Separador de milhares 4 2 3 2 2 4 16" xfId="5769"/>
    <cellStyle name="Separador de milhares 4 2 3 2 2 4 17" xfId="5147"/>
    <cellStyle name="Separador de milhares 4 2 3 2 2 4 18" xfId="5777"/>
    <cellStyle name="Separador de milhares 4 2 3 2 2 4 19" xfId="7451"/>
    <cellStyle name="Separador de milhares 4 2 3 2 2 4 2" xfId="3204"/>
    <cellStyle name="Separador de milhares 4 2 3 2 2 4 2 2" xfId="21676"/>
    <cellStyle name="Separador de milhares 4 2 3 2 2 4 2 3" xfId="32864"/>
    <cellStyle name="Separador de milhares 4 2 3 2 2 4 20" xfId="7327"/>
    <cellStyle name="Separador de milhares 4 2 3 2 2 4 21" xfId="7210"/>
    <cellStyle name="Separador de milhares 4 2 3 2 2 4 22" xfId="8452"/>
    <cellStyle name="Separador de milhares 4 2 3 2 2 4 23" xfId="7995"/>
    <cellStyle name="Separador de milhares 4 2 3 2 2 4 24" xfId="8381"/>
    <cellStyle name="Separador de milhares 4 2 3 2 2 4 25" xfId="8008"/>
    <cellStyle name="Separador de milhares 4 2 3 2 2 4 26" xfId="8332"/>
    <cellStyle name="Separador de milhares 4 2 3 2 2 4 27" xfId="8761"/>
    <cellStyle name="Separador de milhares 4 2 3 2 2 4 28" xfId="9216"/>
    <cellStyle name="Separador de milhares 4 2 3 2 2 4 29" xfId="9305"/>
    <cellStyle name="Separador de milhares 4 2 3 2 2 4 3" xfId="3125"/>
    <cellStyle name="Separador de milhares 4 2 3 2 2 4 3 2" xfId="23569"/>
    <cellStyle name="Separador de milhares 4 2 3 2 2 4 3 3" xfId="34755"/>
    <cellStyle name="Separador de milhares 4 2 3 2 2 4 30" xfId="9647"/>
    <cellStyle name="Separador de milhares 4 2 3 2 2 4 31" xfId="9488"/>
    <cellStyle name="Separador de milhares 4 2 3 2 2 4 32" xfId="10143"/>
    <cellStyle name="Separador de milhares 4 2 3 2 2 4 4" xfId="3727"/>
    <cellStyle name="Separador de milhares 4 2 3 2 2 4 4 2" xfId="25465"/>
    <cellStyle name="Separador de milhares 4 2 3 2 2 4 4 3" xfId="36651"/>
    <cellStyle name="Separador de milhares 4 2 3 2 2 4 5" xfId="3037"/>
    <cellStyle name="Separador de milhares 4 2 3 2 2 4 5 2" xfId="27361"/>
    <cellStyle name="Separador de milhares 4 2 3 2 2 4 5 3" xfId="38547"/>
    <cellStyle name="Separador de milhares 4 2 3 2 2 4 6" xfId="3701"/>
    <cellStyle name="Separador de milhares 4 2 3 2 2 4 6 2" xfId="29257"/>
    <cellStyle name="Separador de milhares 4 2 3 2 2 4 6 3" xfId="40443"/>
    <cellStyle name="Separador de milhares 4 2 3 2 2 4 7" xfId="3332"/>
    <cellStyle name="Separador de milhares 4 2 3 2 2 4 8" xfId="2369"/>
    <cellStyle name="Separador de milhares 4 2 3 2 2 4 9" xfId="3686"/>
    <cellStyle name="Separador de milhares 4 2 3 2 2 5" xfId="1702"/>
    <cellStyle name="Separador de milhares 4 2 3 2 2 5 10" xfId="2625"/>
    <cellStyle name="Separador de milhares 4 2 3 2 2 5 11" xfId="2295"/>
    <cellStyle name="Separador de milhares 4 2 3 2 2 5 12" xfId="2570"/>
    <cellStyle name="Separador de milhares 4 2 3 2 2 5 13" xfId="5472"/>
    <cellStyle name="Separador de milhares 4 2 3 2 2 5 14" xfId="4686"/>
    <cellStyle name="Separador de milhares 4 2 3 2 2 5 15" xfId="4685"/>
    <cellStyle name="Separador de milhares 4 2 3 2 2 5 16" xfId="5281"/>
    <cellStyle name="Separador de milhares 4 2 3 2 2 5 17" xfId="5576"/>
    <cellStyle name="Separador de milhares 4 2 3 2 2 5 18" xfId="5238"/>
    <cellStyle name="Separador de milhares 4 2 3 2 2 5 19" xfId="6988"/>
    <cellStyle name="Separador de milhares 4 2 3 2 2 5 2" xfId="3446"/>
    <cellStyle name="Separador de milhares 4 2 3 2 2 5 2 2" xfId="21992"/>
    <cellStyle name="Separador de milhares 4 2 3 2 2 5 2 3" xfId="33180"/>
    <cellStyle name="Separador de milhares 4 2 3 2 2 5 20" xfId="7168"/>
    <cellStyle name="Separador de milhares 4 2 3 2 2 5 21" xfId="7524"/>
    <cellStyle name="Separador de milhares 4 2 3 2 2 5 22" xfId="8642"/>
    <cellStyle name="Separador de milhares 4 2 3 2 2 5 23" xfId="8107"/>
    <cellStyle name="Separador de milhares 4 2 3 2 2 5 24" xfId="8231"/>
    <cellStyle name="Separador de milhares 4 2 3 2 2 5 25" xfId="8762"/>
    <cellStyle name="Separador de milhares 4 2 3 2 2 5 26" xfId="8403"/>
    <cellStyle name="Separador de milhares 4 2 3 2 2 5 27" xfId="8351"/>
    <cellStyle name="Separador de milhares 4 2 3 2 2 5 28" xfId="9270"/>
    <cellStyle name="Separador de milhares 4 2 3 2 2 5 29" xfId="9120"/>
    <cellStyle name="Separador de milhares 4 2 3 2 2 5 3" xfId="2277"/>
    <cellStyle name="Separador de milhares 4 2 3 2 2 5 3 2" xfId="23885"/>
    <cellStyle name="Separador de milhares 4 2 3 2 2 5 3 3" xfId="35071"/>
    <cellStyle name="Separador de milhares 4 2 3 2 2 5 30" xfId="9704"/>
    <cellStyle name="Separador de milhares 4 2 3 2 2 5 31" xfId="9528"/>
    <cellStyle name="Separador de milhares 4 2 3 2 2 5 32" xfId="10171"/>
    <cellStyle name="Separador de milhares 4 2 3 2 2 5 4" xfId="2624"/>
    <cellStyle name="Separador de milhares 4 2 3 2 2 5 4 2" xfId="25781"/>
    <cellStyle name="Separador de milhares 4 2 3 2 2 5 4 3" xfId="36967"/>
    <cellStyle name="Separador de milhares 4 2 3 2 2 5 5" xfId="2607"/>
    <cellStyle name="Separador de milhares 4 2 3 2 2 5 5 2" xfId="27677"/>
    <cellStyle name="Separador de milhares 4 2 3 2 2 5 5 3" xfId="38863"/>
    <cellStyle name="Separador de milhares 4 2 3 2 2 5 6" xfId="2754"/>
    <cellStyle name="Separador de milhares 4 2 3 2 2 5 6 2" xfId="29573"/>
    <cellStyle name="Separador de milhares 4 2 3 2 2 5 6 3" xfId="40759"/>
    <cellStyle name="Separador de milhares 4 2 3 2 2 5 7" xfId="3986"/>
    <cellStyle name="Separador de milhares 4 2 3 2 2 5 8" xfId="3478"/>
    <cellStyle name="Separador de milhares 4 2 3 2 2 5 9" xfId="4134"/>
    <cellStyle name="Separador de milhares 4 2 3 2 2 6" xfId="2018"/>
    <cellStyle name="Separador de milhares 4 2 3 2 2 6 10" xfId="4486"/>
    <cellStyle name="Separador de milhares 4 2 3 2 2 6 11" xfId="4523"/>
    <cellStyle name="Separador de milhares 4 2 3 2 2 6 12" xfId="4543"/>
    <cellStyle name="Separador de milhares 4 2 3 2 2 6 13" xfId="5632"/>
    <cellStyle name="Separador de milhares 4 2 3 2 2 6 14" xfId="5722"/>
    <cellStyle name="Separador de milhares 4 2 3 2 2 6 15" xfId="5805"/>
    <cellStyle name="Separador de milhares 4 2 3 2 2 6 16" xfId="5878"/>
    <cellStyle name="Separador de milhares 4 2 3 2 2 6 17" xfId="5926"/>
    <cellStyle name="Separador de milhares 4 2 3 2 2 6 18" xfId="5958"/>
    <cellStyle name="Separador de milhares 4 2 3 2 2 6 19" xfId="7568"/>
    <cellStyle name="Separador de milhares 4 2 3 2 2 6 2" xfId="3648"/>
    <cellStyle name="Separador de milhares 4 2 3 2 2 6 2 2" xfId="22308"/>
    <cellStyle name="Separador de milhares 4 2 3 2 2 6 2 3" xfId="33496"/>
    <cellStyle name="Separador de milhares 4 2 3 2 2 6 20" xfId="7605"/>
    <cellStyle name="Separador de milhares 4 2 3 2 2 6 21" xfId="7625"/>
    <cellStyle name="Separador de milhares 4 2 3 2 2 6 22" xfId="8809"/>
    <cellStyle name="Separador de milhares 4 2 3 2 2 6 23" xfId="8906"/>
    <cellStyle name="Separador de milhares 4 2 3 2 2 6 24" xfId="9001"/>
    <cellStyle name="Separador de milhares 4 2 3 2 2 6 25" xfId="9082"/>
    <cellStyle name="Separador de milhares 4 2 3 2 2 6 26" xfId="9149"/>
    <cellStyle name="Separador de milhares 4 2 3 2 2 6 27" xfId="9201"/>
    <cellStyle name="Separador de milhares 4 2 3 2 2 6 28" xfId="9323"/>
    <cellStyle name="Separador de milhares 4 2 3 2 2 6 29" xfId="9343"/>
    <cellStyle name="Separador de milhares 4 2 3 2 2 6 3" xfId="3795"/>
    <cellStyle name="Separador de milhares 4 2 3 2 2 6 3 2" xfId="24201"/>
    <cellStyle name="Separador de milhares 4 2 3 2 2 6 3 3" xfId="35387"/>
    <cellStyle name="Separador de milhares 4 2 3 2 2 6 30" xfId="9760"/>
    <cellStyle name="Separador de milhares 4 2 3 2 2 6 31" xfId="9780"/>
    <cellStyle name="Separador de milhares 4 2 3 2 2 6 32" xfId="10199"/>
    <cellStyle name="Separador de milhares 4 2 3 2 2 6 4" xfId="3938"/>
    <cellStyle name="Separador de milhares 4 2 3 2 2 6 4 2" xfId="26097"/>
    <cellStyle name="Separador de milhares 4 2 3 2 2 6 4 3" xfId="37283"/>
    <cellStyle name="Separador de milhares 4 2 3 2 2 6 5" xfId="4071"/>
    <cellStyle name="Separador de milhares 4 2 3 2 2 6 5 2" xfId="27993"/>
    <cellStyle name="Separador de milhares 4 2 3 2 2 6 5 3" xfId="39179"/>
    <cellStyle name="Separador de milhares 4 2 3 2 2 6 6" xfId="4173"/>
    <cellStyle name="Separador de milhares 4 2 3 2 2 6 6 2" xfId="29889"/>
    <cellStyle name="Separador de milhares 4 2 3 2 2 6 6 3" xfId="41075"/>
    <cellStyle name="Separador de milhares 4 2 3 2 2 6 7" xfId="4272"/>
    <cellStyle name="Separador de milhares 4 2 3 2 2 6 8" xfId="4356"/>
    <cellStyle name="Separador de milhares 4 2 3 2 2 6 9" xfId="4429"/>
    <cellStyle name="Separador de milhares 4 2 3 2 2 7" xfId="2568"/>
    <cellStyle name="Separador de milhares 4 2 3 2 2 7 2" xfId="20728"/>
    <cellStyle name="Separador de milhares 4 2 3 2 2 7 3" xfId="31916"/>
    <cellStyle name="Separador de milhares 4 2 3 2 2 8" xfId="2698"/>
    <cellStyle name="Separador de milhares 4 2 3 2 2 8 2" xfId="22621"/>
    <cellStyle name="Separador de milhares 4 2 3 2 2 8 3" xfId="33807"/>
    <cellStyle name="Separador de milhares 4 2 3 2 2 9" xfId="2839"/>
    <cellStyle name="Separador de milhares 4 2 3 2 2 9 2" xfId="24517"/>
    <cellStyle name="Separador de milhares 4 2 3 2 2 9 3" xfId="35703"/>
    <cellStyle name="Separador de milhares 4 2 3 2 20" xfId="4684"/>
    <cellStyle name="Separador de milhares 4 2 3 2 21" xfId="4839"/>
    <cellStyle name="Separador de milhares 4 2 3 2 22" xfId="4780"/>
    <cellStyle name="Separador de milhares 4 2 3 2 23" xfId="5067"/>
    <cellStyle name="Separador de milhares 4 2 3 2 24" xfId="5427"/>
    <cellStyle name="Separador de milhares 4 2 3 2 25" xfId="5282"/>
    <cellStyle name="Separador de milhares 4 2 3 2 26" xfId="7384"/>
    <cellStyle name="Separador de milhares 4 2 3 2 27" xfId="7036"/>
    <cellStyle name="Separador de milhares 4 2 3 2 28" xfId="7425"/>
    <cellStyle name="Separador de milhares 4 2 3 2 29" xfId="7788"/>
    <cellStyle name="Separador de milhares 4 2 3 2 3" xfId="596"/>
    <cellStyle name="Separador de milhares 4 2 3 2 3 10" xfId="2918"/>
    <cellStyle name="Separador de milhares 4 2 3 2 3 11" xfId="4124"/>
    <cellStyle name="Separador de milhares 4 2 3 2 3 12" xfId="4137"/>
    <cellStyle name="Separador de milhares 4 2 3 2 3 13" xfId="4916"/>
    <cellStyle name="Separador de milhares 4 2 3 2 3 14" xfId="5390"/>
    <cellStyle name="Separador de milhares 4 2 3 2 3 15" xfId="5328"/>
    <cellStyle name="Separador de milhares 4 2 3 2 3 16" xfId="4638"/>
    <cellStyle name="Separador de milhares 4 2 3 2 3 17" xfId="4633"/>
    <cellStyle name="Separador de milhares 4 2 3 2 3 18" xfId="5544"/>
    <cellStyle name="Separador de milhares 4 2 3 2 3 19" xfId="7461"/>
    <cellStyle name="Separador de milhares 4 2 3 2 3 2" xfId="2676"/>
    <cellStyle name="Separador de milhares 4 2 3 2 3 2 2" xfId="20886"/>
    <cellStyle name="Separador de milhares 4 2 3 2 3 2 3" xfId="32074"/>
    <cellStyle name="Separador de milhares 4 2 3 2 3 20" xfId="7375"/>
    <cellStyle name="Separador de milhares 4 2 3 2 3 21" xfId="7464"/>
    <cellStyle name="Separador de milhares 4 2 3 2 3 22" xfId="8052"/>
    <cellStyle name="Separador de milhares 4 2 3 2 3 23" xfId="8294"/>
    <cellStyle name="Separador de milhares 4 2 3 2 3 24" xfId="8003"/>
    <cellStyle name="Separador de milhares 4 2 3 2 3 25" xfId="7819"/>
    <cellStyle name="Separador de milhares 4 2 3 2 3 26" xfId="8069"/>
    <cellStyle name="Separador de milhares 4 2 3 2 3 27" xfId="8752"/>
    <cellStyle name="Separador de milhares 4 2 3 2 3 28" xfId="9048"/>
    <cellStyle name="Separador de milhares 4 2 3 2 3 29" xfId="9132"/>
    <cellStyle name="Separador de milhares 4 2 3 2 3 3" xfId="3556"/>
    <cellStyle name="Separador de milhares 4 2 3 2 3 3 2" xfId="22779"/>
    <cellStyle name="Separador de milhares 4 2 3 2 3 3 3" xfId="33965"/>
    <cellStyle name="Separador de milhares 4 2 3 2 3 30" xfId="9506"/>
    <cellStyle name="Separador de milhares 4 2 3 2 3 31" xfId="9592"/>
    <cellStyle name="Separador de milhares 4 2 3 2 3 32" xfId="10073"/>
    <cellStyle name="Separador de milhares 4 2 3 2 3 4" xfId="2382"/>
    <cellStyle name="Separador de milhares 4 2 3 2 3 4 2" xfId="24675"/>
    <cellStyle name="Separador de milhares 4 2 3 2 3 4 3" xfId="35861"/>
    <cellStyle name="Separador de milhares 4 2 3 2 3 5" xfId="3205"/>
    <cellStyle name="Separador de milhares 4 2 3 2 3 5 2" xfId="26571"/>
    <cellStyle name="Separador de milhares 4 2 3 2 3 5 3" xfId="37757"/>
    <cellStyle name="Separador de milhares 4 2 3 2 3 6" xfId="2543"/>
    <cellStyle name="Separador de milhares 4 2 3 2 3 6 2" xfId="28467"/>
    <cellStyle name="Separador de milhares 4 2 3 2 3 6 3" xfId="39653"/>
    <cellStyle name="Separador de milhares 4 2 3 2 3 7" xfId="2414"/>
    <cellStyle name="Separador de milhares 4 2 3 2 3 8" xfId="4128"/>
    <cellStyle name="Separador de milhares 4 2 3 2 3 9" xfId="3309"/>
    <cellStyle name="Separador de milhares 4 2 3 2 30" xfId="8640"/>
    <cellStyle name="Separador de milhares 4 2 3 2 31" xfId="8789"/>
    <cellStyle name="Separador de milhares 4 2 3 2 32" xfId="8119"/>
    <cellStyle name="Separador de milhares 4 2 3 2 33" xfId="8146"/>
    <cellStyle name="Separador de milhares 4 2 3 2 34" xfId="8764"/>
    <cellStyle name="Separador de milhares 4 2 3 2 35" xfId="8911"/>
    <cellStyle name="Separador de milhares 4 2 3 2 36" xfId="8821"/>
    <cellStyle name="Separador de milhares 4 2 3 2 37" xfId="9426"/>
    <cellStyle name="Separador de milhares 4 2 3 2 38" xfId="9702"/>
    <cellStyle name="Separador de milhares 4 2 3 2 39" xfId="10045"/>
    <cellStyle name="Separador de milhares 4 2 3 2 4" xfId="912"/>
    <cellStyle name="Separador de milhares 4 2 3 2 4 10" xfId="2969"/>
    <cellStyle name="Separador de milhares 4 2 3 2 4 11" xfId="2967"/>
    <cellStyle name="Separador de milhares 4 2 3 2 4 12" xfId="3934"/>
    <cellStyle name="Separador de milhares 4 2 3 2 4 13" xfId="5073"/>
    <cellStyle name="Separador de milhares 4 2 3 2 4 14" xfId="5191"/>
    <cellStyle name="Separador de milhares 4 2 3 2 4 15" xfId="4891"/>
    <cellStyle name="Separador de milhares 4 2 3 2 4 16" xfId="5152"/>
    <cellStyle name="Separador de milhares 4 2 3 2 4 17" xfId="4643"/>
    <cellStyle name="Separador de milhares 4 2 3 2 4 18" xfId="4727"/>
    <cellStyle name="Separador de milhares 4 2 3 2 4 19" xfId="7107"/>
    <cellStyle name="Separador de milhares 4 2 3 2 4 2" xfId="2880"/>
    <cellStyle name="Separador de milhares 4 2 3 2 4 2 2" xfId="21202"/>
    <cellStyle name="Separador de milhares 4 2 3 2 4 2 3" xfId="32390"/>
    <cellStyle name="Separador de milhares 4 2 3 2 4 20" xfId="7124"/>
    <cellStyle name="Separador de milhares 4 2 3 2 4 21" xfId="7241"/>
    <cellStyle name="Separador de milhares 4 2 3 2 4 22" xfId="8208"/>
    <cellStyle name="Separador de milhares 4 2 3 2 4 23" xfId="7750"/>
    <cellStyle name="Separador de milhares 4 2 3 2 4 24" xfId="8696"/>
    <cellStyle name="Separador de milhares 4 2 3 2 4 25" xfId="8396"/>
    <cellStyle name="Separador de milhares 4 2 3 2 4 26" xfId="8656"/>
    <cellStyle name="Separador de milhares 4 2 3 2 4 27" xfId="8627"/>
    <cellStyle name="Separador de milhares 4 2 3 2 4 28" xfId="9158"/>
    <cellStyle name="Separador de milhares 4 2 3 2 4 29" xfId="7915"/>
    <cellStyle name="Separador de milhares 4 2 3 2 4 3" xfId="3261"/>
    <cellStyle name="Separador de milhares 4 2 3 2 4 3 2" xfId="23095"/>
    <cellStyle name="Separador de milhares 4 2 3 2 4 3 3" xfId="34281"/>
    <cellStyle name="Separador de milhares 4 2 3 2 4 30" xfId="9564"/>
    <cellStyle name="Separador de milhares 4 2 3 2 4 31" xfId="9409"/>
    <cellStyle name="Separador de milhares 4 2 3 2 4 32" xfId="10101"/>
    <cellStyle name="Separador de milhares 4 2 3 2 4 4" xfId="2714"/>
    <cellStyle name="Separador de milhares 4 2 3 2 4 4 2" xfId="24991"/>
    <cellStyle name="Separador de milhares 4 2 3 2 4 4 3" xfId="36177"/>
    <cellStyle name="Separador de milhares 4 2 3 2 4 5" xfId="3599"/>
    <cellStyle name="Separador de milhares 4 2 3 2 4 5 2" xfId="26887"/>
    <cellStyle name="Separador de milhares 4 2 3 2 4 5 3" xfId="38073"/>
    <cellStyle name="Separador de milhares 4 2 3 2 4 6" xfId="3188"/>
    <cellStyle name="Separador de milhares 4 2 3 2 4 6 2" xfId="28783"/>
    <cellStyle name="Separador de milhares 4 2 3 2 4 6 3" xfId="39969"/>
    <cellStyle name="Separador de milhares 4 2 3 2 4 7" xfId="3464"/>
    <cellStyle name="Separador de milhares 4 2 3 2 4 8" xfId="4076"/>
    <cellStyle name="Separador de milhares 4 2 3 2 4 9" xfId="2861"/>
    <cellStyle name="Separador de milhares 4 2 3 2 5" xfId="1228"/>
    <cellStyle name="Separador de milhares 4 2 3 2 5 10" xfId="2289"/>
    <cellStyle name="Separador de milhares 4 2 3 2 5 11" xfId="2205"/>
    <cellStyle name="Separador de milhares 4 2 3 2 5 12" xfId="2911"/>
    <cellStyle name="Separador de milhares 4 2 3 2 5 13" xfId="5226"/>
    <cellStyle name="Separador de milhares 4 2 3 2 5 14" xfId="5401"/>
    <cellStyle name="Separador de milhares 4 2 3 2 5 15" xfId="5628"/>
    <cellStyle name="Separador de milhares 4 2 3 2 5 16" xfId="4631"/>
    <cellStyle name="Separador de milhares 4 2 3 2 5 17" xfId="5232"/>
    <cellStyle name="Separador de milhares 4 2 3 2 5 18" xfId="5074"/>
    <cellStyle name="Separador de milhares 4 2 3 2 5 19" xfId="7114"/>
    <cellStyle name="Separador de milhares 4 2 3 2 5 2" xfId="3100"/>
    <cellStyle name="Separador de milhares 4 2 3 2 5 2 2" xfId="21518"/>
    <cellStyle name="Separador de milhares 4 2 3 2 5 2 3" xfId="32706"/>
    <cellStyle name="Separador de milhares 4 2 3 2 5 20" xfId="7136"/>
    <cellStyle name="Separador de milhares 4 2 3 2 5 21" xfId="6985"/>
    <cellStyle name="Separador de milhares 4 2 3 2 5 22" xfId="8376"/>
    <cellStyle name="Separador de milhares 4 2 3 2 5 23" xfId="8304"/>
    <cellStyle name="Separador de milhares 4 2 3 2 5 24" xfId="8387"/>
    <cellStyle name="Separador de milhares 4 2 3 2 5 25" xfId="8398"/>
    <cellStyle name="Separador de milhares 4 2 3 2 5 26" xfId="8142"/>
    <cellStyle name="Separador de milhares 4 2 3 2 5 27" xfId="7828"/>
    <cellStyle name="Separador de milhares 4 2 3 2 5 28" xfId="8458"/>
    <cellStyle name="Separador de milhares 4 2 3 2 5 29" xfId="8342"/>
    <cellStyle name="Separador de milhares 4 2 3 2 5 3" xfId="3566"/>
    <cellStyle name="Separador de milhares 4 2 3 2 5 3 2" xfId="23411"/>
    <cellStyle name="Separador de milhares 4 2 3 2 5 3 3" xfId="34597"/>
    <cellStyle name="Separador de milhares 4 2 3 2 5 30" xfId="9622"/>
    <cellStyle name="Separador de milhares 4 2 3 2 5 31" xfId="9597"/>
    <cellStyle name="Separador de milhares 4 2 3 2 5 32" xfId="10129"/>
    <cellStyle name="Separador de milhares 4 2 3 2 5 4" xfId="2858"/>
    <cellStyle name="Separador de milhares 4 2 3 2 5 4 2" xfId="25307"/>
    <cellStyle name="Separador de milhares 4 2 3 2 5 4 3" xfId="36493"/>
    <cellStyle name="Separador de milhares 4 2 3 2 5 5" xfId="2872"/>
    <cellStyle name="Separador de milhares 4 2 3 2 5 5 2" xfId="27203"/>
    <cellStyle name="Separador de milhares 4 2 3 2 5 5 3" xfId="38389"/>
    <cellStyle name="Separador de milhares 4 2 3 2 5 6" xfId="3680"/>
    <cellStyle name="Separador de milhares 4 2 3 2 5 6 2" xfId="29099"/>
    <cellStyle name="Separador de milhares 4 2 3 2 5 6 3" xfId="40285"/>
    <cellStyle name="Separador de milhares 4 2 3 2 5 7" xfId="4024"/>
    <cellStyle name="Separador de milhares 4 2 3 2 5 8" xfId="2428"/>
    <cellStyle name="Separador de milhares 4 2 3 2 5 9" xfId="2649"/>
    <cellStyle name="Separador de milhares 4 2 3 2 6" xfId="1544"/>
    <cellStyle name="Separador de milhares 4 2 3 2 6 10" xfId="4407"/>
    <cellStyle name="Separador de milhares 4 2 3 2 6 11" xfId="4468"/>
    <cellStyle name="Separador de milhares 4 2 3 2 6 12" xfId="4509"/>
    <cellStyle name="Separador de milhares 4 2 3 2 6 13" xfId="5382"/>
    <cellStyle name="Separador de milhares 4 2 3 2 6 14" xfId="4809"/>
    <cellStyle name="Separador de milhares 4 2 3 2 6 15" xfId="5175"/>
    <cellStyle name="Separador de milhares 4 2 3 2 6 16" xfId="4962"/>
    <cellStyle name="Separador de milhares 4 2 3 2 6 17" xfId="5855"/>
    <cellStyle name="Separador de milhares 4 2 3 2 6 18" xfId="5909"/>
    <cellStyle name="Separador de milhares 4 2 3 2 6 19" xfId="7317"/>
    <cellStyle name="Separador de milhares 4 2 3 2 6 2" xfId="3322"/>
    <cellStyle name="Separador de milhares 4 2 3 2 6 2 2" xfId="21834"/>
    <cellStyle name="Separador de milhares 4 2 3 2 6 2 3" xfId="33022"/>
    <cellStyle name="Separador de milhares 4 2 3 2 6 20" xfId="7058"/>
    <cellStyle name="Separador de milhares 4 2 3 2 6 21" xfId="7591"/>
    <cellStyle name="Separador de milhares 4 2 3 2 6 22" xfId="8546"/>
    <cellStyle name="Separador de milhares 4 2 3 2 6 23" xfId="8598"/>
    <cellStyle name="Separador de milhares 4 2 3 2 6 24" xfId="8875"/>
    <cellStyle name="Separador de milhares 4 2 3 2 6 25" xfId="8972"/>
    <cellStyle name="Separador de milhares 4 2 3 2 6 26" xfId="9053"/>
    <cellStyle name="Separador de milhares 4 2 3 2 6 27" xfId="9128"/>
    <cellStyle name="Separador de milhares 4 2 3 2 6 28" xfId="9242"/>
    <cellStyle name="Separador de milhares 4 2 3 2 6 29" xfId="9202"/>
    <cellStyle name="Separador de milhares 4 2 3 2 6 3" xfId="2734"/>
    <cellStyle name="Separador de milhares 4 2 3 2 6 3 2" xfId="23727"/>
    <cellStyle name="Separador de milhares 4 2 3 2 6 3 3" xfId="34913"/>
    <cellStyle name="Separador de milhares 4 2 3 2 6 30" xfId="9675"/>
    <cellStyle name="Separador de milhares 4 2 3 2 6 31" xfId="9691"/>
    <cellStyle name="Separador de milhares 4 2 3 2 6 32" xfId="10157"/>
    <cellStyle name="Separador de milhares 4 2 3 2 6 4" xfId="3113"/>
    <cellStyle name="Separador de milhares 4 2 3 2 6 4 2" xfId="25623"/>
    <cellStyle name="Separador de milhares 4 2 3 2 6 4 3" xfId="36809"/>
    <cellStyle name="Separador de milhares 4 2 3 2 6 5" xfId="3370"/>
    <cellStyle name="Separador de milhares 4 2 3 2 6 5 2" xfId="27519"/>
    <cellStyle name="Separador de milhares 4 2 3 2 6 5 3" xfId="38705"/>
    <cellStyle name="Separador de milhares 4 2 3 2 6 6" xfId="3653"/>
    <cellStyle name="Separador de milhares 4 2 3 2 6 6 2" xfId="29415"/>
    <cellStyle name="Separador de milhares 4 2 3 2 6 6 3" xfId="40601"/>
    <cellStyle name="Separador de milhares 4 2 3 2 6 7" xfId="3087"/>
    <cellStyle name="Separador de milhares 4 2 3 2 6 8" xfId="4237"/>
    <cellStyle name="Separador de milhares 4 2 3 2 6 9" xfId="4328"/>
    <cellStyle name="Separador de milhares 4 2 3 2 7" xfId="1860"/>
    <cellStyle name="Separador de milhares 4 2 3 2 7 10" xfId="4443"/>
    <cellStyle name="Separador de milhares 4 2 3 2 7 11" xfId="4494"/>
    <cellStyle name="Separador de milhares 4 2 3 2 7 12" xfId="4529"/>
    <cellStyle name="Separador de milhares 4 2 3 2 7 13" xfId="5553"/>
    <cellStyle name="Separador de milhares 4 2 3 2 7 14" xfId="5656"/>
    <cellStyle name="Separador de milhares 4 2 3 2 7 15" xfId="5749"/>
    <cellStyle name="Separador de milhares 4 2 3 2 7 16" xfId="5824"/>
    <cellStyle name="Separador de milhares 4 2 3 2 7 17" xfId="5889"/>
    <cellStyle name="Separador de milhares 4 2 3 2 7 18" xfId="5937"/>
    <cellStyle name="Separador de milhares 4 2 3 2 7 19" xfId="7223"/>
    <cellStyle name="Separador de milhares 4 2 3 2 7 2" xfId="3549"/>
    <cellStyle name="Separador de milhares 4 2 3 2 7 2 2" xfId="22150"/>
    <cellStyle name="Separador de milhares 4 2 3 2 7 2 3" xfId="33338"/>
    <cellStyle name="Separador de milhares 4 2 3 2 7 20" xfId="7576"/>
    <cellStyle name="Separador de milhares 4 2 3 2 7 21" xfId="7611"/>
    <cellStyle name="Separador de milhares 4 2 3 2 7 22" xfId="8723"/>
    <cellStyle name="Separador de milhares 4 2 3 2 7 23" xfId="8831"/>
    <cellStyle name="Separador de milhares 4 2 3 2 7 24" xfId="8930"/>
    <cellStyle name="Separador de milhares 4 2 3 2 7 25" xfId="9022"/>
    <cellStyle name="Separador de milhares 4 2 3 2 7 26" xfId="9098"/>
    <cellStyle name="Separador de milhares 4 2 3 2 7 27" xfId="9165"/>
    <cellStyle name="Separador de milhares 4 2 3 2 7 28" xfId="9297"/>
    <cellStyle name="Separador de milhares 4 2 3 2 7 29" xfId="9329"/>
    <cellStyle name="Separador de milhares 4 2 3 2 7 3" xfId="3693"/>
    <cellStyle name="Separador de milhares 4 2 3 2 7 3 2" xfId="24043"/>
    <cellStyle name="Separador de milhares 4 2 3 2 7 3 3" xfId="35229"/>
    <cellStyle name="Separador de milhares 4 2 3 2 7 30" xfId="9731"/>
    <cellStyle name="Separador de milhares 4 2 3 2 7 31" xfId="9766"/>
    <cellStyle name="Separador de milhares 4 2 3 2 7 32" xfId="10185"/>
    <cellStyle name="Separador de milhares 4 2 3 2 7 4" xfId="3834"/>
    <cellStyle name="Separador de milhares 4 2 3 2 7 4 2" xfId="25939"/>
    <cellStyle name="Separador de milhares 4 2 3 2 7 4 3" xfId="37125"/>
    <cellStyle name="Separador de milhares 4 2 3 2 7 5" xfId="3980"/>
    <cellStyle name="Separador de milhares 4 2 3 2 7 5 2" xfId="27835"/>
    <cellStyle name="Separador de milhares 4 2 3 2 7 5 3" xfId="39021"/>
    <cellStyle name="Separador de milhares 4 2 3 2 7 6" xfId="4098"/>
    <cellStyle name="Separador de milhares 4 2 3 2 7 6 2" xfId="29731"/>
    <cellStyle name="Separador de milhares 4 2 3 2 7 6 3" xfId="40917"/>
    <cellStyle name="Separador de milhares 4 2 3 2 7 7" xfId="4194"/>
    <cellStyle name="Separador de milhares 4 2 3 2 7 8" xfId="4289"/>
    <cellStyle name="Separador de milhares 4 2 3 2 7 9" xfId="4373"/>
    <cellStyle name="Separador de milhares 4 2 3 2 8" xfId="2057"/>
    <cellStyle name="Separador de milhares 4 2 3 2 8 10" xfId="4378"/>
    <cellStyle name="Separador de milhares 4 2 3 2 8 11" xfId="4447"/>
    <cellStyle name="Separador de milhares 4 2 3 2 8 12" xfId="4495"/>
    <cellStyle name="Separador de milhares 4 2 3 2 8 13" xfId="4763"/>
    <cellStyle name="Separador de milhares 4 2 3 2 8 14" xfId="4772"/>
    <cellStyle name="Separador de milhares 4 2 3 2 8 15" xfId="4914"/>
    <cellStyle name="Separador de milhares 4 2 3 2 8 16" xfId="5524"/>
    <cellStyle name="Separador de milhares 4 2 3 2 8 17" xfId="5829"/>
    <cellStyle name="Separador de milhares 4 2 3 2 8 18" xfId="5890"/>
    <cellStyle name="Separador de milhares 4 2 3 2 8 19" xfId="7501"/>
    <cellStyle name="Separador de milhares 4 2 3 2 8 2" xfId="2459"/>
    <cellStyle name="Separador de milhares 4 2 3 2 8 20" xfId="7255"/>
    <cellStyle name="Separador de milhares 4 2 3 2 8 21" xfId="7577"/>
    <cellStyle name="Separador de milhares 4 2 3 2 8 22" xfId="7874"/>
    <cellStyle name="Separador de milhares 4 2 3 2 8 23" xfId="8554"/>
    <cellStyle name="Separador de milhares 4 2 3 2 8 24" xfId="8840"/>
    <cellStyle name="Separador de milhares 4 2 3 2 8 25" xfId="8937"/>
    <cellStyle name="Separador de milhares 4 2 3 2 8 26" xfId="9028"/>
    <cellStyle name="Separador de milhares 4 2 3 2 8 27" xfId="9102"/>
    <cellStyle name="Separador de milhares 4 2 3 2 8 28" xfId="9199"/>
    <cellStyle name="Separador de milhares 4 2 3 2 8 29" xfId="9127"/>
    <cellStyle name="Separador de milhares 4 2 3 2 8 3" xfId="2685"/>
    <cellStyle name="Separador de milhares 4 2 3 2 8 30" xfId="9452"/>
    <cellStyle name="Separador de milhares 4 2 3 2 8 31" xfId="9676"/>
    <cellStyle name="Separador de milhares 4 2 3 2 8 32" xfId="10213"/>
    <cellStyle name="Separador de milhares 4 2 3 2 8 4" xfId="2753"/>
    <cellStyle name="Separador de milhares 4 2 3 2 8 5" xfId="3174"/>
    <cellStyle name="Separador de milhares 4 2 3 2 8 6" xfId="3930"/>
    <cellStyle name="Separador de milhares 4 2 3 2 8 7" xfId="3054"/>
    <cellStyle name="Separador de milhares 4 2 3 2 8 8" xfId="4202"/>
    <cellStyle name="Separador de milhares 4 2 3 2 8 9" xfId="4297"/>
    <cellStyle name="Separador de milhares 4 2 3 2 9" xfId="2360"/>
    <cellStyle name="Separador de milhares 4 2 3 2 9 2" xfId="22463"/>
    <cellStyle name="Separador de milhares 4 2 3 2 9 3" xfId="33649"/>
    <cellStyle name="Separador de milhares 4 2 3 20" xfId="4458"/>
    <cellStyle name="Separador de milhares 4 2 3 21" xfId="4637"/>
    <cellStyle name="Separador de milhares 4 2 3 22" xfId="4705"/>
    <cellStyle name="Separador de milhares 4 2 3 23" xfId="5586"/>
    <cellStyle name="Separador de milhares 4 2 3 24" xfId="5017"/>
    <cellStyle name="Separador de milhares 4 2 3 25" xfId="5384"/>
    <cellStyle name="Separador de milhares 4 2 3 26" xfId="5842"/>
    <cellStyle name="Separador de milhares 4 2 3 27" xfId="7141"/>
    <cellStyle name="Separador de milhares 4 2 3 28" xfId="7522"/>
    <cellStyle name="Separador de milhares 4 2 3 29" xfId="7397"/>
    <cellStyle name="Separador de milhares 4 2 3 3" xfId="346"/>
    <cellStyle name="Separador de milhares 4 2 3 3 10" xfId="2699"/>
    <cellStyle name="Separador de milhares 4 2 3 3 10 2" xfId="26323"/>
    <cellStyle name="Separador de milhares 4 2 3 3 10 3" xfId="37509"/>
    <cellStyle name="Separador de milhares 4 2 3 3 11" xfId="3962"/>
    <cellStyle name="Separador de milhares 4 2 3 3 11 2" xfId="28219"/>
    <cellStyle name="Separador de milhares 4 2 3 3 11 3" xfId="39405"/>
    <cellStyle name="Separador de milhares 4 2 3 3 12" xfId="2659"/>
    <cellStyle name="Separador de milhares 4 2 3 3 13" xfId="2715"/>
    <cellStyle name="Separador de milhares 4 2 3 3 14" xfId="3949"/>
    <cellStyle name="Separador de milhares 4 2 3 3 15" xfId="2344"/>
    <cellStyle name="Separador de milhares 4 2 3 3 16" xfId="4200"/>
    <cellStyle name="Separador de milhares 4 2 3 3 17" xfId="4295"/>
    <cellStyle name="Separador de milhares 4 2 3 3 18" xfId="4795"/>
    <cellStyle name="Separador de milhares 4 2 3 3 19" xfId="5213"/>
    <cellStyle name="Separador de milhares 4 2 3 3 2" xfId="664"/>
    <cellStyle name="Separador de milhares 4 2 3 3 2 10" xfId="4382"/>
    <cellStyle name="Separador de milhares 4 2 3 3 2 11" xfId="4450"/>
    <cellStyle name="Separador de milhares 4 2 3 3 2 12" xfId="4498"/>
    <cellStyle name="Separador de milhares 4 2 3 3 2 13" xfId="4955"/>
    <cellStyle name="Separador de milhares 4 2 3 3 2 14" xfId="4778"/>
    <cellStyle name="Separador de milhares 4 2 3 3 2 15" xfId="5598"/>
    <cellStyle name="Separador de milhares 4 2 3 3 2 16" xfId="4958"/>
    <cellStyle name="Separador de milhares 4 2 3 3 2 17" xfId="5833"/>
    <cellStyle name="Separador de milhares 4 2 3 3 2 18" xfId="5893"/>
    <cellStyle name="Separador de milhares 4 2 3 3 2 19" xfId="7413"/>
    <cellStyle name="Separador de milhares 4 2 3 3 2 2" xfId="2718"/>
    <cellStyle name="Separador de milhares 4 2 3 3 2 2 2" xfId="20954"/>
    <cellStyle name="Separador de milhares 4 2 3 3 2 2 3" xfId="32142"/>
    <cellStyle name="Separador de milhares 4 2 3 3 2 20" xfId="6983"/>
    <cellStyle name="Separador de milhares 4 2 3 3 2 21" xfId="7580"/>
    <cellStyle name="Separador de milhares 4 2 3 3 2 22" xfId="8082"/>
    <cellStyle name="Separador de milhares 4 2 3 3 2 23" xfId="8563"/>
    <cellStyle name="Separador de milhares 4 2 3 3 2 24" xfId="8845"/>
    <cellStyle name="Separador de milhares 4 2 3 3 2 25" xfId="8941"/>
    <cellStyle name="Separador de milhares 4 2 3 3 2 26" xfId="9033"/>
    <cellStyle name="Separador de milhares 4 2 3 3 2 27" xfId="9107"/>
    <cellStyle name="Separador de milhares 4 2 3 3 2 28" xfId="8610"/>
    <cellStyle name="Separador de milhares 4 2 3 3 2 29" xfId="9084"/>
    <cellStyle name="Separador de milhares 4 2 3 3 2 3" xfId="2696"/>
    <cellStyle name="Separador de milhares 4 2 3 3 2 3 2" xfId="22847"/>
    <cellStyle name="Separador de milhares 4 2 3 3 2 3 3" xfId="34033"/>
    <cellStyle name="Separador de milhares 4 2 3 3 2 30" xfId="9517"/>
    <cellStyle name="Separador de milhares 4 2 3 3 2 31" xfId="9679"/>
    <cellStyle name="Separador de milhares 4 2 3 3 2 32" xfId="10079"/>
    <cellStyle name="Separador de milhares 4 2 3 3 2 4" xfId="3276"/>
    <cellStyle name="Separador de milhares 4 2 3 3 2 4 2" xfId="24743"/>
    <cellStyle name="Separador de milhares 4 2 3 3 2 4 3" xfId="35929"/>
    <cellStyle name="Separador de milhares 4 2 3 3 2 5" xfId="2973"/>
    <cellStyle name="Separador de milhares 4 2 3 3 2 5 2" xfId="26639"/>
    <cellStyle name="Separador de milhares 4 2 3 3 2 5 3" xfId="37825"/>
    <cellStyle name="Separador de milhares 4 2 3 3 2 6" xfId="2629"/>
    <cellStyle name="Separador de milhares 4 2 3 3 2 6 2" xfId="28535"/>
    <cellStyle name="Separador de milhares 4 2 3 3 2 6 3" xfId="39721"/>
    <cellStyle name="Separador de milhares 4 2 3 3 2 7" xfId="4062"/>
    <cellStyle name="Separador de milhares 4 2 3 3 2 8" xfId="4206"/>
    <cellStyle name="Separador de milhares 4 2 3 3 2 9" xfId="4301"/>
    <cellStyle name="Separador de milhares 4 2 3 3 20" xfId="4630"/>
    <cellStyle name="Separador de milhares 4 2 3 3 21" xfId="5256"/>
    <cellStyle name="Separador de milhares 4 2 3 3 22" xfId="5050"/>
    <cellStyle name="Separador de milhares 4 2 3 3 23" xfId="4788"/>
    <cellStyle name="Separador de milhares 4 2 3 3 24" xfId="7358"/>
    <cellStyle name="Separador de milhares 4 2 3 3 25" xfId="7396"/>
    <cellStyle name="Separador de milhares 4 2 3 3 26" xfId="7037"/>
    <cellStyle name="Separador de milhares 4 2 3 3 27" xfId="7917"/>
    <cellStyle name="Separador de milhares 4 2 3 3 28" xfId="7896"/>
    <cellStyle name="Separador de milhares 4 2 3 3 29" xfId="8323"/>
    <cellStyle name="Separador de milhares 4 2 3 3 3" xfId="980"/>
    <cellStyle name="Separador de milhares 4 2 3 3 3 10" xfId="3551"/>
    <cellStyle name="Separador de milhares 4 2 3 3 3 11" xfId="2441"/>
    <cellStyle name="Separador de milhares 4 2 3 3 3 12" xfId="3779"/>
    <cellStyle name="Separador de milhares 4 2 3 3 3 13" xfId="5110"/>
    <cellStyle name="Separador de milhares 4 2 3 3 3 14" xfId="4846"/>
    <cellStyle name="Separador de milhares 4 2 3 3 3 15" xfId="5593"/>
    <cellStyle name="Separador de milhares 4 2 3 3 3 16" xfId="4871"/>
    <cellStyle name="Separador de milhares 4 2 3 3 3 17" xfId="5750"/>
    <cellStyle name="Separador de milhares 4 2 3 3 3 18" xfId="5439"/>
    <cellStyle name="Separador de milhares 4 2 3 3 3 19" xfId="7044"/>
    <cellStyle name="Separador de milhares 4 2 3 3 3 2" xfId="2926"/>
    <cellStyle name="Separador de milhares 4 2 3 3 3 2 2" xfId="21270"/>
    <cellStyle name="Separador de milhares 4 2 3 3 3 2 3" xfId="32458"/>
    <cellStyle name="Separador de milhares 4 2 3 3 3 20" xfId="7118"/>
    <cellStyle name="Separador de milhares 4 2 3 3 3 21" xfId="7511"/>
    <cellStyle name="Separador de milhares 4 2 3 3 3 22" xfId="8238"/>
    <cellStyle name="Separador de milhares 4 2 3 3 3 23" xfId="8459"/>
    <cellStyle name="Separador de milhares 4 2 3 3 3 24" xfId="7968"/>
    <cellStyle name="Separador de milhares 4 2 3 3 3 25" xfId="7910"/>
    <cellStyle name="Separador de milhares 4 2 3 3 3 26" xfId="7962"/>
    <cellStyle name="Separador de milhares 4 2 3 3 3 27" xfId="8675"/>
    <cellStyle name="Separador de milhares 4 2 3 3 3 28" xfId="8926"/>
    <cellStyle name="Separador de milhares 4 2 3 3 3 29" xfId="9115"/>
    <cellStyle name="Separador de milhares 4 2 3 3 3 3" xfId="2781"/>
    <cellStyle name="Separador de milhares 4 2 3 3 3 3 2" xfId="23163"/>
    <cellStyle name="Separador de milhares 4 2 3 3 3 3 3" xfId="34349"/>
    <cellStyle name="Separador de milhares 4 2 3 3 3 30" xfId="9574"/>
    <cellStyle name="Separador de milhares 4 2 3 3 3 31" xfId="9648"/>
    <cellStyle name="Separador de milhares 4 2 3 3 3 32" xfId="10107"/>
    <cellStyle name="Separador de milhares 4 2 3 3 3 4" xfId="2263"/>
    <cellStyle name="Separador de milhares 4 2 3 3 3 4 2" xfId="25059"/>
    <cellStyle name="Separador de milhares 4 2 3 3 3 4 3" xfId="36245"/>
    <cellStyle name="Separador de milhares 4 2 3 3 3 5" xfId="2316"/>
    <cellStyle name="Separador de milhares 4 2 3 3 3 5 2" xfId="26955"/>
    <cellStyle name="Separador de milhares 4 2 3 3 3 5 3" xfId="38141"/>
    <cellStyle name="Separador de milhares 4 2 3 3 3 6" xfId="3737"/>
    <cellStyle name="Separador de milhares 4 2 3 3 3 6 2" xfId="28851"/>
    <cellStyle name="Separador de milhares 4 2 3 3 3 6 3" xfId="40037"/>
    <cellStyle name="Separador de milhares 4 2 3 3 3 7" xfId="2330"/>
    <cellStyle name="Separador de milhares 4 2 3 3 3 8" xfId="3932"/>
    <cellStyle name="Separador de milhares 4 2 3 3 3 9" xfId="3165"/>
    <cellStyle name="Separador de milhares 4 2 3 3 30" xfId="7877"/>
    <cellStyle name="Separador de milhares 4 2 3 3 31" xfId="8552"/>
    <cellStyle name="Separador de milhares 4 2 3 3 32" xfId="8838"/>
    <cellStyle name="Separador de milhares 4 2 3 3 33" xfId="8844"/>
    <cellStyle name="Separador de milhares 4 2 3 3 34" xfId="7845"/>
    <cellStyle name="Separador de milhares 4 2 3 3 35" xfId="9462"/>
    <cellStyle name="Separador de milhares 4 2 3 3 36" xfId="9457"/>
    <cellStyle name="Separador de milhares 4 2 3 3 37" xfId="10051"/>
    <cellStyle name="Separador de milhares 4 2 3 3 4" xfId="1296"/>
    <cellStyle name="Separador de milhares 4 2 3 3 4 10" xfId="2947"/>
    <cellStyle name="Separador de milhares 4 2 3 3 4 11" xfId="2594"/>
    <cellStyle name="Separador de milhares 4 2 3 3 4 12" xfId="2544"/>
    <cellStyle name="Separador de milhares 4 2 3 3 4 13" xfId="5259"/>
    <cellStyle name="Separador de milhares 4 2 3 3 4 14" xfId="4945"/>
    <cellStyle name="Separador de milhares 4 2 3 3 4 15" xfId="5421"/>
    <cellStyle name="Separador de milhares 4 2 3 3 4 16" xfId="5135"/>
    <cellStyle name="Separador de milhares 4 2 3 3 4 17" xfId="4753"/>
    <cellStyle name="Separador de milhares 4 2 3 3 4 18" xfId="5786"/>
    <cellStyle name="Separador de milhares 4 2 3 3 4 19" xfId="7229"/>
    <cellStyle name="Separador de milhares 4 2 3 3 4 2" xfId="3138"/>
    <cellStyle name="Separador de milhares 4 2 3 3 4 2 2" xfId="21586"/>
    <cellStyle name="Separador de milhares 4 2 3 3 4 2 3" xfId="32774"/>
    <cellStyle name="Separador de milhares 4 2 3 3 4 20" xfId="7245"/>
    <cellStyle name="Separador de milhares 4 2 3 3 4 21" xfId="7189"/>
    <cellStyle name="Separador de milhares 4 2 3 3 4 22" xfId="8407"/>
    <cellStyle name="Separador de milhares 4 2 3 3 4 23" xfId="8747"/>
    <cellStyle name="Separador de milhares 4 2 3 3 4 24" xfId="7754"/>
    <cellStyle name="Separador de milhares 4 2 3 3 4 25" xfId="8024"/>
    <cellStyle name="Separador de milhares 4 2 3 3 4 26" xfId="7782"/>
    <cellStyle name="Separador de milhares 4 2 3 3 4 27" xfId="8126"/>
    <cellStyle name="Separador de milhares 4 2 3 3 4 28" xfId="8997"/>
    <cellStyle name="Separador de milhares 4 2 3 3 4 29" xfId="9251"/>
    <cellStyle name="Separador de milhares 4 2 3 3 4 3" xfId="2917"/>
    <cellStyle name="Separador de milhares 4 2 3 3 4 3 2" xfId="23479"/>
    <cellStyle name="Separador de milhares 4 2 3 3 4 3 3" xfId="34665"/>
    <cellStyle name="Separador de milhares 4 2 3 3 4 30" xfId="9632"/>
    <cellStyle name="Separador de milhares 4 2 3 3 4 31" xfId="9740"/>
    <cellStyle name="Separador de milhares 4 2 3 3 4 32" xfId="10135"/>
    <cellStyle name="Separador de milhares 4 2 3 3 4 4" xfId="2690"/>
    <cellStyle name="Separador de milhares 4 2 3 3 4 4 2" xfId="25375"/>
    <cellStyle name="Separador de milhares 4 2 3 3 4 4 3" xfId="36561"/>
    <cellStyle name="Separador de milhares 4 2 3 3 4 5" xfId="2978"/>
    <cellStyle name="Separador de milhares 4 2 3 3 4 5 2" xfId="27271"/>
    <cellStyle name="Separador de milhares 4 2 3 3 4 5 3" xfId="38457"/>
    <cellStyle name="Separador de milhares 4 2 3 3 4 6" xfId="3864"/>
    <cellStyle name="Separador de milhares 4 2 3 3 4 6 2" xfId="29167"/>
    <cellStyle name="Separador de milhares 4 2 3 3 4 6 3" xfId="40353"/>
    <cellStyle name="Separador de milhares 4 2 3 3 4 7" xfId="4119"/>
    <cellStyle name="Separador de milhares 4 2 3 3 4 8" xfId="3989"/>
    <cellStyle name="Separador de milhares 4 2 3 3 4 9" xfId="2842"/>
    <cellStyle name="Separador de milhares 4 2 3 3 5" xfId="1612"/>
    <cellStyle name="Separador de milhares 4 2 3 3 5 10" xfId="3214"/>
    <cellStyle name="Separador de milhares 4 2 3 3 5 11" xfId="3957"/>
    <cellStyle name="Separador de milhares 4 2 3 3 5 12" xfId="4183"/>
    <cellStyle name="Separador de milhares 4 2 3 3 5 13" xfId="5424"/>
    <cellStyle name="Separador de milhares 4 2 3 3 5 14" xfId="5475"/>
    <cellStyle name="Separador de milhares 4 2 3 3 5 15" xfId="4943"/>
    <cellStyle name="Separador de milhares 4 2 3 3 5 16" xfId="5316"/>
    <cellStyle name="Separador de milhares 4 2 3 3 5 17" xfId="5753"/>
    <cellStyle name="Separador de milhares 4 2 3 3 5 18" xfId="5327"/>
    <cellStyle name="Separador de milhares 4 2 3 3 5 19" xfId="7412"/>
    <cellStyle name="Separador de milhares 4 2 3 3 5 2" xfId="3374"/>
    <cellStyle name="Separador de milhares 4 2 3 3 5 2 2" xfId="21902"/>
    <cellStyle name="Separador de milhares 4 2 3 3 5 2 3" xfId="33090"/>
    <cellStyle name="Separador de milhares 4 2 3 3 5 20" xfId="7352"/>
    <cellStyle name="Separador de milhares 4 2 3 3 5 21" xfId="7228"/>
    <cellStyle name="Separador de milhares 4 2 3 3 5 22" xfId="8584"/>
    <cellStyle name="Separador de milhares 4 2 3 3 5 23" xfId="7947"/>
    <cellStyle name="Separador de milhares 4 2 3 3 5 24" xfId="7973"/>
    <cellStyle name="Separador de milhares 4 2 3 3 5 25" xfId="8123"/>
    <cellStyle name="Separador de milhares 4 2 3 3 5 26" xfId="8032"/>
    <cellStyle name="Separador de milhares 4 2 3 3 5 27" xfId="8531"/>
    <cellStyle name="Separador de milhares 4 2 3 3 5 28" xfId="9255"/>
    <cellStyle name="Separador de milhares 4 2 3 3 5 29" xfId="9016"/>
    <cellStyle name="Separador de milhares 4 2 3 3 5 3" xfId="2362"/>
    <cellStyle name="Separador de milhares 4 2 3 3 5 3 2" xfId="23795"/>
    <cellStyle name="Separador de milhares 4 2 3 3 5 3 3" xfId="34981"/>
    <cellStyle name="Separador de milhares 4 2 3 3 5 30" xfId="9686"/>
    <cellStyle name="Separador de milhares 4 2 3 3 5 31" xfId="9473"/>
    <cellStyle name="Separador de milhares 4 2 3 3 5 32" xfId="10163"/>
    <cellStyle name="Separador de milhares 4 2 3 3 5 4" xfId="2641"/>
    <cellStyle name="Separador de milhares 4 2 3 3 5 4 2" xfId="25691"/>
    <cellStyle name="Separador de milhares 4 2 3 3 5 4 3" xfId="36877"/>
    <cellStyle name="Separador de milhares 4 2 3 3 5 5" xfId="3130"/>
    <cellStyle name="Separador de milhares 4 2 3 3 5 5 2" xfId="27587"/>
    <cellStyle name="Separador de milhares 4 2 3 3 5 5 3" xfId="38773"/>
    <cellStyle name="Separador de milhares 4 2 3 3 5 6" xfId="2725"/>
    <cellStyle name="Separador de milhares 4 2 3 3 5 6 2" xfId="29483"/>
    <cellStyle name="Separador de milhares 4 2 3 3 5 6 3" xfId="40669"/>
    <cellStyle name="Separador de milhares 4 2 3 3 5 7" xfId="2524"/>
    <cellStyle name="Separador de milhares 4 2 3 3 5 8" xfId="3039"/>
    <cellStyle name="Separador de milhares 4 2 3 3 5 9" xfId="2695"/>
    <cellStyle name="Separador de milhares 4 2 3 3 6" xfId="1928"/>
    <cellStyle name="Separador de milhares 4 2 3 3 6 10" xfId="4461"/>
    <cellStyle name="Separador de milhares 4 2 3 3 6 11" xfId="4505"/>
    <cellStyle name="Separador de milhares 4 2 3 3 6 12" xfId="4535"/>
    <cellStyle name="Separador de milhares 4 2 3 3 6 13" xfId="5592"/>
    <cellStyle name="Separador de milhares 4 2 3 3 6 14" xfId="5680"/>
    <cellStyle name="Separador de milhares 4 2 3 3 6 15" xfId="5776"/>
    <cellStyle name="Separador de milhares 4 2 3 3 6 16" xfId="5848"/>
    <cellStyle name="Separador de milhares 4 2 3 3 6 17" xfId="5904"/>
    <cellStyle name="Separador de milhares 4 2 3 3 6 18" xfId="5947"/>
    <cellStyle name="Separador de milhares 4 2 3 3 6 19" xfId="7266"/>
    <cellStyle name="Separador de milhares 4 2 3 3 6 2" xfId="3591"/>
    <cellStyle name="Separador de milhares 4 2 3 3 6 2 2" xfId="22218"/>
    <cellStyle name="Separador de milhares 4 2 3 3 6 2 3" xfId="33406"/>
    <cellStyle name="Separador de milhares 4 2 3 3 6 20" xfId="7587"/>
    <cellStyle name="Separador de milhares 4 2 3 3 6 21" xfId="7617"/>
    <cellStyle name="Separador de milhares 4 2 3 3 6 22" xfId="8758"/>
    <cellStyle name="Separador de milhares 4 2 3 3 6 23" xfId="8863"/>
    <cellStyle name="Separador de milhares 4 2 3 3 6 24" xfId="8959"/>
    <cellStyle name="Separador de milhares 4 2 3 3 6 25" xfId="9044"/>
    <cellStyle name="Separador de milhares 4 2 3 3 6 26" xfId="9117"/>
    <cellStyle name="Separador de milhares 4 2 3 3 6 27" xfId="9181"/>
    <cellStyle name="Separador de milhares 4 2 3 3 6 28" xfId="9310"/>
    <cellStyle name="Separador de milhares 4 2 3 3 6 29" xfId="9335"/>
    <cellStyle name="Separador de milhares 4 2 3 3 6 3" xfId="3741"/>
    <cellStyle name="Separador de milhares 4 2 3 3 6 3 2" xfId="24111"/>
    <cellStyle name="Separador de milhares 4 2 3 3 6 3 3" xfId="35297"/>
    <cellStyle name="Separador de milhares 4 2 3 3 6 30" xfId="9744"/>
    <cellStyle name="Separador de milhares 4 2 3 3 6 31" xfId="9772"/>
    <cellStyle name="Separador de milhares 4 2 3 3 6 32" xfId="10191"/>
    <cellStyle name="Separador de milhares 4 2 3 3 6 4" xfId="3875"/>
    <cellStyle name="Separador de milhares 4 2 3 3 6 4 2" xfId="26007"/>
    <cellStyle name="Separador de milhares 4 2 3 3 6 4 3" xfId="37193"/>
    <cellStyle name="Separador de milhares 4 2 3 3 6 5" xfId="4022"/>
    <cellStyle name="Separador de milhares 4 2 3 3 6 5 2" xfId="27903"/>
    <cellStyle name="Separador de milhares 4 2 3 3 6 5 3" xfId="39089"/>
    <cellStyle name="Separador de milhares 4 2 3 3 6 6" xfId="4130"/>
    <cellStyle name="Separador de milhares 4 2 3 3 6 6 2" xfId="29799"/>
    <cellStyle name="Separador de milhares 4 2 3 3 6 6 3" xfId="40985"/>
    <cellStyle name="Separador de milhares 4 2 3 3 6 7" xfId="4224"/>
    <cellStyle name="Separador de milhares 4 2 3 3 6 8" xfId="4317"/>
    <cellStyle name="Separador de milhares 4 2 3 3 6 9" xfId="4397"/>
    <cellStyle name="Separador de milhares 4 2 3 3 7" xfId="2510"/>
    <cellStyle name="Separador de milhares 4 2 3 3 7 2" xfId="20638"/>
    <cellStyle name="Separador de milhares 4 2 3 3 7 3" xfId="31826"/>
    <cellStyle name="Separador de milhares 4 2 3 3 8" xfId="3300"/>
    <cellStyle name="Separador de milhares 4 2 3 3 8 2" xfId="22531"/>
    <cellStyle name="Separador de milhares 4 2 3 3 8 3" xfId="33717"/>
    <cellStyle name="Separador de milhares 4 2 3 3 9" xfId="3118"/>
    <cellStyle name="Separador de milhares 4 2 3 3 9 2" xfId="24427"/>
    <cellStyle name="Separador de milhares 4 2 3 3 9 3" xfId="35613"/>
    <cellStyle name="Separador de milhares 4 2 3 30" xfId="7734"/>
    <cellStyle name="Separador de milhares 4 2 3 31" xfId="8128"/>
    <cellStyle name="Separador de milhares 4 2 3 32" xfId="8579"/>
    <cellStyle name="Separador de milhares 4 2 3 33" xfId="8857"/>
    <cellStyle name="Separador de milhares 4 2 3 34" xfId="8954"/>
    <cellStyle name="Separador de milhares 4 2 3 35" xfId="9041"/>
    <cellStyle name="Separador de milhares 4 2 3 36" xfId="8395"/>
    <cellStyle name="Separador de milhares 4 2 3 37" xfId="9118"/>
    <cellStyle name="Separador de milhares 4 2 3 38" xfId="9405"/>
    <cellStyle name="Separador de milhares 4 2 3 39" xfId="9534"/>
    <cellStyle name="Separador de milhares 4 2 3 4" xfId="506"/>
    <cellStyle name="Separador de milhares 4 2 3 4 10" xfId="2338"/>
    <cellStyle name="Separador de milhares 4 2 3 4 11" xfId="3310"/>
    <cellStyle name="Separador de milhares 4 2 3 4 12" xfId="3124"/>
    <cellStyle name="Separador de milhares 4 2 3 4 13" xfId="4879"/>
    <cellStyle name="Separador de milhares 4 2 3 4 14" xfId="5588"/>
    <cellStyle name="Separador de milhares 4 2 3 4 15" xfId="5496"/>
    <cellStyle name="Separador de milhares 4 2 3 4 16" xfId="4737"/>
    <cellStyle name="Separador de milhares 4 2 3 4 17" xfId="5800"/>
    <cellStyle name="Separador de milhares 4 2 3 4 18" xfId="4865"/>
    <cellStyle name="Separador de milhares 4 2 3 4 19" xfId="7447"/>
    <cellStyle name="Separador de milhares 4 2 3 4 2" xfId="2616"/>
    <cellStyle name="Separador de milhares 4 2 3 4 2 2" xfId="20796"/>
    <cellStyle name="Separador de milhares 4 2 3 4 2 3" xfId="31984"/>
    <cellStyle name="Separador de milhares 4 2 3 4 20" xfId="7077"/>
    <cellStyle name="Separador de milhares 4 2 3 4 21" xfId="7027"/>
    <cellStyle name="Separador de milhares 4 2 3 4 22" xfId="8005"/>
    <cellStyle name="Separador de milhares 4 2 3 4 23" xfId="8494"/>
    <cellStyle name="Separador de milhares 4 2 3 4 24" xfId="8044"/>
    <cellStyle name="Separador de milhares 4 2 3 4 25" xfId="8291"/>
    <cellStyle name="Separador de milhares 4 2 3 4 26" xfId="7698"/>
    <cellStyle name="Separador de milhares 4 2 3 4 27" xfId="8468"/>
    <cellStyle name="Separador de milhares 4 2 3 4 28" xfId="7729"/>
    <cellStyle name="Separador de milhares 4 2 3 4 29" xfId="8901"/>
    <cellStyle name="Separador de milhares 4 2 3 4 3" xfId="2610"/>
    <cellStyle name="Separador de milhares 4 2 3 4 3 2" xfId="22689"/>
    <cellStyle name="Separador de milhares 4 2 3 4 3 3" xfId="33875"/>
    <cellStyle name="Separador de milhares 4 2 3 4 30" xfId="9493"/>
    <cellStyle name="Separador de milhares 4 2 3 4 31" xfId="9661"/>
    <cellStyle name="Separador de milhares 4 2 3 4 32" xfId="10065"/>
    <cellStyle name="Separador de milhares 4 2 3 4 4" xfId="2292"/>
    <cellStyle name="Separador de milhares 4 2 3 4 4 2" xfId="24585"/>
    <cellStyle name="Separador de milhares 4 2 3 4 4 3" xfId="35771"/>
    <cellStyle name="Separador de milhares 4 2 3 4 5" xfId="3933"/>
    <cellStyle name="Separador de milhares 4 2 3 4 5 2" xfId="26481"/>
    <cellStyle name="Separador de milhares 4 2 3 4 5 3" xfId="37667"/>
    <cellStyle name="Separador de milhares 4 2 3 4 6" xfId="3790"/>
    <cellStyle name="Separador de milhares 4 2 3 4 6 2" xfId="28377"/>
    <cellStyle name="Separador de milhares 4 2 3 4 6 3" xfId="39563"/>
    <cellStyle name="Separador de milhares 4 2 3 4 7" xfId="3014"/>
    <cellStyle name="Separador de milhares 4 2 3 4 8" xfId="2765"/>
    <cellStyle name="Separador de milhares 4 2 3 4 9" xfId="3433"/>
    <cellStyle name="Separador de milhares 4 2 3 40" xfId="10037"/>
    <cellStyle name="Separador de milhares 4 2 3 5" xfId="822"/>
    <cellStyle name="Separador de milhares 4 2 3 5 10" xfId="3958"/>
    <cellStyle name="Separador de milhares 4 2 3 5 11" xfId="2511"/>
    <cellStyle name="Separador de milhares 4 2 3 5 12" xfId="3879"/>
    <cellStyle name="Separador de milhares 4 2 3 5 13" xfId="5038"/>
    <cellStyle name="Separador de milhares 4 2 3 5 14" xfId="5041"/>
    <cellStyle name="Separador de milhares 4 2 3 5 15" xfId="5264"/>
    <cellStyle name="Separador de milhares 4 2 3 5 16" xfId="4944"/>
    <cellStyle name="Separador de milhares 4 2 3 5 17" xfId="5619"/>
    <cellStyle name="Separador de milhares 4 2 3 5 18" xfId="5031"/>
    <cellStyle name="Separador de milhares 4 2 3 5 19" xfId="7153"/>
    <cellStyle name="Separador de milhares 4 2 3 5 2" xfId="2824"/>
    <cellStyle name="Separador de milhares 4 2 3 5 2 2" xfId="21112"/>
    <cellStyle name="Separador de milhares 4 2 3 5 2 3" xfId="32300"/>
    <cellStyle name="Separador de milhares 4 2 3 5 20" xfId="7007"/>
    <cellStyle name="Separador de milhares 4 2 3 5 21" xfId="7069"/>
    <cellStyle name="Separador de milhares 4 2 3 5 22" xfId="8167"/>
    <cellStyle name="Separador de milhares 4 2 3 5 23" xfId="7831"/>
    <cellStyle name="Separador de milhares 4 2 3 5 24" xfId="7686"/>
    <cellStyle name="Separador de milhares 4 2 3 5 25" xfId="8227"/>
    <cellStyle name="Separador de milhares 4 2 3 5 26" xfId="8476"/>
    <cellStyle name="Separador de milhares 4 2 3 5 27" xfId="8500"/>
    <cellStyle name="Separador de milhares 4 2 3 5 28" xfId="7923"/>
    <cellStyle name="Separador de milhares 4 2 3 5 29" xfId="9284"/>
    <cellStyle name="Separador de milhares 4 2 3 5 3" xfId="3047"/>
    <cellStyle name="Separador de milhares 4 2 3 5 3 2" xfId="23005"/>
    <cellStyle name="Separador de milhares 4 2 3 5 3 3" xfId="34191"/>
    <cellStyle name="Separador de milhares 4 2 3 5 30" xfId="9549"/>
    <cellStyle name="Separador de milhares 4 2 3 5 31" xfId="9440"/>
    <cellStyle name="Separador de milhares 4 2 3 5 32" xfId="10093"/>
    <cellStyle name="Separador de milhares 4 2 3 5 4" xfId="3520"/>
    <cellStyle name="Separador de milhares 4 2 3 5 4 2" xfId="24901"/>
    <cellStyle name="Separador de milhares 4 2 3 5 4 3" xfId="36087"/>
    <cellStyle name="Separador de milhares 4 2 3 5 5" xfId="3378"/>
    <cellStyle name="Separador de milhares 4 2 3 5 5 2" xfId="26797"/>
    <cellStyle name="Separador de milhares 4 2 3 5 5 3" xfId="37983"/>
    <cellStyle name="Separador de milhares 4 2 3 5 6" xfId="2820"/>
    <cellStyle name="Separador de milhares 4 2 3 5 6 2" xfId="28693"/>
    <cellStyle name="Separador de milhares 4 2 3 5 6 3" xfId="39879"/>
    <cellStyle name="Separador de milhares 4 2 3 5 7" xfId="3916"/>
    <cellStyle name="Separador de milhares 4 2 3 5 8" xfId="2575"/>
    <cellStyle name="Separador de milhares 4 2 3 5 9" xfId="3664"/>
    <cellStyle name="Separador de milhares 4 2 3 6" xfId="1138"/>
    <cellStyle name="Separador de milhares 4 2 3 6 10" xfId="2257"/>
    <cellStyle name="Separador de milhares 4 2 3 6 11" xfId="4196"/>
    <cellStyle name="Separador de milhares 4 2 3 6 12" xfId="4291"/>
    <cellStyle name="Separador de milhares 4 2 3 6 13" xfId="5187"/>
    <cellStyle name="Separador de milhares 4 2 3 6 14" xfId="5240"/>
    <cellStyle name="Separador de milhares 4 2 3 6 15" xfId="5354"/>
    <cellStyle name="Separador de milhares 4 2 3 6 16" xfId="5283"/>
    <cellStyle name="Separador de milhares 4 2 3 6 17" xfId="5778"/>
    <cellStyle name="Separador de milhares 4 2 3 6 18" xfId="5222"/>
    <cellStyle name="Separador de milhares 4 2 3 6 19" xfId="7486"/>
    <cellStyle name="Separador de milhares 4 2 3 6 2" xfId="3042"/>
    <cellStyle name="Separador de milhares 4 2 3 6 2 2" xfId="21428"/>
    <cellStyle name="Separador de milhares 4 2 3 6 2 3" xfId="32616"/>
    <cellStyle name="Separador de milhares 4 2 3 6 20" xfId="7559"/>
    <cellStyle name="Separador de milhares 4 2 3 6 21" xfId="7001"/>
    <cellStyle name="Separador de milhares 4 2 3 6 22" xfId="8327"/>
    <cellStyle name="Separador de milhares 4 2 3 6 23" xfId="8145"/>
    <cellStyle name="Separador de milhares 4 2 3 6 24" xfId="8011"/>
    <cellStyle name="Separador de milhares 4 2 3 6 25" xfId="8413"/>
    <cellStyle name="Separador de milhares 4 2 3 6 26" xfId="8548"/>
    <cellStyle name="Separador de milhares 4 2 3 6 27" xfId="8833"/>
    <cellStyle name="Separador de milhares 4 2 3 6 28" xfId="8466"/>
    <cellStyle name="Separador de milhares 4 2 3 6 29" xfId="9065"/>
    <cellStyle name="Separador de milhares 4 2 3 6 3" xfId="3345"/>
    <cellStyle name="Separador de milhares 4 2 3 6 3 2" xfId="23321"/>
    <cellStyle name="Separador de milhares 4 2 3 6 3 3" xfId="34507"/>
    <cellStyle name="Separador de milhares 4 2 3 6 30" xfId="9607"/>
    <cellStyle name="Separador de milhares 4 2 3 6 31" xfId="9540"/>
    <cellStyle name="Separador de milhares 4 2 3 6 32" xfId="10121"/>
    <cellStyle name="Separador de milhares 4 2 3 6 4" xfId="2579"/>
    <cellStyle name="Separador de milhares 4 2 3 6 4 2" xfId="25217"/>
    <cellStyle name="Separador de milhares 4 2 3 6 4 3" xfId="36403"/>
    <cellStyle name="Separador de milhares 4 2 3 6 5" xfId="3697"/>
    <cellStyle name="Separador de milhares 4 2 3 6 5 2" xfId="27113"/>
    <cellStyle name="Separador de milhares 4 2 3 6 5 3" xfId="38299"/>
    <cellStyle name="Separador de milhares 4 2 3 6 6" xfId="3999"/>
    <cellStyle name="Separador de milhares 4 2 3 6 6 2" xfId="29009"/>
    <cellStyle name="Separador de milhares 4 2 3 6 6 3" xfId="40195"/>
    <cellStyle name="Separador de milhares 4 2 3 6 7" xfId="3841"/>
    <cellStyle name="Separador de milhares 4 2 3 6 8" xfId="3438"/>
    <cellStyle name="Separador de milhares 4 2 3 6 9" xfId="2759"/>
    <cellStyle name="Separador de milhares 4 2 3 7" xfId="1454"/>
    <cellStyle name="Separador de milhares 4 2 3 7 10" xfId="3483"/>
    <cellStyle name="Separador de milhares 4 2 3 7 11" xfId="3472"/>
    <cellStyle name="Separador de milhares 4 2 3 7 12" xfId="3581"/>
    <cellStyle name="Separador de milhares 4 2 3 7 13" xfId="5334"/>
    <cellStyle name="Separador de milhares 4 2 3 7 14" xfId="4649"/>
    <cellStyle name="Separador de milhares 4 2 3 7 15" xfId="5133"/>
    <cellStyle name="Separador de milhares 4 2 3 7 16" xfId="5360"/>
    <cellStyle name="Separador de milhares 4 2 3 7 17" xfId="4972"/>
    <cellStyle name="Separador de milhares 4 2 3 7 18" xfId="4634"/>
    <cellStyle name="Separador de milhares 4 2 3 7 19" xfId="7418"/>
    <cellStyle name="Separador de milhares 4 2 3 7 2" xfId="3257"/>
    <cellStyle name="Separador de milhares 4 2 3 7 2 2" xfId="21744"/>
    <cellStyle name="Separador de milhares 4 2 3 7 2 3" xfId="32932"/>
    <cellStyle name="Separador de milhares 4 2 3 7 20" xfId="7239"/>
    <cellStyle name="Separador de milhares 4 2 3 7 21" xfId="7197"/>
    <cellStyle name="Separador de milhares 4 2 3 7 22" xfId="8499"/>
    <cellStyle name="Separador de milhares 4 2 3 7 23" xfId="8421"/>
    <cellStyle name="Separador de milhares 4 2 3 7 24" xfId="8094"/>
    <cellStyle name="Separador de milhares 4 2 3 7 25" xfId="7829"/>
    <cellStyle name="Separador de milhares 4 2 3 7 26" xfId="8653"/>
    <cellStyle name="Separador de milhares 4 2 3 7 27" xfId="8513"/>
    <cellStyle name="Separador de milhares 4 2 3 7 28" xfId="9232"/>
    <cellStyle name="Separador de milhares 4 2 3 7 29" xfId="8358"/>
    <cellStyle name="Separador de milhares 4 2 3 7 3" xfId="2527"/>
    <cellStyle name="Separador de milhares 4 2 3 7 3 2" xfId="23637"/>
    <cellStyle name="Separador de milhares 4 2 3 7 3 3" xfId="34823"/>
    <cellStyle name="Separador de milhares 4 2 3 7 30" xfId="9664"/>
    <cellStyle name="Separador de milhares 4 2 3 7 31" xfId="9637"/>
    <cellStyle name="Separador de milhares 4 2 3 7 32" xfId="10149"/>
    <cellStyle name="Separador de milhares 4 2 3 7 4" xfId="2620"/>
    <cellStyle name="Separador de milhares 4 2 3 7 4 2" xfId="25533"/>
    <cellStyle name="Separador de milhares 4 2 3 7 4 3" xfId="36719"/>
    <cellStyle name="Separador de milhares 4 2 3 7 5" xfId="2335"/>
    <cellStyle name="Separador de milhares 4 2 3 7 5 2" xfId="27429"/>
    <cellStyle name="Separador de milhares 4 2 3 7 5 3" xfId="38615"/>
    <cellStyle name="Separador de milhares 4 2 3 7 6" xfId="2286"/>
    <cellStyle name="Separador de milhares 4 2 3 7 6 2" xfId="29325"/>
    <cellStyle name="Separador de milhares 4 2 3 7 6 3" xfId="40511"/>
    <cellStyle name="Separador de milhares 4 2 3 7 7" xfId="2667"/>
    <cellStyle name="Separador de milhares 4 2 3 7 8" xfId="3089"/>
    <cellStyle name="Separador de milhares 4 2 3 7 9" xfId="3604"/>
    <cellStyle name="Separador de milhares 4 2 3 8" xfId="1770"/>
    <cellStyle name="Separador de milhares 4 2 3 8 10" xfId="2560"/>
    <cellStyle name="Separador de milhares 4 2 3 8 11" xfId="3280"/>
    <cellStyle name="Separador de milhares 4 2 3 8 12" xfId="4073"/>
    <cellStyle name="Separador de milhares 4 2 3 8 13" xfId="5504"/>
    <cellStyle name="Separador de milhares 4 2 3 8 14" xfId="5169"/>
    <cellStyle name="Separador de milhares 4 2 3 8 15" xfId="4628"/>
    <cellStyle name="Separador de milhares 4 2 3 8 16" xfId="4666"/>
    <cellStyle name="Separador de milhares 4 2 3 8 17" xfId="4936"/>
    <cellStyle name="Separador de milhares 4 2 3 8 18" xfId="5522"/>
    <cellStyle name="Separador de milhares 4 2 3 8 19" xfId="7214"/>
    <cellStyle name="Separador de milhares 4 2 3 8 2" xfId="3493"/>
    <cellStyle name="Separador de milhares 4 2 3 8 2 2" xfId="22060"/>
    <cellStyle name="Separador de milhares 4 2 3 8 2 3" xfId="33248"/>
    <cellStyle name="Separador de milhares 4 2 3 8 20" xfId="7068"/>
    <cellStyle name="Separador de milhares 4 2 3 8 21" xfId="7297"/>
    <cellStyle name="Separador de milhares 4 2 3 8 22" xfId="8681"/>
    <cellStyle name="Separador de milhares 4 2 3 8 23" xfId="7718"/>
    <cellStyle name="Separador de milhares 4 2 3 8 24" xfId="7926"/>
    <cellStyle name="Separador de milhares 4 2 3 8 25" xfId="8464"/>
    <cellStyle name="Separador de milhares 4 2 3 8 26" xfId="7875"/>
    <cellStyle name="Separador de milhares 4 2 3 8 27" xfId="8135"/>
    <cellStyle name="Separador de milhares 4 2 3 8 28" xfId="9283"/>
    <cellStyle name="Separador de milhares 4 2 3 8 29" xfId="8813"/>
    <cellStyle name="Separador de milhares 4 2 3 8 3" xfId="3220"/>
    <cellStyle name="Separador de milhares 4 2 3 8 3 2" xfId="23953"/>
    <cellStyle name="Separador de milhares 4 2 3 8 3 3" xfId="35139"/>
    <cellStyle name="Separador de milhares 4 2 3 8 30" xfId="9720"/>
    <cellStyle name="Separador de milhares 4 2 3 8 31" xfId="9401"/>
    <cellStyle name="Separador de milhares 4 2 3 8 32" xfId="10177"/>
    <cellStyle name="Separador de milhares 4 2 3 8 4" xfId="3183"/>
    <cellStyle name="Separador de milhares 4 2 3 8 4 2" xfId="25849"/>
    <cellStyle name="Separador de milhares 4 2 3 8 4 3" xfId="37035"/>
    <cellStyle name="Separador de milhares 4 2 3 8 5" xfId="3514"/>
    <cellStyle name="Separador de milhares 4 2 3 8 5 2" xfId="27745"/>
    <cellStyle name="Separador de milhares 4 2 3 8 5 3" xfId="38931"/>
    <cellStyle name="Separador de milhares 4 2 3 8 6" xfId="2421"/>
    <cellStyle name="Separador de milhares 4 2 3 8 6 2" xfId="29641"/>
    <cellStyle name="Separador de milhares 4 2 3 8 6 3" xfId="40827"/>
    <cellStyle name="Separador de milhares 4 2 3 8 7" xfId="2671"/>
    <cellStyle name="Separador de milhares 4 2 3 8 8" xfId="2680"/>
    <cellStyle name="Separador de milhares 4 2 3 8 9" xfId="3856"/>
    <cellStyle name="Separador de milhares 4 2 3 9" xfId="2092"/>
    <cellStyle name="Separador de milhares 4 2 3 9 10" xfId="4211"/>
    <cellStyle name="Separador de milhares 4 2 3 9 11" xfId="4306"/>
    <cellStyle name="Separador de milhares 4 2 3 9 12" xfId="4387"/>
    <cellStyle name="Separador de milhares 4 2 3 9 13" xfId="4719"/>
    <cellStyle name="Separador de milhares 4 2 3 9 14" xfId="5500"/>
    <cellStyle name="Separador de milhares 4 2 3 9 15" xfId="5317"/>
    <cellStyle name="Separador de milhares 4 2 3 9 16" xfId="5319"/>
    <cellStyle name="Separador de milhares 4 2 3 9 17" xfId="5399"/>
    <cellStyle name="Separador de milhares 4 2 3 9 18" xfId="5539"/>
    <cellStyle name="Separador de milhares 4 2 3 9 19" xfId="7073"/>
    <cellStyle name="Separador de milhares 4 2 3 9 2" xfId="2403"/>
    <cellStyle name="Separador de milhares 4 2 3 9 20" xfId="7276"/>
    <cellStyle name="Separador de milhares 4 2 3 9 21" xfId="7176"/>
    <cellStyle name="Separador de milhares 4 2 3 9 22" xfId="7824"/>
    <cellStyle name="Separador de milhares 4 2 3 9 23" xfId="8089"/>
    <cellStyle name="Separador de milhares 4 2 3 9 24" xfId="8779"/>
    <cellStyle name="Separador de milhares 4 2 3 9 25" xfId="8572"/>
    <cellStyle name="Separador de milhares 4 2 3 9 26" xfId="8851"/>
    <cellStyle name="Separador de milhares 4 2 3 9 27" xfId="8947"/>
    <cellStyle name="Separador de milhares 4 2 3 9 28" xfId="8989"/>
    <cellStyle name="Separador de milhares 4 2 3 9 29" xfId="8801"/>
    <cellStyle name="Separador de milhares 4 2 3 9 3" xfId="2398"/>
    <cellStyle name="Separador de milhares 4 2 3 9 30" xfId="9439"/>
    <cellStyle name="Separador de milhares 4 2 3 9 31" xfId="9518"/>
    <cellStyle name="Separador de milhares 4 2 3 9 32" xfId="10205"/>
    <cellStyle name="Separador de milhares 4 2 3 9 4" xfId="2248"/>
    <cellStyle name="Separador de milhares 4 2 3 9 5" xfId="3830"/>
    <cellStyle name="Separador de milhares 4 2 3 9 6" xfId="2710"/>
    <cellStyle name="Separador de milhares 4 2 3 9 7" xfId="3752"/>
    <cellStyle name="Separador de milhares 4 2 3 9 8" xfId="4148"/>
    <cellStyle name="Separador de milhares 4 2 3 9 9" xfId="3104"/>
    <cellStyle name="Separador de milhares 4 2 30" xfId="5843"/>
    <cellStyle name="Separador de milhares 4 2 30 2" xfId="6178"/>
    <cellStyle name="Separador de milhares 4 2 30 3" xfId="5732"/>
    <cellStyle name="Separador de milhares 4 2 31" xfId="6873"/>
    <cellStyle name="Separador de milhares 4 2 32" xfId="6508"/>
    <cellStyle name="Separador de milhares 4 2 33" xfId="6122"/>
    <cellStyle name="Separador de milhares 4 2 34" xfId="6180"/>
    <cellStyle name="Separador de milhares 4 2 35" xfId="6716"/>
    <cellStyle name="Separador de milhares 4 2 36" xfId="6138"/>
    <cellStyle name="Separador de milhares 4 2 37" xfId="6831"/>
    <cellStyle name="Separador de milhares 4 2 38" xfId="6236"/>
    <cellStyle name="Separador de milhares 4 2 39" xfId="6649"/>
    <cellStyle name="Separador de milhares 4 2 4" xfId="210"/>
    <cellStyle name="Separador de milhares 4 2 4 10" xfId="2968"/>
    <cellStyle name="Separador de milhares 4 2 4 10 2" xfId="24291"/>
    <cellStyle name="Separador de milhares 4 2 4 10 3" xfId="35477"/>
    <cellStyle name="Separador de milhares 4 2 4 11" xfId="3398"/>
    <cellStyle name="Separador de milhares 4 2 4 11 2" xfId="26187"/>
    <cellStyle name="Separador de milhares 4 2 4 11 3" xfId="37373"/>
    <cellStyle name="Separador de milhares 4 2 4 12" xfId="3846"/>
    <cellStyle name="Separador de milhares 4 2 4 12 2" xfId="28083"/>
    <cellStyle name="Separador de milhares 4 2 4 12 3" xfId="39269"/>
    <cellStyle name="Separador de milhares 4 2 4 13" xfId="2724"/>
    <cellStyle name="Separador de milhares 4 2 4 14" xfId="2323"/>
    <cellStyle name="Separador de milhares 4 2 4 15" xfId="4260"/>
    <cellStyle name="Separador de milhares 4 2 4 16" xfId="4346"/>
    <cellStyle name="Separador de milhares 4 2 4 17" xfId="4421"/>
    <cellStyle name="Separador de milhares 4 2 4 18" xfId="4479"/>
    <cellStyle name="Separador de milhares 4 2 4 19" xfId="4516"/>
    <cellStyle name="Separador de milhares 4 2 4 2" xfId="368"/>
    <cellStyle name="Separador de milhares 4 2 4 2 10" xfId="3553"/>
    <cellStyle name="Separador de milhares 4 2 4 2 10 2" xfId="26345"/>
    <cellStyle name="Separador de milhares 4 2 4 2 10 3" xfId="37531"/>
    <cellStyle name="Separador de milhares 4 2 4 2 11" xfId="2784"/>
    <cellStyle name="Separador de milhares 4 2 4 2 11 2" xfId="28241"/>
    <cellStyle name="Separador de milhares 4 2 4 2 11 3" xfId="39427"/>
    <cellStyle name="Separador de milhares 4 2 4 2 12" xfId="3291"/>
    <cellStyle name="Separador de milhares 4 2 4 2 13" xfId="3552"/>
    <cellStyle name="Separador de milhares 4 2 4 2 14" xfId="2668"/>
    <cellStyle name="Separador de milhares 4 2 4 2 15" xfId="2472"/>
    <cellStyle name="Separador de milhares 4 2 4 2 16" xfId="3772"/>
    <cellStyle name="Separador de milhares 4 2 4 2 17" xfId="3997"/>
    <cellStyle name="Separador de milhares 4 2 4 2 18" xfId="4807"/>
    <cellStyle name="Separador de milhares 4 2 4 2 19" xfId="5392"/>
    <cellStyle name="Separador de milhares 4 2 4 2 2" xfId="686"/>
    <cellStyle name="Separador de milhares 4 2 4 2 2 10" xfId="3282"/>
    <cellStyle name="Separador de milhares 4 2 4 2 2 11" xfId="2869"/>
    <cellStyle name="Separador de milhares 4 2 4 2 2 12" xfId="4042"/>
    <cellStyle name="Separador de milhares 4 2 4 2 2 13" xfId="4965"/>
    <cellStyle name="Separador de milhares 4 2 4 2 2 14" xfId="4558"/>
    <cellStyle name="Separador de milhares 4 2 4 2 2 15" xfId="4606"/>
    <cellStyle name="Separador de milhares 4 2 4 2 2 16" xfId="4860"/>
    <cellStyle name="Separador de milhares 4 2 4 2 2 17" xfId="5596"/>
    <cellStyle name="Separador de milhares 4 2 4 2 2 18" xfId="5676"/>
    <cellStyle name="Separador de milhares 4 2 4 2 2 19" xfId="7005"/>
    <cellStyle name="Separador de milhares 4 2 4 2 2 2" xfId="2733"/>
    <cellStyle name="Separador de milhares 4 2 4 2 2 2 2" xfId="20976"/>
    <cellStyle name="Separador de milhares 4 2 4 2 2 2 3" xfId="32164"/>
    <cellStyle name="Separador de milhares 4 2 4 2 2 20" xfId="7311"/>
    <cellStyle name="Separador de milhares 4 2 4 2 2 21" xfId="7564"/>
    <cellStyle name="Separador de milhares 4 2 4 2 2 22" xfId="8093"/>
    <cellStyle name="Separador de milhares 4 2 4 2 2 23" xfId="7672"/>
    <cellStyle name="Separador de milhares 4 2 4 2 2 24" xfId="8800"/>
    <cellStyle name="Separador de milhares 4 2 4 2 2 25" xfId="7951"/>
    <cellStyle name="Separador de milhares 4 2 4 2 2 26" xfId="8185"/>
    <cellStyle name="Separador de milhares 4 2 4 2 2 27" xfId="7879"/>
    <cellStyle name="Separador de milhares 4 2 4 2 2 28" xfId="8919"/>
    <cellStyle name="Separador de milhares 4 2 4 2 2 29" xfId="8996"/>
    <cellStyle name="Separador de milhares 4 2 4 2 2 3" xfId="2207"/>
    <cellStyle name="Separador de milhares 4 2 4 2 2 3 2" xfId="22869"/>
    <cellStyle name="Separador de milhares 4 2 4 2 2 3 3" xfId="34055"/>
    <cellStyle name="Separador de milhares 4 2 4 2 2 30" xfId="9522"/>
    <cellStyle name="Separador de milhares 4 2 4 2 2 31" xfId="9383"/>
    <cellStyle name="Separador de milhares 4 2 4 2 2 32" xfId="10081"/>
    <cellStyle name="Separador de milhares 4 2 4 2 2 4" xfId="2310"/>
    <cellStyle name="Separador de milhares 4 2 4 2 2 4 2" xfId="24765"/>
    <cellStyle name="Separador de milhares 4 2 4 2 2 4 3" xfId="35951"/>
    <cellStyle name="Separador de milhares 4 2 4 2 2 5" xfId="3185"/>
    <cellStyle name="Separador de milhares 4 2 4 2 2 5 2" xfId="26661"/>
    <cellStyle name="Separador de milhares 4 2 4 2 2 5 3" xfId="37847"/>
    <cellStyle name="Separador de milhares 4 2 4 2 2 6" xfId="3783"/>
    <cellStyle name="Separador de milhares 4 2 4 2 2 6 2" xfId="28557"/>
    <cellStyle name="Separador de milhares 4 2 4 2 2 6 3" xfId="39743"/>
    <cellStyle name="Separador de milhares 4 2 4 2 2 7" xfId="3702"/>
    <cellStyle name="Separador de milhares 4 2 4 2 2 8" xfId="4167"/>
    <cellStyle name="Separador de milhares 4 2 4 2 2 9" xfId="3808"/>
    <cellStyle name="Separador de milhares 4 2 4 2 20" xfId="5032"/>
    <cellStyle name="Separador de milhares 4 2 4 2 21" xfId="4934"/>
    <cellStyle name="Separador de milhares 4 2 4 2 22" xfId="4827"/>
    <cellStyle name="Separador de milhares 4 2 4 2 23" xfId="5070"/>
    <cellStyle name="Separador de milhares 4 2 4 2 24" xfId="7518"/>
    <cellStyle name="Separador de milhares 4 2 4 2 25" xfId="7372"/>
    <cellStyle name="Separador de milhares 4 2 4 2 26" xfId="7349"/>
    <cellStyle name="Separador de milhares 4 2 4 2 27" xfId="7930"/>
    <cellStyle name="Separador de milhares 4 2 4 2 28" xfId="8295"/>
    <cellStyle name="Separador de milhares 4 2 4 2 29" xfId="7732"/>
    <cellStyle name="Separador de milhares 4 2 4 2 3" xfId="1002"/>
    <cellStyle name="Separador de milhares 4 2 4 2 3 10" xfId="4203"/>
    <cellStyle name="Separador de milhares 4 2 4 2 3 11" xfId="4298"/>
    <cellStyle name="Separador de milhares 4 2 4 2 3 12" xfId="4379"/>
    <cellStyle name="Separador de milhares 4 2 4 2 3 13" xfId="5123"/>
    <cellStyle name="Separador de milhares 4 2 4 2 3 14" xfId="5338"/>
    <cellStyle name="Separador de milhares 4 2 4 2 3 15" xfId="5148"/>
    <cellStyle name="Separador de milhares 4 2 4 2 3 16" xfId="5293"/>
    <cellStyle name="Separador de milhares 4 2 4 2 3 17" xfId="5344"/>
    <cellStyle name="Separador de milhares 4 2 4 2 3 18" xfId="5370"/>
    <cellStyle name="Separador de milhares 4 2 4 2 3 19" xfId="7556"/>
    <cellStyle name="Separador de milhares 4 2 4 2 3 2" xfId="2939"/>
    <cellStyle name="Separador de milhares 4 2 4 2 3 2 2" xfId="21292"/>
    <cellStyle name="Separador de milhares 4 2 4 2 3 2 3" xfId="32480"/>
    <cellStyle name="Separador de milhares 4 2 4 2 3 20" xfId="7231"/>
    <cellStyle name="Separador de milhares 4 2 4 2 3 21" xfId="7548"/>
    <cellStyle name="Separador de milhares 4 2 4 2 3 22" xfId="8250"/>
    <cellStyle name="Separador de milhares 4 2 4 2 3 23" xfId="7935"/>
    <cellStyle name="Separador de milhares 4 2 4 2 3 24" xfId="7640"/>
    <cellStyle name="Separador de milhares 4 2 4 2 3 25" xfId="8729"/>
    <cellStyle name="Separador de milhares 4 2 4 2 3 26" xfId="8841"/>
    <cellStyle name="Separador de milhares 4 2 4 2 3 27" xfId="8938"/>
    <cellStyle name="Separador de milhares 4 2 4 2 3 28" xfId="8391"/>
    <cellStyle name="Separador de milhares 4 2 4 2 3 29" xfId="8988"/>
    <cellStyle name="Separador de milhares 4 2 4 2 3 3" xfId="3499"/>
    <cellStyle name="Separador de milhares 4 2 4 2 3 3 2" xfId="23185"/>
    <cellStyle name="Separador de milhares 4 2 4 2 3 3 3" xfId="34371"/>
    <cellStyle name="Separador de milhares 4 2 4 2 3 30" xfId="9577"/>
    <cellStyle name="Separador de milhares 4 2 4 2 3 31" xfId="9467"/>
    <cellStyle name="Separador de milhares 4 2 4 2 3 32" xfId="10109"/>
    <cellStyle name="Separador de milhares 4 2 4 2 3 4" xfId="2253"/>
    <cellStyle name="Separador de milhares 4 2 4 2 3 4 2" xfId="25081"/>
    <cellStyle name="Separador de milhares 4 2 4 2 3 4 3" xfId="36267"/>
    <cellStyle name="Separador de milhares 4 2 4 2 3 5" xfId="3681"/>
    <cellStyle name="Separador de milhares 4 2 4 2 3 5 2" xfId="26977"/>
    <cellStyle name="Separador de milhares 4 2 4 2 3 5 3" xfId="38163"/>
    <cellStyle name="Separador de milhares 4 2 4 2 3 6" xfId="3733"/>
    <cellStyle name="Separador de milhares 4 2 4 2 3 6 2" xfId="28873"/>
    <cellStyle name="Separador de milhares 4 2 4 2 3 6 3" xfId="40059"/>
    <cellStyle name="Separador de milhares 4 2 4 2 3 7" xfId="3685"/>
    <cellStyle name="Separador de milhares 4 2 4 2 3 8" xfId="2847"/>
    <cellStyle name="Separador de milhares 4 2 4 2 3 9" xfId="3008"/>
    <cellStyle name="Separador de milhares 4 2 4 2 30" xfId="8450"/>
    <cellStyle name="Separador de milhares 4 2 4 2 31" xfId="8489"/>
    <cellStyle name="Separador de milhares 4 2 4 2 32" xfId="8397"/>
    <cellStyle name="Separador de milhares 4 2 4 2 33" xfId="9076"/>
    <cellStyle name="Separador de milhares 4 2 4 2 34" xfId="7628"/>
    <cellStyle name="Separador de milhares 4 2 4 2 35" xfId="9466"/>
    <cellStyle name="Separador de milhares 4 2 4 2 36" xfId="9593"/>
    <cellStyle name="Separador de milhares 4 2 4 2 37" xfId="10053"/>
    <cellStyle name="Separador de milhares 4 2 4 2 4" xfId="1318"/>
    <cellStyle name="Separador de milhares 4 2 4 2 4 10" xfId="3437"/>
    <cellStyle name="Separador de milhares 4 2 4 2 4 11" xfId="2764"/>
    <cellStyle name="Separador de milhares 4 2 4 2 4 12" xfId="3991"/>
    <cellStyle name="Separador de milhares 4 2 4 2 4 13" xfId="5270"/>
    <cellStyle name="Separador de milhares 4 2 4 2 4 14" xfId="5570"/>
    <cellStyle name="Separador de milhares 4 2 4 2 4 15" xfId="5385"/>
    <cellStyle name="Separador de milhares 4 2 4 2 4 16" xfId="5116"/>
    <cellStyle name="Separador de milhares 4 2 4 2 4 17" xfId="5253"/>
    <cellStyle name="Separador de milhares 4 2 4 2 4 18" xfId="5483"/>
    <cellStyle name="Separador de milhares 4 2 4 2 4 19" xfId="7240"/>
    <cellStyle name="Separador de milhares 4 2 4 2 4 2" xfId="3152"/>
    <cellStyle name="Separador de milhares 4 2 4 2 4 2 2" xfId="21608"/>
    <cellStyle name="Separador de milhares 4 2 4 2 4 2 3" xfId="32796"/>
    <cellStyle name="Separador de milhares 4 2 4 2 4 20" xfId="7492"/>
    <cellStyle name="Separador de milhares 4 2 4 2 4 21" xfId="7416"/>
    <cellStyle name="Separador de milhares 4 2 4 2 4 22" xfId="8419"/>
    <cellStyle name="Separador de milhares 4 2 4 2 4 23" xfId="8472"/>
    <cellStyle name="Separador de milhares 4 2 4 2 4 24" xfId="7931"/>
    <cellStyle name="Separador de milhares 4 2 4 2 4 25" xfId="7664"/>
    <cellStyle name="Separador de milhares 4 2 4 2 4 26" xfId="8165"/>
    <cellStyle name="Separador de milhares 4 2 4 2 4 27" xfId="7937"/>
    <cellStyle name="Separador de milhares 4 2 4 2 4 28" xfId="9004"/>
    <cellStyle name="Separador de milhares 4 2 4 2 4 29" xfId="8864"/>
    <cellStyle name="Separador de milhares 4 2 4 2 4 3" xfId="2588"/>
    <cellStyle name="Separador de milhares 4 2 4 2 4 3 2" xfId="23501"/>
    <cellStyle name="Separador de milhares 4 2 4 2 4 3 3" xfId="34687"/>
    <cellStyle name="Separador de milhares 4 2 4 2 4 30" xfId="9636"/>
    <cellStyle name="Separador de milhares 4 2 4 2 4 31" xfId="9654"/>
    <cellStyle name="Separador de milhares 4 2 4 2 4 32" xfId="10137"/>
    <cellStyle name="Separador de milhares 4 2 4 2 4 4" xfId="3598"/>
    <cellStyle name="Separador de milhares 4 2 4 2 4 4 2" xfId="25397"/>
    <cellStyle name="Separador de milhares 4 2 4 2 4 4 3" xfId="36583"/>
    <cellStyle name="Separador de milhares 4 2 4 2 4 5" xfId="3910"/>
    <cellStyle name="Separador de milhares 4 2 4 2 4 5 2" xfId="27293"/>
    <cellStyle name="Separador de milhares 4 2 4 2 4 5 3" xfId="38479"/>
    <cellStyle name="Separador de milhares 4 2 4 2 4 6" xfId="3789"/>
    <cellStyle name="Separador de milhares 4 2 4 2 4 6 2" xfId="29189"/>
    <cellStyle name="Separador de milhares 4 2 4 2 4 6 3" xfId="40375"/>
    <cellStyle name="Separador de milhares 4 2 4 2 4 7" xfId="2663"/>
    <cellStyle name="Separador de milhares 4 2 4 2 4 8" xfId="3988"/>
    <cellStyle name="Separador de milhares 4 2 4 2 4 9" xfId="2306"/>
    <cellStyle name="Separador de milhares 4 2 4 2 5" xfId="1634"/>
    <cellStyle name="Separador de milhares 4 2 4 2 5 10" xfId="2923"/>
    <cellStyle name="Separador de milhares 4 2 4 2 5 11" xfId="2514"/>
    <cellStyle name="Separador de milhares 4 2 4 2 5 12" xfId="4090"/>
    <cellStyle name="Separador de milhares 4 2 4 2 5 13" xfId="5435"/>
    <cellStyle name="Separador de milhares 4 2 4 2 5 14" xfId="4966"/>
    <cellStyle name="Separador de milhares 4 2 4 2 5 15" xfId="4904"/>
    <cellStyle name="Separador de milhares 4 2 4 2 5 16" xfId="5443"/>
    <cellStyle name="Separador de milhares 4 2 4 2 5 17" xfId="5505"/>
    <cellStyle name="Separador de milhares 4 2 4 2 5 18" xfId="4910"/>
    <cellStyle name="Separador de milhares 4 2 4 2 5 19" xfId="7527"/>
    <cellStyle name="Separador de milhares 4 2 4 2 5 2" xfId="3394"/>
    <cellStyle name="Separador de milhares 4 2 4 2 5 2 2" xfId="21924"/>
    <cellStyle name="Separador de milhares 4 2 4 2 5 2 3" xfId="33112"/>
    <cellStyle name="Separador de milhares 4 2 4 2 5 20" xfId="7345"/>
    <cellStyle name="Separador de milhares 4 2 4 2 5 21" xfId="7462"/>
    <cellStyle name="Separador de milhares 4 2 4 2 5 22" xfId="8597"/>
    <cellStyle name="Separador de milhares 4 2 4 2 5 23" xfId="8775"/>
    <cellStyle name="Separador de milhares 4 2 4 2 5 24" xfId="7809"/>
    <cellStyle name="Separador de milhares 4 2 4 2 5 25" xfId="8544"/>
    <cellStyle name="Separador de milhares 4 2 4 2 5 26" xfId="8180"/>
    <cellStyle name="Separador de milhares 4 2 4 2 5 27" xfId="7630"/>
    <cellStyle name="Separador de milhares 4 2 4 2 5 28" xfId="9258"/>
    <cellStyle name="Separador de milhares 4 2 4 2 5 29" xfId="9259"/>
    <cellStyle name="Separador de milhares 4 2 4 2 5 3" xfId="2941"/>
    <cellStyle name="Separador de milhares 4 2 4 2 5 3 2" xfId="23817"/>
    <cellStyle name="Separador de milhares 4 2 4 2 5 3 3" xfId="35003"/>
    <cellStyle name="Separador de milhares 4 2 4 2 5 30" xfId="9690"/>
    <cellStyle name="Separador de milhares 4 2 4 2 5 31" xfId="9748"/>
    <cellStyle name="Separador de milhares 4 2 4 2 5 32" xfId="10165"/>
    <cellStyle name="Separador de milhares 4 2 4 2 5 4" xfId="2525"/>
    <cellStyle name="Separador de milhares 4 2 4 2 5 4 2" xfId="25713"/>
    <cellStyle name="Separador de milhares 4 2 4 2 5 4 3" xfId="36899"/>
    <cellStyle name="Separador de milhares 4 2 4 2 5 5" xfId="2770"/>
    <cellStyle name="Separador de milhares 4 2 4 2 5 5 2" xfId="27609"/>
    <cellStyle name="Separador de milhares 4 2 4 2 5 5 3" xfId="38795"/>
    <cellStyle name="Separador de milhares 4 2 4 2 5 6" xfId="3644"/>
    <cellStyle name="Separador de milhares 4 2 4 2 5 6 2" xfId="29505"/>
    <cellStyle name="Separador de milhares 4 2 4 2 5 6 3" xfId="40691"/>
    <cellStyle name="Separador de milhares 4 2 4 2 5 7" xfId="4144"/>
    <cellStyle name="Separador de milhares 4 2 4 2 5 8" xfId="3159"/>
    <cellStyle name="Separador de milhares 4 2 4 2 5 9" xfId="3767"/>
    <cellStyle name="Separador de milhares 4 2 4 2 6" xfId="1950"/>
    <cellStyle name="Separador de milhares 4 2 4 2 6 10" xfId="4467"/>
    <cellStyle name="Separador de milhares 4 2 4 2 6 11" xfId="4508"/>
    <cellStyle name="Separador de milhares 4 2 4 2 6 12" xfId="4537"/>
    <cellStyle name="Separador de milhares 4 2 4 2 6 13" xfId="5601"/>
    <cellStyle name="Separador de milhares 4 2 4 2 6 14" xfId="5689"/>
    <cellStyle name="Separador de milhares 4 2 4 2 6 15" xfId="5782"/>
    <cellStyle name="Separador de milhares 4 2 4 2 6 16" xfId="5854"/>
    <cellStyle name="Separador de milhares 4 2 4 2 6 17" xfId="5908"/>
    <cellStyle name="Separador de milhares 4 2 4 2 6 18" xfId="5949"/>
    <cellStyle name="Separador de milhares 4 2 4 2 6 19" xfId="6980"/>
    <cellStyle name="Separador de milhares 4 2 4 2 6 2" xfId="3607"/>
    <cellStyle name="Separador de milhares 4 2 4 2 6 2 2" xfId="22240"/>
    <cellStyle name="Separador de milhares 4 2 4 2 6 2 3" xfId="33428"/>
    <cellStyle name="Separador de milhares 4 2 4 2 6 20" xfId="7590"/>
    <cellStyle name="Separador de milhares 4 2 4 2 6 21" xfId="7619"/>
    <cellStyle name="Separador de milhares 4 2 4 2 6 22" xfId="8773"/>
    <cellStyle name="Separador de milhares 4 2 4 2 6 23" xfId="8874"/>
    <cellStyle name="Separador de milhares 4 2 4 2 6 24" xfId="8971"/>
    <cellStyle name="Separador de milhares 4 2 4 2 6 25" xfId="9052"/>
    <cellStyle name="Separador de milhares 4 2 4 2 6 26" xfId="9126"/>
    <cellStyle name="Separador de milhares 4 2 4 2 6 27" xfId="9188"/>
    <cellStyle name="Separador de milhares 4 2 4 2 6 28" xfId="9313"/>
    <cellStyle name="Separador de milhares 4 2 4 2 6 29" xfId="9337"/>
    <cellStyle name="Separador de milhares 4 2 4 2 6 3" xfId="3756"/>
    <cellStyle name="Separador de milhares 4 2 4 2 6 3 2" xfId="24133"/>
    <cellStyle name="Separador de milhares 4 2 4 2 6 3 3" xfId="35319"/>
    <cellStyle name="Separador de milhares 4 2 4 2 6 30" xfId="9747"/>
    <cellStyle name="Separador de milhares 4 2 4 2 6 31" xfId="9774"/>
    <cellStyle name="Separador de milhares 4 2 4 2 6 32" xfId="10193"/>
    <cellStyle name="Separador de milhares 4 2 4 2 6 4" xfId="3892"/>
    <cellStyle name="Separador de milhares 4 2 4 2 6 4 2" xfId="26029"/>
    <cellStyle name="Separador de milhares 4 2 4 2 6 4 3" xfId="37215"/>
    <cellStyle name="Separador de milhares 4 2 4 2 6 5" xfId="4031"/>
    <cellStyle name="Separador de milhares 4 2 4 2 6 5 2" xfId="27925"/>
    <cellStyle name="Separador de milhares 4 2 4 2 6 5 3" xfId="39111"/>
    <cellStyle name="Separador de milhares 4 2 4 2 6 6" xfId="4143"/>
    <cellStyle name="Separador de milhares 4 2 4 2 6 6 2" xfId="29821"/>
    <cellStyle name="Separador de milhares 4 2 4 2 6 6 3" xfId="41007"/>
    <cellStyle name="Separador de milhares 4 2 4 2 6 7" xfId="4236"/>
    <cellStyle name="Separador de milhares 4 2 4 2 6 8" xfId="4327"/>
    <cellStyle name="Separador de milhares 4 2 4 2 6 9" xfId="4406"/>
    <cellStyle name="Separador de milhares 4 2 4 2 7" xfId="2523"/>
    <cellStyle name="Separador de milhares 4 2 4 2 7 2" xfId="20660"/>
    <cellStyle name="Separador de milhares 4 2 4 2 7 3" xfId="31848"/>
    <cellStyle name="Separador de milhares 4 2 4 2 8" xfId="3557"/>
    <cellStyle name="Separador de milhares 4 2 4 2 8 2" xfId="22553"/>
    <cellStyle name="Separador de milhares 4 2 4 2 8 3" xfId="33739"/>
    <cellStyle name="Separador de milhares 4 2 4 2 9" xfId="3228"/>
    <cellStyle name="Separador de milhares 4 2 4 2 9 2" xfId="24449"/>
    <cellStyle name="Separador de milhares 4 2 4 2 9 3" xfId="35635"/>
    <cellStyle name="Separador de milhares 4 2 4 20" xfId="4648"/>
    <cellStyle name="Separador de milhares 4 2 4 21" xfId="4985"/>
    <cellStyle name="Separador de milhares 4 2 4 22" xfId="4619"/>
    <cellStyle name="Separador de milhares 4 2 4 23" xfId="4922"/>
    <cellStyle name="Separador de milhares 4 2 4 24" xfId="5869"/>
    <cellStyle name="Separador de milhares 4 2 4 25" xfId="5919"/>
    <cellStyle name="Separador de milhares 4 2 4 26" xfId="7274"/>
    <cellStyle name="Separador de milhares 4 2 4 27" xfId="7441"/>
    <cellStyle name="Separador de milhares 4 2 4 28" xfId="7598"/>
    <cellStyle name="Separador de milhares 4 2 4 29" xfId="7745"/>
    <cellStyle name="Separador de milhares 4 2 4 3" xfId="528"/>
    <cellStyle name="Separador de milhares 4 2 4 3 10" xfId="2239"/>
    <cellStyle name="Separador de milhares 4 2 4 3 11" xfId="2437"/>
    <cellStyle name="Separador de milhares 4 2 4 3 12" xfId="3948"/>
    <cellStyle name="Separador de milhares 4 2 4 3 13" xfId="4888"/>
    <cellStyle name="Separador de milhares 4 2 4 3 14" xfId="5324"/>
    <cellStyle name="Separador de milhares 4 2 4 3 15" xfId="4847"/>
    <cellStyle name="Separador de milhares 4 2 4 3 16" xfId="4699"/>
    <cellStyle name="Separador de milhares 4 2 4 3 17" xfId="4552"/>
    <cellStyle name="Separador de milhares 4 2 4 3 18" xfId="5542"/>
    <cellStyle name="Separador de milhares 4 2 4 3 19" xfId="7505"/>
    <cellStyle name="Separador de milhares 4 2 4 3 2" xfId="2628"/>
    <cellStyle name="Separador de milhares 4 2 4 3 2 2" xfId="20818"/>
    <cellStyle name="Separador de milhares 4 2 4 3 2 3" xfId="32006"/>
    <cellStyle name="Separador de milhares 4 2 4 3 20" xfId="7398"/>
    <cellStyle name="Separador de milhares 4 2 4 3 21" xfId="7364"/>
    <cellStyle name="Separador de milhares 4 2 4 3 22" xfId="8018"/>
    <cellStyle name="Separador de milhares 4 2 4 3 23" xfId="7784"/>
    <cellStyle name="Separador de milhares 4 2 4 3 24" xfId="7728"/>
    <cellStyle name="Separador de milhares 4 2 4 3 25" xfId="7871"/>
    <cellStyle name="Separador de milhares 4 2 4 3 26" xfId="7681"/>
    <cellStyle name="Separador de milhares 4 2 4 3 27" xfId="8314"/>
    <cellStyle name="Separador de milhares 4 2 4 3 28" xfId="9183"/>
    <cellStyle name="Separador de milhares 4 2 4 3 29" xfId="7722"/>
    <cellStyle name="Separador de milhares 4 2 4 3 3" xfId="3477"/>
    <cellStyle name="Separador de milhares 4 2 4 3 3 2" xfId="22711"/>
    <cellStyle name="Separador de milhares 4 2 4 3 3 3" xfId="33897"/>
    <cellStyle name="Separador de milhares 4 2 4 3 30" xfId="9496"/>
    <cellStyle name="Separador de milhares 4 2 4 3 31" xfId="9424"/>
    <cellStyle name="Separador de milhares 4 2 4 3 32" xfId="10067"/>
    <cellStyle name="Separador de milhares 4 2 4 3 4" xfId="2673"/>
    <cellStyle name="Separador de milhares 4 2 4 3 4 2" xfId="24607"/>
    <cellStyle name="Separador de milhares 4 2 4 3 4 3" xfId="35793"/>
    <cellStyle name="Separador de milhares 4 2 4 3 5" xfId="3619"/>
    <cellStyle name="Separador de milhares 4 2 4 3 5 2" xfId="26503"/>
    <cellStyle name="Separador de milhares 4 2 4 3 5 3" xfId="37689"/>
    <cellStyle name="Separador de milhares 4 2 4 3 6" xfId="3512"/>
    <cellStyle name="Separador de milhares 4 2 4 3 6 2" xfId="28399"/>
    <cellStyle name="Separador de milhares 4 2 4 3 6 3" xfId="39585"/>
    <cellStyle name="Separador de milhares 4 2 4 3 7" xfId="3878"/>
    <cellStyle name="Separador de milhares 4 2 4 3 8" xfId="4069"/>
    <cellStyle name="Separador de milhares 4 2 4 3 9" xfId="4096"/>
    <cellStyle name="Separador de milhares 4 2 4 30" xfId="8795"/>
    <cellStyle name="Separador de milhares 4 2 4 31" xfId="8894"/>
    <cellStyle name="Separador de milhares 4 2 4 32" xfId="8990"/>
    <cellStyle name="Separador de milhares 4 2 4 33" xfId="9069"/>
    <cellStyle name="Separador de milhares 4 2 4 34" xfId="9139"/>
    <cellStyle name="Separador de milhares 4 2 4 35" xfId="8781"/>
    <cellStyle name="Separador de milhares 4 2 4 36" xfId="9209"/>
    <cellStyle name="Separador de milhares 4 2 4 37" xfId="9408"/>
    <cellStyle name="Separador de milhares 4 2 4 38" xfId="9754"/>
    <cellStyle name="Separador de milhares 4 2 4 39" xfId="10039"/>
    <cellStyle name="Separador de milhares 4 2 4 4" xfId="844"/>
    <cellStyle name="Separador de milhares 4 2 4 4 10" xfId="3778"/>
    <cellStyle name="Separador de milhares 4 2 4 4 11" xfId="4107"/>
    <cellStyle name="Separador de milhares 4 2 4 4 12" xfId="3357"/>
    <cellStyle name="Separador de milhares 4 2 4 4 13" xfId="5047"/>
    <cellStyle name="Separador de milhares 4 2 4 4 14" xfId="5545"/>
    <cellStyle name="Separador de milhares 4 2 4 4 15" xfId="5425"/>
    <cellStyle name="Separador de milhares 4 2 4 4 16" xfId="4900"/>
    <cellStyle name="Separador de milhares 4 2 4 4 17" xfId="4952"/>
    <cellStyle name="Separador de milhares 4 2 4 4 18" xfId="5361"/>
    <cellStyle name="Separador de milhares 4 2 4 4 19" xfId="7201"/>
    <cellStyle name="Separador de milhares 4 2 4 4 2" xfId="2836"/>
    <cellStyle name="Separador de milhares 4 2 4 4 2 2" xfId="21134"/>
    <cellStyle name="Separador de milhares 4 2 4 4 2 3" xfId="32322"/>
    <cellStyle name="Separador de milhares 4 2 4 4 20" xfId="7354"/>
    <cellStyle name="Separador de milhares 4 2 4 4 21" xfId="7063"/>
    <cellStyle name="Separador de milhares 4 2 4 4 22" xfId="8177"/>
    <cellStyle name="Separador de milhares 4 2 4 4 23" xfId="8232"/>
    <cellStyle name="Separador de milhares 4 2 4 4 24" xfId="8410"/>
    <cellStyle name="Separador de milhares 4 2 4 4 25" xfId="7627"/>
    <cellStyle name="Separador de milhares 4 2 4 4 26" xfId="8399"/>
    <cellStyle name="Separador de milhares 4 2 4 4 27" xfId="8734"/>
    <cellStyle name="Separador de milhares 4 2 4 4 28" xfId="8439"/>
    <cellStyle name="Separador de milhares 4 2 4 4 29" xfId="7642"/>
    <cellStyle name="Separador de milhares 4 2 4 4 3" xfId="2451"/>
    <cellStyle name="Separador de milhares 4 2 4 4 3 2" xfId="23027"/>
    <cellStyle name="Separador de milhares 4 2 4 4 3 3" xfId="34213"/>
    <cellStyle name="Separador de milhares 4 2 4 4 30" xfId="9553"/>
    <cellStyle name="Separador de milhares 4 2 4 4 31" xfId="9569"/>
    <cellStyle name="Separador de milhares 4 2 4 4 32" xfId="10095"/>
    <cellStyle name="Separador de milhares 4 2 4 4 4" xfId="2296"/>
    <cellStyle name="Separador de milhares 4 2 4 4 4 2" xfId="24923"/>
    <cellStyle name="Separador de milhares 4 2 4 4 4 3" xfId="36109"/>
    <cellStyle name="Separador de milhares 4 2 4 4 5" xfId="3690"/>
    <cellStyle name="Separador de milhares 4 2 4 4 5 2" xfId="26819"/>
    <cellStyle name="Separador de milhares 4 2 4 4 5 3" xfId="38005"/>
    <cellStyle name="Separador de milhares 4 2 4 4 6" xfId="2844"/>
    <cellStyle name="Separador de milhares 4 2 4 4 6 2" xfId="28715"/>
    <cellStyle name="Separador de milhares 4 2 4 4 6 3" xfId="39901"/>
    <cellStyle name="Separador de milhares 4 2 4 4 7" xfId="3298"/>
    <cellStyle name="Separador de milhares 4 2 4 4 8" xfId="2206"/>
    <cellStyle name="Separador de milhares 4 2 4 4 9" xfId="2237"/>
    <cellStyle name="Separador de milhares 4 2 4 5" xfId="1160"/>
    <cellStyle name="Separador de milhares 4 2 4 5 10" xfId="2719"/>
    <cellStyle name="Separador de milhares 4 2 4 5 11" xfId="3655"/>
    <cellStyle name="Separador de milhares 4 2 4 5 12" xfId="3179"/>
    <cellStyle name="Separador de milhares 4 2 4 5 13" xfId="5200"/>
    <cellStyle name="Separador de milhares 4 2 4 5 14" xfId="5157"/>
    <cellStyle name="Separador de milhares 4 2 4 5 15" xfId="5097"/>
    <cellStyle name="Separador de milhares 4 2 4 5 16" xfId="5190"/>
    <cellStyle name="Separador de milhares 4 2 4 5 17" xfId="5029"/>
    <cellStyle name="Separador de milhares 4 2 4 5 18" xfId="4909"/>
    <cellStyle name="Separador de milhares 4 2 4 5 19" xfId="7415"/>
    <cellStyle name="Separador de milhares 4 2 4 5 2" xfId="3057"/>
    <cellStyle name="Separador de milhares 4 2 4 5 2 2" xfId="21450"/>
    <cellStyle name="Separador de milhares 4 2 4 5 2 3" xfId="32638"/>
    <cellStyle name="Separador de milhares 4 2 4 5 20" xfId="6969"/>
    <cellStyle name="Separador de milhares 4 2 4 5 21" xfId="6972"/>
    <cellStyle name="Separador de milhares 4 2 4 5 22" xfId="8339"/>
    <cellStyle name="Separador de milhares 4 2 4 5 23" xfId="7792"/>
    <cellStyle name="Separador de milhares 4 2 4 5 24" xfId="8102"/>
    <cellStyle name="Separador de milhares 4 2 4 5 25" xfId="7635"/>
    <cellStyle name="Separador de milhares 4 2 4 5 26" xfId="7693"/>
    <cellStyle name="Separador de milhares 4 2 4 5 27" xfId="8116"/>
    <cellStyle name="Separador de milhares 4 2 4 5 28" xfId="8605"/>
    <cellStyle name="Separador de milhares 4 2 4 5 29" xfId="9271"/>
    <cellStyle name="Separador de milhares 4 2 4 5 3" xfId="2189"/>
    <cellStyle name="Separador de milhares 4 2 4 5 3 2" xfId="23343"/>
    <cellStyle name="Separador de milhares 4 2 4 5 3 3" xfId="34529"/>
    <cellStyle name="Separador de milhares 4 2 4 5 30" xfId="9611"/>
    <cellStyle name="Separador de milhares 4 2 4 5 31" xfId="9427"/>
    <cellStyle name="Separador de milhares 4 2 4 5 32" xfId="10123"/>
    <cellStyle name="Separador de milhares 4 2 4 5 4" xfId="3550"/>
    <cellStyle name="Separador de milhares 4 2 4 5 4 2" xfId="25239"/>
    <cellStyle name="Separador de milhares 4 2 4 5 4 3" xfId="36425"/>
    <cellStyle name="Separador de milhares 4 2 4 5 5" xfId="2827"/>
    <cellStyle name="Separador de milhares 4 2 4 5 5 2" xfId="27135"/>
    <cellStyle name="Separador de milhares 4 2 4 5 5 3" xfId="38321"/>
    <cellStyle name="Separador de milhares 4 2 4 5 6" xfId="3075"/>
    <cellStyle name="Separador de milhares 4 2 4 5 6 2" xfId="29031"/>
    <cellStyle name="Separador de milhares 4 2 4 5 6 3" xfId="40217"/>
    <cellStyle name="Separador de milhares 4 2 4 5 7" xfId="3537"/>
    <cellStyle name="Separador de milhares 4 2 4 5 8" xfId="3064"/>
    <cellStyle name="Separador de milhares 4 2 4 5 9" xfId="2914"/>
    <cellStyle name="Separador de milhares 4 2 4 6" xfId="1476"/>
    <cellStyle name="Separador de milhares 4 2 4 6 10" xfId="2290"/>
    <cellStyle name="Separador de milhares 4 2 4 6 11" xfId="4023"/>
    <cellStyle name="Separador de milhares 4 2 4 6 12" xfId="3211"/>
    <cellStyle name="Separador de milhares 4 2 4 6 13" xfId="5348"/>
    <cellStyle name="Separador de milhares 4 2 4 6 14" xfId="5248"/>
    <cellStyle name="Separador de milhares 4 2 4 6 15" xfId="5118"/>
    <cellStyle name="Separador de milhares 4 2 4 6 16" xfId="5049"/>
    <cellStyle name="Separador de milhares 4 2 4 6 17" xfId="5744"/>
    <cellStyle name="Separador de milhares 4 2 4 6 18" xfId="5671"/>
    <cellStyle name="Separador de milhares 4 2 4 6 19" xfId="7208"/>
    <cellStyle name="Separador de milhares 4 2 4 6 2" xfId="3271"/>
    <cellStyle name="Separador de milhares 4 2 4 6 2 2" xfId="21766"/>
    <cellStyle name="Separador de milhares 4 2 4 6 2 3" xfId="32954"/>
    <cellStyle name="Separador de milhares 4 2 4 6 20" xfId="7484"/>
    <cellStyle name="Separador de milhares 4 2 4 6 21" xfId="7130"/>
    <cellStyle name="Separador de milhares 4 2 4 6 22" xfId="8512"/>
    <cellStyle name="Separador de milhares 4 2 4 6 23" xfId="8157"/>
    <cellStyle name="Separador de milhares 4 2 4 6 24" xfId="7865"/>
    <cellStyle name="Separador de milhares 4 2 4 6 25" xfId="7964"/>
    <cellStyle name="Separador de milhares 4 2 4 6 26" xfId="8161"/>
    <cellStyle name="Separador de milhares 4 2 4 6 27" xfId="8448"/>
    <cellStyle name="Separador de milhares 4 2 4 6 28" xfId="9235"/>
    <cellStyle name="Separador de milhares 4 2 4 6 29" xfId="9193"/>
    <cellStyle name="Separador de milhares 4 2 4 6 3" xfId="3362"/>
    <cellStyle name="Separador de milhares 4 2 4 6 3 2" xfId="23659"/>
    <cellStyle name="Separador de milhares 4 2 4 6 3 3" xfId="34845"/>
    <cellStyle name="Separador de milhares 4 2 4 6 30" xfId="9667"/>
    <cellStyle name="Separador de milhares 4 2 4 6 31" xfId="9545"/>
    <cellStyle name="Separador de milhares 4 2 4 6 32" xfId="10151"/>
    <cellStyle name="Separador de milhares 4 2 4 6 4" xfId="2413"/>
    <cellStyle name="Separador de milhares 4 2 4 6 4 2" xfId="25555"/>
    <cellStyle name="Separador de milhares 4 2 4 6 4 3" xfId="36741"/>
    <cellStyle name="Separador de milhares 4 2 4 6 5" xfId="3339"/>
    <cellStyle name="Separador de milhares 4 2 4 6 5 2" xfId="27451"/>
    <cellStyle name="Separador de milhares 4 2 4 6 5 3" xfId="38637"/>
    <cellStyle name="Separador de milhares 4 2 4 6 6" xfId="4010"/>
    <cellStyle name="Separador de milhares 4 2 4 6 6 2" xfId="29347"/>
    <cellStyle name="Separador de milhares 4 2 4 6 6 3" xfId="40533"/>
    <cellStyle name="Separador de milhares 4 2 4 6 7" xfId="3826"/>
    <cellStyle name="Separador de milhares 4 2 4 6 8" xfId="2805"/>
    <cellStyle name="Separador de milhares 4 2 4 6 9" xfId="2423"/>
    <cellStyle name="Separador de milhares 4 2 4 7" xfId="1792"/>
    <cellStyle name="Separador de milhares 4 2 4 7 10" xfId="2188"/>
    <cellStyle name="Separador de milhares 4 2 4 7 11" xfId="4120"/>
    <cellStyle name="Separador de milhares 4 2 4 7 12" xfId="3977"/>
    <cellStyle name="Separador de milhares 4 2 4 7 13" xfId="5518"/>
    <cellStyle name="Separador de milhares 4 2 4 7 14" xfId="4614"/>
    <cellStyle name="Separador de milhares 4 2 4 7 15" xfId="5728"/>
    <cellStyle name="Separador de milhares 4 2 4 7 16" xfId="5498"/>
    <cellStyle name="Separador de milhares 4 2 4 7 17" xfId="4674"/>
    <cellStyle name="Separador de milhares 4 2 4 7 18" xfId="5230"/>
    <cellStyle name="Separador de milhares 4 2 4 7 19" xfId="7278"/>
    <cellStyle name="Separador de milhares 4 2 4 7 2" xfId="3509"/>
    <cellStyle name="Separador de milhares 4 2 4 7 2 2" xfId="22082"/>
    <cellStyle name="Separador de milhares 4 2 4 7 2 3" xfId="33270"/>
    <cellStyle name="Separador de milhares 4 2 4 7 20" xfId="7215"/>
    <cellStyle name="Separador de milhares 4 2 4 7 21" xfId="7103"/>
    <cellStyle name="Separador de milhares 4 2 4 7 22" xfId="8691"/>
    <cellStyle name="Separador de milhares 4 2 4 7 23" xfId="8259"/>
    <cellStyle name="Separador de milhares 4 2 4 7 24" xfId="7707"/>
    <cellStyle name="Separador de milhares 4 2 4 7 25" xfId="8026"/>
    <cellStyle name="Separador de milhares 4 2 4 7 26" xfId="8202"/>
    <cellStyle name="Separador de milhares 4 2 4 7 27" xfId="8748"/>
    <cellStyle name="Separador de milhares 4 2 4 7 28" xfId="9289"/>
    <cellStyle name="Separador de milhares 4 2 4 7 29" xfId="8239"/>
    <cellStyle name="Separador de milhares 4 2 4 7 3" xfId="2328"/>
    <cellStyle name="Separador de milhares 4 2 4 7 3 2" xfId="23975"/>
    <cellStyle name="Separador de milhares 4 2 4 7 3 3" xfId="35161"/>
    <cellStyle name="Separador de milhares 4 2 4 7 30" xfId="9723"/>
    <cellStyle name="Separador de milhares 4 2 4 7 31" xfId="9583"/>
    <cellStyle name="Separador de milhares 4 2 4 7 32" xfId="10179"/>
    <cellStyle name="Separador de milhares 4 2 4 7 4" xfId="3555"/>
    <cellStyle name="Separador de milhares 4 2 4 7 4 2" xfId="25871"/>
    <cellStyle name="Separador de milhares 4 2 4 7 4 3" xfId="37057"/>
    <cellStyle name="Separador de milhares 4 2 4 7 5" xfId="3945"/>
    <cellStyle name="Separador de milhares 4 2 4 7 5 2" xfId="27767"/>
    <cellStyle name="Separador de milhares 4 2 4 7 5 3" xfId="38953"/>
    <cellStyle name="Separador de milhares 4 2 4 7 6" xfId="3375"/>
    <cellStyle name="Separador de milhares 4 2 4 7 6 2" xfId="29663"/>
    <cellStyle name="Separador de milhares 4 2 4 7 6 3" xfId="40849"/>
    <cellStyle name="Separador de milhares 4 2 4 7 7" xfId="3432"/>
    <cellStyle name="Separador de milhares 4 2 4 7 8" xfId="3367"/>
    <cellStyle name="Separador de milhares 4 2 4 7 9" xfId="4151"/>
    <cellStyle name="Separador de milhares 4 2 4 8" xfId="2063"/>
    <cellStyle name="Separador de milhares 4 2 4 8 10" xfId="4426"/>
    <cellStyle name="Separador de milhares 4 2 4 8 11" xfId="4483"/>
    <cellStyle name="Separador de milhares 4 2 4 8 12" xfId="4520"/>
    <cellStyle name="Separador de milhares 4 2 4 8 13" xfId="4730"/>
    <cellStyle name="Separador de milhares 4 2 4 8 14" xfId="4838"/>
    <cellStyle name="Separador de milhares 4 2 4 8 15" xfId="5468"/>
    <cellStyle name="Separador de milhares 4 2 4 8 16" xfId="5714"/>
    <cellStyle name="Separador de milhares 4 2 4 8 17" xfId="5875"/>
    <cellStyle name="Separador de milhares 4 2 4 8 18" xfId="5923"/>
    <cellStyle name="Separador de milhares 4 2 4 8 19" xfId="7133"/>
    <cellStyle name="Separador de milhares 4 2 4 8 2" xfId="2419"/>
    <cellStyle name="Separador de milhares 4 2 4 8 20" xfId="7263"/>
    <cellStyle name="Separador de milhares 4 2 4 8 21" xfId="7602"/>
    <cellStyle name="Separador de milhares 4 2 4 8 22" xfId="7838"/>
    <cellStyle name="Separador de milhares 4 2 4 8 23" xfId="8639"/>
    <cellStyle name="Separador de milhares 4 2 4 8 24" xfId="8903"/>
    <cellStyle name="Separador de milhares 4 2 4 8 25" xfId="8998"/>
    <cellStyle name="Separador de milhares 4 2 4 8 26" xfId="9079"/>
    <cellStyle name="Separador de milhares 4 2 4 8 27" xfId="9146"/>
    <cellStyle name="Separador de milhares 4 2 4 8 28" xfId="9103"/>
    <cellStyle name="Separador de milhares 4 2 4 8 29" xfId="9213"/>
    <cellStyle name="Separador de milhares 4 2 4 8 3" xfId="2772"/>
    <cellStyle name="Separador de milhares 4 2 4 8 30" xfId="9445"/>
    <cellStyle name="Separador de milhares 4 2 4 8 31" xfId="9701"/>
    <cellStyle name="Separador de milhares 4 2 4 8 32" xfId="10207"/>
    <cellStyle name="Separador de milhares 4 2 4 8 4" xfId="3030"/>
    <cellStyle name="Separador de milhares 4 2 4 8 5" xfId="2867"/>
    <cellStyle name="Separador de milhares 4 2 4 8 6" xfId="3227"/>
    <cellStyle name="Separador de milhares 4 2 4 8 7" xfId="2372"/>
    <cellStyle name="Separador de milhares 4 2 4 8 8" xfId="4268"/>
    <cellStyle name="Separador de milhares 4 2 4 8 9" xfId="4353"/>
    <cellStyle name="Separador de milhares 4 2 4 9" xfId="2312"/>
    <cellStyle name="Separador de milhares 4 2 4 9 2" xfId="22395"/>
    <cellStyle name="Separador de milhares 4 2 4 9 3" xfId="33581"/>
    <cellStyle name="Separador de milhares 4 2 40" xfId="6052"/>
    <cellStyle name="Separador de milhares 4 2 41" xfId="6629"/>
    <cellStyle name="Separador de milhares 4 2 42" xfId="6351"/>
    <cellStyle name="Separador de milhares 4 2 43" xfId="7377"/>
    <cellStyle name="Separador de milhares 4 2 44" xfId="7529"/>
    <cellStyle name="Separador de milhares 4 2 45" xfId="7021"/>
    <cellStyle name="Separador de milhares 4 2 46" xfId="7702"/>
    <cellStyle name="Separador de milhares 4 2 47" xfId="8299"/>
    <cellStyle name="Separador de milhares 4 2 48" xfId="8603"/>
    <cellStyle name="Separador de milhares 4 2 49" xfId="8880"/>
    <cellStyle name="Separador de milhares 4 2 5" xfId="232"/>
    <cellStyle name="Separador de milhares 4 2 5 10" xfId="3286"/>
    <cellStyle name="Separador de milhares 4 2 5 10 2" xfId="24313"/>
    <cellStyle name="Separador de milhares 4 2 5 10 3" xfId="35499"/>
    <cellStyle name="Separador de milhares 4 2 5 11" xfId="3659"/>
    <cellStyle name="Separador de milhares 4 2 5 11 2" xfId="26209"/>
    <cellStyle name="Separador de milhares 4 2 5 11 3" xfId="37395"/>
    <cellStyle name="Separador de milhares 4 2 5 12" xfId="2517"/>
    <cellStyle name="Separador de milhares 4 2 5 12 2" xfId="28105"/>
    <cellStyle name="Separador de milhares 4 2 5 12 3" xfId="39291"/>
    <cellStyle name="Separador de milhares 4 2 5 13" xfId="2315"/>
    <cellStyle name="Separador de milhares 4 2 5 14" xfId="3968"/>
    <cellStyle name="Separador de milhares 4 2 5 15" xfId="2572"/>
    <cellStyle name="Separador de milhares 4 2 5 16" xfId="4103"/>
    <cellStyle name="Separador de milhares 4 2 5 17" xfId="3877"/>
    <cellStyle name="Separador de milhares 4 2 5 18" xfId="3894"/>
    <cellStyle name="Separador de milhares 4 2 5 19" xfId="3455"/>
    <cellStyle name="Separador de milhares 4 2 5 2" xfId="390"/>
    <cellStyle name="Separador de milhares 4 2 5 2 10" xfId="3135"/>
    <cellStyle name="Separador de milhares 4 2 5 2 10 2" xfId="26367"/>
    <cellStyle name="Separador de milhares 4 2 5 2 10 3" xfId="37553"/>
    <cellStyle name="Separador de milhares 4 2 5 2 11" xfId="3823"/>
    <cellStyle name="Separador de milhares 4 2 5 2 11 2" xfId="28263"/>
    <cellStyle name="Separador de milhares 4 2 5 2 11 3" xfId="39449"/>
    <cellStyle name="Separador de milhares 4 2 5 2 12" xfId="3735"/>
    <cellStyle name="Separador de milhares 4 2 5 2 13" xfId="2940"/>
    <cellStyle name="Separador de milhares 4 2 5 2 14" xfId="2952"/>
    <cellStyle name="Separador de milhares 4 2 5 2 15" xfId="3792"/>
    <cellStyle name="Separador de milhares 4 2 5 2 16" xfId="3662"/>
    <cellStyle name="Separador de milhares 4 2 5 2 17" xfId="2270"/>
    <cellStyle name="Separador de milhares 4 2 5 2 18" xfId="4822"/>
    <cellStyle name="Separador de milhares 4 2 5 2 19" xfId="5044"/>
    <cellStyle name="Separador de milhares 4 2 5 2 2" xfId="708"/>
    <cellStyle name="Separador de milhares 4 2 5 2 2 10" xfId="3439"/>
    <cellStyle name="Separador de milhares 4 2 5 2 2 11" xfId="3959"/>
    <cellStyle name="Separador de milhares 4 2 5 2 2 12" xfId="2196"/>
    <cellStyle name="Separador de milhares 4 2 5 2 2 13" xfId="4976"/>
    <cellStyle name="Separador de milhares 4 2 5 2 2 14" xfId="5559"/>
    <cellStyle name="Separador de milhares 4 2 5 2 2 15" xfId="5611"/>
    <cellStyle name="Separador de milhares 4 2 5 2 2 16" xfId="5377"/>
    <cellStyle name="Separador de milhares 4 2 5 2 2 17" xfId="5634"/>
    <cellStyle name="Separador de milhares 4 2 5 2 2 18" xfId="4787"/>
    <cellStyle name="Separador de milhares 4 2 5 2 2 19" xfId="7158"/>
    <cellStyle name="Separador de milhares 4 2 5 2 2 2" xfId="2748"/>
    <cellStyle name="Separador de milhares 4 2 5 2 2 2 2" xfId="20998"/>
    <cellStyle name="Separador de milhares 4 2 5 2 2 2 3" xfId="32186"/>
    <cellStyle name="Separador de milhares 4 2 5 2 2 20" xfId="7299"/>
    <cellStyle name="Separador de milhares 4 2 5 2 2 21" xfId="7258"/>
    <cellStyle name="Separador de milhares 4 2 5 2 2 22" xfId="8105"/>
    <cellStyle name="Separador de milhares 4 2 5 2 2 23" xfId="7632"/>
    <cellStyle name="Separador de milhares 4 2 5 2 2 24" xfId="7696"/>
    <cellStyle name="Separador de milhares 4 2 5 2 2 25" xfId="7714"/>
    <cellStyle name="Separador de milhares 4 2 5 2 2 26" xfId="8248"/>
    <cellStyle name="Separador de milhares 4 2 5 2 2 27" xfId="8425"/>
    <cellStyle name="Separador de milhares 4 2 5 2 2 28" xfId="9121"/>
    <cellStyle name="Separador de milhares 4 2 5 2 2 29" xfId="9059"/>
    <cellStyle name="Separador de milhares 4 2 5 2 2 3" xfId="2577"/>
    <cellStyle name="Separador de milhares 4 2 5 2 2 3 2" xfId="22891"/>
    <cellStyle name="Separador de milhares 4 2 5 2 2 3 3" xfId="34077"/>
    <cellStyle name="Separador de milhares 4 2 5 2 2 30" xfId="9527"/>
    <cellStyle name="Separador de milhares 4 2 5 2 2 31" xfId="9353"/>
    <cellStyle name="Separador de milhares 4 2 5 2 2 32" xfId="10083"/>
    <cellStyle name="Separador de milhares 4 2 5 2 2 4" xfId="3063"/>
    <cellStyle name="Separador de milhares 4 2 5 2 2 4 2" xfId="24787"/>
    <cellStyle name="Separador de milhares 4 2 5 2 2 4 3" xfId="35973"/>
    <cellStyle name="Separador de milhares 4 2 5 2 2 5" xfId="3898"/>
    <cellStyle name="Separador de milhares 4 2 5 2 2 5 2" xfId="26683"/>
    <cellStyle name="Separador de milhares 4 2 5 2 2 5 3" xfId="37869"/>
    <cellStyle name="Separador de milhares 4 2 5 2 2 6" xfId="2960"/>
    <cellStyle name="Separador de milhares 4 2 5 2 2 6 2" xfId="28579"/>
    <cellStyle name="Separador de milhares 4 2 5 2 2 6 3" xfId="39765"/>
    <cellStyle name="Separador de milhares 4 2 5 2 2 7" xfId="3482"/>
    <cellStyle name="Separador de milhares 4 2 5 2 2 8" xfId="3876"/>
    <cellStyle name="Separador de milhares 4 2 5 2 2 9" xfId="2828"/>
    <cellStyle name="Separador de milhares 4 2 5 2 20" xfId="4642"/>
    <cellStyle name="Separador de milhares 4 2 5 2 21" xfId="5724"/>
    <cellStyle name="Separador de milhares 4 2 5 2 22" xfId="5755"/>
    <cellStyle name="Separador de milhares 4 2 5 2 23" xfId="5075"/>
    <cellStyle name="Separador de milhares 4 2 5 2 24" xfId="7379"/>
    <cellStyle name="Separador de milhares 4 2 5 2 25" xfId="7119"/>
    <cellStyle name="Separador de milhares 4 2 5 2 26" xfId="7216"/>
    <cellStyle name="Separador de milhares 4 2 5 2 27" xfId="7944"/>
    <cellStyle name="Separador de milhares 4 2 5 2 28" xfId="7833"/>
    <cellStyle name="Separador de milhares 4 2 5 2 29" xfId="8138"/>
    <cellStyle name="Separador de milhares 4 2 5 2 3" xfId="1024"/>
    <cellStyle name="Separador de milhares 4 2 5 2 3 10" xfId="4389"/>
    <cellStyle name="Separador de milhares 4 2 5 2 3 11" xfId="4455"/>
    <cellStyle name="Separador de milhares 4 2 5 2 3 12" xfId="4502"/>
    <cellStyle name="Separador de milhares 4 2 5 2 3 13" xfId="5138"/>
    <cellStyle name="Separador de milhares 4 2 5 2 3 14" xfId="4789"/>
    <cellStyle name="Separador de milhares 4 2 5 2 3 15" xfId="5551"/>
    <cellStyle name="Separador de milhares 4 2 5 2 3 16" xfId="4632"/>
    <cellStyle name="Separador de milhares 4 2 5 2 3 17" xfId="5839"/>
    <cellStyle name="Separador de milhares 4 2 5 2 3 18" xfId="5897"/>
    <cellStyle name="Separador de milhares 4 2 5 2 3 19" xfId="7549"/>
    <cellStyle name="Separador de milhares 4 2 5 2 3 2" xfId="2957"/>
    <cellStyle name="Separador de milhares 4 2 5 2 3 2 2" xfId="21314"/>
    <cellStyle name="Separador de milhares 4 2 5 2 3 2 3" xfId="32502"/>
    <cellStyle name="Separador de milhares 4 2 5 2 3 20" xfId="7293"/>
    <cellStyle name="Separador de milhares 4 2 5 2 3 21" xfId="7584"/>
    <cellStyle name="Separador de milhares 4 2 5 2 3 22" xfId="8258"/>
    <cellStyle name="Separador de milhares 4 2 5 2 3 23" xfId="8576"/>
    <cellStyle name="Separador de milhares 4 2 5 2 3 24" xfId="8854"/>
    <cellStyle name="Separador de milhares 4 2 5 2 3 25" xfId="8951"/>
    <cellStyle name="Separador de milhares 4 2 5 2 3 26" xfId="9038"/>
    <cellStyle name="Separador de milhares 4 2 5 2 3 27" xfId="9113"/>
    <cellStyle name="Separador de milhares 4 2 5 2 3 28" xfId="7934"/>
    <cellStyle name="Separador de milhares 4 2 5 2 3 29" xfId="7904"/>
    <cellStyle name="Separador de milhares 4 2 5 2 3 3" xfId="2707"/>
    <cellStyle name="Separador de milhares 4 2 5 2 3 3 2" xfId="23207"/>
    <cellStyle name="Separador de milhares 4 2 5 2 3 3 3" xfId="34393"/>
    <cellStyle name="Separador de milhares 4 2 5 2 3 30" xfId="9582"/>
    <cellStyle name="Separador de milhares 4 2 5 2 3 31" xfId="9683"/>
    <cellStyle name="Separador de milhares 4 2 5 2 3 32" xfId="10111"/>
    <cellStyle name="Separador de milhares 4 2 5 2 3 4" xfId="2930"/>
    <cellStyle name="Separador de milhares 4 2 5 2 3 4 2" xfId="25103"/>
    <cellStyle name="Separador de milhares 4 2 5 2 3 4 3" xfId="36289"/>
    <cellStyle name="Separador de milhares 4 2 5 2 3 5" xfId="2546"/>
    <cellStyle name="Separador de milhares 4 2 5 2 3 5 2" xfId="26999"/>
    <cellStyle name="Separador de milhares 4 2 5 2 3 5 3" xfId="38185"/>
    <cellStyle name="Separador de milhares 4 2 5 2 3 6" xfId="2513"/>
    <cellStyle name="Separador de milhares 4 2 5 2 3 6 2" xfId="28895"/>
    <cellStyle name="Separador de milhares 4 2 5 2 3 6 3" xfId="40081"/>
    <cellStyle name="Separador de milhares 4 2 5 2 3 7" xfId="3643"/>
    <cellStyle name="Separador de milhares 4 2 5 2 3 8" xfId="4214"/>
    <cellStyle name="Separador de milhares 4 2 5 2 3 9" xfId="4308"/>
    <cellStyle name="Separador de milhares 4 2 5 2 30" xfId="8477"/>
    <cellStyle name="Separador de milhares 4 2 5 2 31" xfId="8168"/>
    <cellStyle name="Separador de milhares 4 2 5 2 32" xfId="7982"/>
    <cellStyle name="Separador de milhares 4 2 5 2 33" xfId="9152"/>
    <cellStyle name="Separador de milhares 4 2 5 2 34" xfId="9286"/>
    <cellStyle name="Separador de milhares 4 2 5 2 35" xfId="9472"/>
    <cellStyle name="Separador de milhares 4 2 5 2 36" xfId="9442"/>
    <cellStyle name="Separador de milhares 4 2 5 2 37" xfId="10055"/>
    <cellStyle name="Separador de milhares 4 2 5 2 4" xfId="1340"/>
    <cellStyle name="Separador de milhares 4 2 5 2 4 10" xfId="2548"/>
    <cellStyle name="Separador de milhares 4 2 5 2 4 11" xfId="3851"/>
    <cellStyle name="Separador de milhares 4 2 5 2 4 12" xfId="2251"/>
    <cellStyle name="Separador de milhares 4 2 5 2 4 13" xfId="5279"/>
    <cellStyle name="Separador de milhares 4 2 5 2 4 14" xfId="5305"/>
    <cellStyle name="Separador de milhares 4 2 5 2 4 15" xfId="5228"/>
    <cellStyle name="Separador de milhares 4 2 5 2 4 16" xfId="4697"/>
    <cellStyle name="Separador de milhares 4 2 5 2 4 17" xfId="5594"/>
    <cellStyle name="Separador de milhares 4 2 5 2 4 18" xfId="5801"/>
    <cellStyle name="Separador de milhares 4 2 5 2 4 19" xfId="7165"/>
    <cellStyle name="Separador de milhares 4 2 5 2 4 2" xfId="3171"/>
    <cellStyle name="Separador de milhares 4 2 5 2 4 2 2" xfId="21630"/>
    <cellStyle name="Separador de milhares 4 2 5 2 4 2 3" xfId="32818"/>
    <cellStyle name="Separador de milhares 4 2 5 2 4 20" xfId="6948"/>
    <cellStyle name="Separador de milhares 4 2 5 2 4 21" xfId="7120"/>
    <cellStyle name="Separador de milhares 4 2 5 2 4 22" xfId="8433"/>
    <cellStyle name="Separador de milhares 4 2 5 2 4 23" xfId="7763"/>
    <cellStyle name="Separador de milhares 4 2 5 2 4 24" xfId="8767"/>
    <cellStyle name="Separador de milhares 4 2 5 2 4 25" xfId="8046"/>
    <cellStyle name="Separador de milhares 4 2 5 2 4 26" xfId="8183"/>
    <cellStyle name="Separador de milhares 4 2 5 2 4 27" xfId="8211"/>
    <cellStyle name="Separador de milhares 4 2 5 2 4 28" xfId="9208"/>
    <cellStyle name="Separador de milhares 4 2 5 2 4 29" xfId="8460"/>
    <cellStyle name="Separador de milhares 4 2 5 2 4 3" xfId="3448"/>
    <cellStyle name="Separador de milhares 4 2 5 2 4 3 2" xfId="23523"/>
    <cellStyle name="Separador de milhares 4 2 5 2 4 3 3" xfId="34709"/>
    <cellStyle name="Separador de milhares 4 2 5 2 4 30" xfId="9641"/>
    <cellStyle name="Separador de milhares 4 2 5 2 4 31" xfId="9417"/>
    <cellStyle name="Separador de milhares 4 2 5 2 4 32" xfId="10139"/>
    <cellStyle name="Separador de milhares 4 2 5 2 4 4" xfId="2538"/>
    <cellStyle name="Separador de milhares 4 2 5 2 4 4 2" xfId="25419"/>
    <cellStyle name="Separador de milhares 4 2 5 2 4 4 3" xfId="36605"/>
    <cellStyle name="Separador de milhares 4 2 5 2 4 5" xfId="2361"/>
    <cellStyle name="Separador de milhares 4 2 5 2 4 5 2" xfId="27315"/>
    <cellStyle name="Separador de milhares 4 2 5 2 4 5 3" xfId="38501"/>
    <cellStyle name="Separador de milhares 4 2 5 2 4 6" xfId="3671"/>
    <cellStyle name="Separador de milhares 4 2 5 2 4 6 2" xfId="29211"/>
    <cellStyle name="Separador de milhares 4 2 5 2 4 6 3" xfId="40397"/>
    <cellStyle name="Separador de milhares 4 2 5 2 4 7" xfId="3093"/>
    <cellStyle name="Separador de milhares 4 2 5 2 4 8" xfId="4138"/>
    <cellStyle name="Separador de milhares 4 2 5 2 4 9" xfId="2640"/>
    <cellStyle name="Separador de milhares 4 2 5 2 5" xfId="1656"/>
    <cellStyle name="Separador de milhares 4 2 5 2 5 10" xfId="2768"/>
    <cellStyle name="Separador de milhares 4 2 5 2 5 11" xfId="3725"/>
    <cellStyle name="Separador de milhares 4 2 5 2 5 12" xfId="2603"/>
    <cellStyle name="Separador de milhares 4 2 5 2 5 13" xfId="5446"/>
    <cellStyle name="Separador de milhares 4 2 5 2 5 14" xfId="5582"/>
    <cellStyle name="Separador de milhares 4 2 5 2 5 15" xfId="5335"/>
    <cellStyle name="Separador de milhares 4 2 5 2 5 16" xfId="5529"/>
    <cellStyle name="Separador de milhares 4 2 5 2 5 17" xfId="5768"/>
    <cellStyle name="Separador de milhares 4 2 5 2 5 18" xfId="5153"/>
    <cellStyle name="Separador de milhares 4 2 5 2 5 19" xfId="7199"/>
    <cellStyle name="Separador de milhares 4 2 5 2 5 2" xfId="3411"/>
    <cellStyle name="Separador de milhares 4 2 5 2 5 2 2" xfId="21946"/>
    <cellStyle name="Separador de milhares 4 2 5 2 5 2 3" xfId="33134"/>
    <cellStyle name="Separador de milhares 4 2 5 2 5 20" xfId="7481"/>
    <cellStyle name="Separador de milhares 4 2 5 2 5 21" xfId="7387"/>
    <cellStyle name="Separador de milhares 4 2 5 2 5 22" xfId="8614"/>
    <cellStyle name="Separador de milhares 4 2 5 2 5 23" xfId="8486"/>
    <cellStyle name="Separador de milhares 4 2 5 2 5 24" xfId="7994"/>
    <cellStyle name="Separador de milhares 4 2 5 2 5 25" xfId="8134"/>
    <cellStyle name="Separador de milhares 4 2 5 2 5 26" xfId="7880"/>
    <cellStyle name="Separador de milhares 4 2 5 2 5 27" xfId="7883"/>
    <cellStyle name="Separador de milhares 4 2 5 2 5 28" xfId="9264"/>
    <cellStyle name="Separador de milhares 4 2 5 2 5 29" xfId="9123"/>
    <cellStyle name="Separador de milhares 4 2 5 2 5 3" xfId="2600"/>
    <cellStyle name="Separador de milhares 4 2 5 2 5 3 2" xfId="23839"/>
    <cellStyle name="Separador de milhares 4 2 5 2 5 3 3" xfId="35025"/>
    <cellStyle name="Separador de milhares 4 2 5 2 5 30" xfId="9697"/>
    <cellStyle name="Separador de milhares 4 2 5 2 5 31" xfId="9659"/>
    <cellStyle name="Separador de milhares 4 2 5 2 5 32" xfId="10167"/>
    <cellStyle name="Separador de milhares 4 2 5 2 5 4" xfId="3541"/>
    <cellStyle name="Separador de milhares 4 2 5 2 5 4 2" xfId="25735"/>
    <cellStyle name="Separador de milhares 4 2 5 2 5 4 3" xfId="36921"/>
    <cellStyle name="Separador de milhares 4 2 5 2 5 5" xfId="3926"/>
    <cellStyle name="Separador de milhares 4 2 5 2 5 5 2" xfId="27631"/>
    <cellStyle name="Separador de milhares 4 2 5 2 5 5 3" xfId="38817"/>
    <cellStyle name="Separador de milhares 4 2 5 2 5 6" xfId="3420"/>
    <cellStyle name="Separador de milhares 4 2 5 2 5 6 2" xfId="29527"/>
    <cellStyle name="Separador de milhares 4 2 5 2 5 6 3" xfId="40713"/>
    <cellStyle name="Separador de milhares 4 2 5 2 5 7" xfId="3784"/>
    <cellStyle name="Separador de milhares 4 2 5 2 5 8" xfId="3213"/>
    <cellStyle name="Separador de milhares 4 2 5 2 5 9" xfId="3814"/>
    <cellStyle name="Separador de milhares 4 2 5 2 6" xfId="1972"/>
    <cellStyle name="Separador de milhares 4 2 5 2 6 10" xfId="4477"/>
    <cellStyle name="Separador de milhares 4 2 5 2 6 11" xfId="4515"/>
    <cellStyle name="Separador de milhares 4 2 5 2 6 12" xfId="4539"/>
    <cellStyle name="Separador de milhares 4 2 5 2 6 13" xfId="5609"/>
    <cellStyle name="Separador de milhares 4 2 5 2 6 14" xfId="5697"/>
    <cellStyle name="Separador de milhares 4 2 5 2 6 15" xfId="5789"/>
    <cellStyle name="Separador de milhares 4 2 5 2 6 16" xfId="5865"/>
    <cellStyle name="Separador de milhares 4 2 5 2 6 17" xfId="5916"/>
    <cellStyle name="Separador de milhares 4 2 5 2 6 18" xfId="5953"/>
    <cellStyle name="Separador de milhares 4 2 5 2 6 19" xfId="7561"/>
    <cellStyle name="Separador de milhares 4 2 5 2 6 2" xfId="3622"/>
    <cellStyle name="Separador de milhares 4 2 5 2 6 2 2" xfId="22262"/>
    <cellStyle name="Separador de milhares 4 2 5 2 6 2 3" xfId="33450"/>
    <cellStyle name="Separador de milhares 4 2 5 2 6 20" xfId="7597"/>
    <cellStyle name="Separador de milhares 4 2 5 2 6 21" xfId="7621"/>
    <cellStyle name="Separador de milhares 4 2 5 2 6 22" xfId="8788"/>
    <cellStyle name="Separador de milhares 4 2 5 2 6 23" xfId="8886"/>
    <cellStyle name="Separador de milhares 4 2 5 2 6 24" xfId="8984"/>
    <cellStyle name="Separador de milhares 4 2 5 2 6 25" xfId="9063"/>
    <cellStyle name="Separador de milhares 4 2 5 2 6 26" xfId="9135"/>
    <cellStyle name="Separador de milhares 4 2 5 2 6 27" xfId="9192"/>
    <cellStyle name="Separador de milhares 4 2 5 2 6 28" xfId="9318"/>
    <cellStyle name="Separador de milhares 4 2 5 2 6 29" xfId="9339"/>
    <cellStyle name="Separador de milhares 4 2 5 2 6 3" xfId="3770"/>
    <cellStyle name="Separador de milhares 4 2 5 2 6 3 2" xfId="24155"/>
    <cellStyle name="Separador de milhares 4 2 5 2 6 3 3" xfId="35341"/>
    <cellStyle name="Separador de milhares 4 2 5 2 6 30" xfId="9753"/>
    <cellStyle name="Separador de milhares 4 2 5 2 6 31" xfId="9776"/>
    <cellStyle name="Separador de milhares 4 2 5 2 6 32" xfId="10195"/>
    <cellStyle name="Separador de milhares 4 2 5 2 6 4" xfId="3907"/>
    <cellStyle name="Separador de milhares 4 2 5 2 6 4 2" xfId="26051"/>
    <cellStyle name="Separador de milhares 4 2 5 2 6 4 3" xfId="37237"/>
    <cellStyle name="Separador de milhares 4 2 5 2 6 5" xfId="4049"/>
    <cellStyle name="Separador de milhares 4 2 5 2 6 5 2" xfId="27947"/>
    <cellStyle name="Separador de milhares 4 2 5 2 6 5 3" xfId="39133"/>
    <cellStyle name="Separador de milhares 4 2 5 2 6 6" xfId="4154"/>
    <cellStyle name="Separador de milhares 4 2 5 2 6 6 2" xfId="29843"/>
    <cellStyle name="Separador de milhares 4 2 5 2 6 6 3" xfId="41029"/>
    <cellStyle name="Separador de milhares 4 2 5 2 6 7" xfId="4250"/>
    <cellStyle name="Separador de milhares 4 2 5 2 6 8" xfId="4339"/>
    <cellStyle name="Separador de milhares 4 2 5 2 6 9" xfId="4418"/>
    <cellStyle name="Separador de milhares 4 2 5 2 7" xfId="2541"/>
    <cellStyle name="Separador de milhares 4 2 5 2 7 2" xfId="20682"/>
    <cellStyle name="Separador de milhares 4 2 5 2 7 3" xfId="31870"/>
    <cellStyle name="Separador de milhares 4 2 5 2 8" xfId="3051"/>
    <cellStyle name="Separador de milhares 4 2 5 2 8 2" xfId="22575"/>
    <cellStyle name="Separador de milhares 4 2 5 2 8 3" xfId="33761"/>
    <cellStyle name="Separador de milhares 4 2 5 2 9" xfId="2645"/>
    <cellStyle name="Separador de milhares 4 2 5 2 9 2" xfId="24471"/>
    <cellStyle name="Separador de milhares 4 2 5 2 9 3" xfId="35657"/>
    <cellStyle name="Separador de milhares 4 2 5 20" xfId="4661"/>
    <cellStyle name="Separador de milhares 4 2 5 21" xfId="5207"/>
    <cellStyle name="Separador de milhares 4 2 5 22" xfId="4680"/>
    <cellStyle name="Separador de milhares 4 2 5 23" xfId="5734"/>
    <cellStyle name="Separador de milhares 4 2 5 24" xfId="5725"/>
    <cellStyle name="Separador de milhares 4 2 5 25" xfId="4623"/>
    <cellStyle name="Separador de milhares 4 2 5 26" xfId="7172"/>
    <cellStyle name="Separador de milhares 4 2 5 27" xfId="7328"/>
    <cellStyle name="Separador de milhares 4 2 5 28" xfId="7304"/>
    <cellStyle name="Separador de milhares 4 2 5 29" xfId="7759"/>
    <cellStyle name="Separador de milhares 4 2 5 3" xfId="550"/>
    <cellStyle name="Separador de milhares 4 2 5 3 10" xfId="3147"/>
    <cellStyle name="Separador de milhares 4 2 5 3 11" xfId="3299"/>
    <cellStyle name="Separador de milhares 4 2 5 3 12" xfId="4253"/>
    <cellStyle name="Separador de milhares 4 2 5 3 13" xfId="4897"/>
    <cellStyle name="Separador de milhares 4 2 5 3 14" xfId="4673"/>
    <cellStyle name="Separador de milhares 4 2 5 3 15" xfId="5408"/>
    <cellStyle name="Separador de milhares 4 2 5 3 16" xfId="5205"/>
    <cellStyle name="Separador de milhares 4 2 5 3 17" xfId="5418"/>
    <cellStyle name="Separador de milhares 4 2 5 3 18" xfId="5638"/>
    <cellStyle name="Separador de milhares 4 2 5 3 19" xfId="7110"/>
    <cellStyle name="Separador de milhares 4 2 5 3 2" xfId="2644"/>
    <cellStyle name="Separador de milhares 4 2 5 3 2 2" xfId="20840"/>
    <cellStyle name="Separador de milhares 4 2 5 3 2 3" xfId="32028"/>
    <cellStyle name="Separador de milhares 4 2 5 3 20" xfId="7148"/>
    <cellStyle name="Separador de milhares 4 2 5 3 21" xfId="7151"/>
    <cellStyle name="Separador de milhares 4 2 5 3 22" xfId="8029"/>
    <cellStyle name="Separador de milhares 4 2 5 3 23" xfId="8444"/>
    <cellStyle name="Separador de milhares 4 2 5 3 24" xfId="7719"/>
    <cellStyle name="Separador de milhares 4 2 5 3 25" xfId="7742"/>
    <cellStyle name="Separador de milhares 4 2 5 3 26" xfId="8533"/>
    <cellStyle name="Separador de milhares 4 2 5 3 27" xfId="8617"/>
    <cellStyle name="Separador de milhares 4 2 5 3 28" xfId="9019"/>
    <cellStyle name="Separador de milhares 4 2 5 3 29" xfId="8370"/>
    <cellStyle name="Separador de milhares 4 2 5 3 3" xfId="2556"/>
    <cellStyle name="Separador de milhares 4 2 5 3 3 2" xfId="22733"/>
    <cellStyle name="Separador de milhares 4 2 5 3 3 3" xfId="33919"/>
    <cellStyle name="Separador de milhares 4 2 5 3 30" xfId="9501"/>
    <cellStyle name="Separador de milhares 4 2 5 3 31" xfId="9645"/>
    <cellStyle name="Separador de milhares 4 2 5 3 32" xfId="10069"/>
    <cellStyle name="Separador de milhares 4 2 5 3 4" xfId="3346"/>
    <cellStyle name="Separador de milhares 4 2 5 3 4 2" xfId="24629"/>
    <cellStyle name="Separador de milhares 4 2 5 3 4 3" xfId="35815"/>
    <cellStyle name="Separador de milhares 4 2 5 3 5" xfId="3274"/>
    <cellStyle name="Separador de milhares 4 2 5 3 5 2" xfId="26525"/>
    <cellStyle name="Separador de milhares 4 2 5 3 5 3" xfId="37711"/>
    <cellStyle name="Separador de milhares 4 2 5 3 6" xfId="2856"/>
    <cellStyle name="Separador de milhares 4 2 5 3 6 2" xfId="28421"/>
    <cellStyle name="Separador de milhares 4 2 5 3 6 3" xfId="39607"/>
    <cellStyle name="Separador de milhares 4 2 5 3 7" xfId="2373"/>
    <cellStyle name="Separador de milhares 4 2 5 3 8" xfId="2516"/>
    <cellStyle name="Separador de milhares 4 2 5 3 9" xfId="3806"/>
    <cellStyle name="Separador de milhares 4 2 5 30" xfId="7885"/>
    <cellStyle name="Separador de milhares 4 2 5 31" xfId="7834"/>
    <cellStyle name="Separador de milhares 4 2 5 32" xfId="7976"/>
    <cellStyle name="Separador de milhares 4 2 5 33" xfId="7710"/>
    <cellStyle name="Separador de milhares 4 2 5 34" xfId="8688"/>
    <cellStyle name="Separador de milhares 4 2 5 35" xfId="8607"/>
    <cellStyle name="Separador de milhares 4 2 5 36" xfId="9290"/>
    <cellStyle name="Separador de milhares 4 2 5 37" xfId="9416"/>
    <cellStyle name="Separador de milhares 4 2 5 38" xfId="9454"/>
    <cellStyle name="Separador de milhares 4 2 5 39" xfId="10041"/>
    <cellStyle name="Separador de milhares 4 2 5 4" xfId="866"/>
    <cellStyle name="Separador de milhares 4 2 5 4 10" xfId="4054"/>
    <cellStyle name="Separador de milhares 4 2 5 4 11" xfId="3753"/>
    <cellStyle name="Separador de milhares 4 2 5 4 12" xfId="4227"/>
    <cellStyle name="Separador de milhares 4 2 5 4 13" xfId="5056"/>
    <cellStyle name="Separador de milhares 4 2 5 4 14" xfId="5089"/>
    <cellStyle name="Separador de milhares 4 2 5 4 15" xfId="5329"/>
    <cellStyle name="Separador de milhares 4 2 5 4 16" xfId="5761"/>
    <cellStyle name="Separador de milhares 4 2 5 4 17" xfId="5793"/>
    <cellStyle name="Separador de milhares 4 2 5 4 18" xfId="5792"/>
    <cellStyle name="Separador de milhares 4 2 5 4 19" xfId="6968"/>
    <cellStyle name="Separador de milhares 4 2 5 4 2" xfId="2851"/>
    <cellStyle name="Separador de milhares 4 2 5 4 2 2" xfId="21156"/>
    <cellStyle name="Separador de milhares 4 2 5 4 2 3" xfId="32344"/>
    <cellStyle name="Separador de milhares 4 2 5 4 20" xfId="7536"/>
    <cellStyle name="Separador de milhares 4 2 5 4 21" xfId="6957"/>
    <cellStyle name="Separador de milhares 4 2 5 4 22" xfId="8190"/>
    <cellStyle name="Separador de milhares 4 2 5 4 23" xfId="7984"/>
    <cellStyle name="Separador de milhares 4 2 5 4 24" xfId="8035"/>
    <cellStyle name="Separador de milhares 4 2 5 4 25" xfId="8034"/>
    <cellStyle name="Separador de milhares 4 2 5 4 26" xfId="8194"/>
    <cellStyle name="Separador de milhares 4 2 5 4 27" xfId="8587"/>
    <cellStyle name="Separador de milhares 4 2 5 4 28" xfId="8733"/>
    <cellStyle name="Separador de milhares 4 2 5 4 29" xfId="9301"/>
    <cellStyle name="Separador de milhares 4 2 5 4 3" xfId="3115"/>
    <cellStyle name="Separador de milhares 4 2 5 4 3 2" xfId="23049"/>
    <cellStyle name="Separador de milhares 4 2 5 4 3 3" xfId="34235"/>
    <cellStyle name="Separador de milhares 4 2 5 4 30" xfId="9558"/>
    <cellStyle name="Separador de milhares 4 2 5 4 31" xfId="9484"/>
    <cellStyle name="Separador de milhares 4 2 5 4 32" xfId="10097"/>
    <cellStyle name="Separador de milhares 4 2 5 4 4" xfId="3716"/>
    <cellStyle name="Separador de milhares 4 2 5 4 4 2" xfId="24945"/>
    <cellStyle name="Separador de milhares 4 2 5 4 4 3" xfId="36131"/>
    <cellStyle name="Separador de milhares 4 2 5 4 5" xfId="2432"/>
    <cellStyle name="Separador de milhares 4 2 5 4 5 2" xfId="26841"/>
    <cellStyle name="Separador de milhares 4 2 5 4 5 3" xfId="38027"/>
    <cellStyle name="Separador de milhares 4 2 5 4 6" xfId="3249"/>
    <cellStyle name="Separador de milhares 4 2 5 4 6 2" xfId="28737"/>
    <cellStyle name="Separador de milhares 4 2 5 4 6 3" xfId="39923"/>
    <cellStyle name="Separador de milhares 4 2 5 4 7" xfId="3412"/>
    <cellStyle name="Separador de milhares 4 2 5 4 8" xfId="3252"/>
    <cellStyle name="Separador de milhares 4 2 5 4 9" xfId="3341"/>
    <cellStyle name="Separador de milhares 4 2 5 5" xfId="1182"/>
    <cellStyle name="Separador de milhares 4 2 5 5 10" xfId="4100"/>
    <cellStyle name="Separador de milhares 4 2 5 5 11" xfId="2347"/>
    <cellStyle name="Separador de milhares 4 2 5 5 12" xfId="3164"/>
    <cellStyle name="Separador de milhares 4 2 5 5 13" xfId="5209"/>
    <cellStyle name="Separador de milhares 4 2 5 5 14" xfId="4720"/>
    <cellStyle name="Separador de milhares 4 2 5 5 15" xfId="5369"/>
    <cellStyle name="Separador de milhares 4 2 5 5 16" xfId="4828"/>
    <cellStyle name="Separador de milhares 4 2 5 5 17" xfId="5575"/>
    <cellStyle name="Separador de milhares 4 2 5 5 18" xfId="4706"/>
    <cellStyle name="Separador de milhares 4 2 5 5 19" xfId="7356"/>
    <cellStyle name="Separador de milhares 4 2 5 5 2" xfId="3071"/>
    <cellStyle name="Separador de milhares 4 2 5 5 2 2" xfId="21472"/>
    <cellStyle name="Separador de milhares 4 2 5 5 2 3" xfId="32660"/>
    <cellStyle name="Separador de milhares 4 2 5 5 20" xfId="7380"/>
    <cellStyle name="Separador de milhares 4 2 5 5 21" xfId="7455"/>
    <cellStyle name="Separador de milhares 4 2 5 5 22" xfId="8349"/>
    <cellStyle name="Separador de milhares 4 2 5 5 23" xfId="8252"/>
    <cellStyle name="Separador de milhares 4 2 5 5 24" xfId="8220"/>
    <cellStyle name="Separador de milhares 4 2 5 5 25" xfId="8132"/>
    <cellStyle name="Separador de milhares 4 2 5 5 26" xfId="8725"/>
    <cellStyle name="Separador de milhares 4 2 5 5 27" xfId="8357"/>
    <cellStyle name="Separador de milhares 4 2 5 5 28" xfId="8968"/>
    <cellStyle name="Separador de milhares 4 2 5 5 29" xfId="8218"/>
    <cellStyle name="Separador de milhares 4 2 5 5 3" xfId="2317"/>
    <cellStyle name="Separador de milhares 4 2 5 5 3 2" xfId="23365"/>
    <cellStyle name="Separador de milhares 4 2 5 5 3 3" xfId="34551"/>
    <cellStyle name="Separador de milhares 4 2 5 5 30" xfId="9615"/>
    <cellStyle name="Separador de milhares 4 2 5 5 31" xfId="9578"/>
    <cellStyle name="Separador de milhares 4 2 5 5 32" xfId="10125"/>
    <cellStyle name="Separador de milhares 4 2 5 5 4" xfId="2201"/>
    <cellStyle name="Separador de milhares 4 2 5 5 4 2" xfId="25261"/>
    <cellStyle name="Separador de milhares 4 2 5 5 4 3" xfId="36447"/>
    <cellStyle name="Separador de milhares 4 2 5 5 5" xfId="2845"/>
    <cellStyle name="Separador de milhares 4 2 5 5 5 2" xfId="27157"/>
    <cellStyle name="Separador de milhares 4 2 5 5 5 3" xfId="38343"/>
    <cellStyle name="Separador de milhares 4 2 5 5 6" xfId="2408"/>
    <cellStyle name="Separador de milhares 4 2 5 5 6 2" xfId="29053"/>
    <cellStyle name="Separador de milhares 4 2 5 5 6 3" xfId="40239"/>
    <cellStyle name="Separador de milhares 4 2 5 5 7" xfId="2476"/>
    <cellStyle name="Separador de milhares 4 2 5 5 8" xfId="3380"/>
    <cellStyle name="Separador de milhares 4 2 5 5 9" xfId="4064"/>
    <cellStyle name="Separador de milhares 4 2 5 6" xfId="1498"/>
    <cellStyle name="Separador de milhares 4 2 5 6 10" xfId="3924"/>
    <cellStyle name="Separador de milhares 4 2 5 6 11" xfId="3073"/>
    <cellStyle name="Separador de milhares 4 2 5 6 12" xfId="3200"/>
    <cellStyle name="Separador de milhares 4 2 5 6 13" xfId="5359"/>
    <cellStyle name="Separador de milhares 4 2 5 6 14" xfId="5012"/>
    <cellStyle name="Separador de milhares 4 2 5 6 15" xfId="5700"/>
    <cellStyle name="Separador de milhares 4 2 5 6 16" xfId="5247"/>
    <cellStyle name="Separador de milhares 4 2 5 6 17" xfId="5774"/>
    <cellStyle name="Separador de milhares 4 2 5 6 18" xfId="5202"/>
    <cellStyle name="Separador de milhares 4 2 5 6 19" xfId="7479"/>
    <cellStyle name="Separador de milhares 4 2 5 6 2" xfId="3290"/>
    <cellStyle name="Separador de milhares 4 2 5 6 2 2" xfId="21788"/>
    <cellStyle name="Separador de milhares 4 2 5 6 2 3" xfId="32976"/>
    <cellStyle name="Separador de milhares 4 2 5 6 20" xfId="7143"/>
    <cellStyle name="Separador de milhares 4 2 5 6 21" xfId="7242"/>
    <cellStyle name="Separador de milhares 4 2 5 6 22" xfId="8525"/>
    <cellStyle name="Separador de milhares 4 2 5 6 23" xfId="7801"/>
    <cellStyle name="Separador de milhares 4 2 5 6 24" xfId="8164"/>
    <cellStyle name="Separador de milhares 4 2 5 6 25" xfId="8099"/>
    <cellStyle name="Separador de milhares 4 2 5 6 26" xfId="8243"/>
    <cellStyle name="Separador de milhares 4 2 5 6 27" xfId="8368"/>
    <cellStyle name="Separador de milhares 4 2 5 6 28" xfId="9237"/>
    <cellStyle name="Separador de milhares 4 2 5 6 29" xfId="9276"/>
    <cellStyle name="Separador de milhares 4 2 5 6 3" xfId="3010"/>
    <cellStyle name="Separador de milhares 4 2 5 6 3 2" xfId="23681"/>
    <cellStyle name="Separador de milhares 4 2 5 6 3 3" xfId="34867"/>
    <cellStyle name="Separador de milhares 4 2 5 6 30" xfId="9670"/>
    <cellStyle name="Separador de milhares 4 2 5 6 31" xfId="9432"/>
    <cellStyle name="Separador de milhares 4 2 5 6 32" xfId="10153"/>
    <cellStyle name="Separador de milhares 4 2 5 6 4" xfId="2313"/>
    <cellStyle name="Separador de milhares 4 2 5 6 4 2" xfId="25577"/>
    <cellStyle name="Separador de milhares 4 2 5 6 4 3" xfId="36763"/>
    <cellStyle name="Separador de milhares 4 2 5 6 5" xfId="3486"/>
    <cellStyle name="Separador de milhares 4 2 5 6 5 2" xfId="27473"/>
    <cellStyle name="Separador de milhares 4 2 5 6 5 3" xfId="38659"/>
    <cellStyle name="Separador de milhares 4 2 5 6 6" xfId="3684"/>
    <cellStyle name="Separador de milhares 4 2 5 6 6 2" xfId="29369"/>
    <cellStyle name="Separador de milhares 4 2 5 6 6 3" xfId="40555"/>
    <cellStyle name="Separador de milhares 4 2 5 6 7" xfId="3436"/>
    <cellStyle name="Separador de milhares 4 2 5 6 8" xfId="2320"/>
    <cellStyle name="Separador de milhares 4 2 5 6 9" xfId="3221"/>
    <cellStyle name="Separador de milhares 4 2 5 7" xfId="1814"/>
    <cellStyle name="Separador de milhares 4 2 5 7 10" xfId="4434"/>
    <cellStyle name="Separador de milhares 4 2 5 7 11" xfId="4489"/>
    <cellStyle name="Separador de milhares 4 2 5 7 12" xfId="4525"/>
    <cellStyle name="Separador de milhares 4 2 5 7 13" xfId="5528"/>
    <cellStyle name="Separador de milhares 4 2 5 7 14" xfId="5637"/>
    <cellStyle name="Separador de milhares 4 2 5 7 15" xfId="5736"/>
    <cellStyle name="Separador de milhares 4 2 5 7 16" xfId="5811"/>
    <cellStyle name="Separador de milhares 4 2 5 7 17" xfId="5881"/>
    <cellStyle name="Separador de milhares 4 2 5 7 18" xfId="5930"/>
    <cellStyle name="Separador de milhares 4 2 5 7 19" xfId="7004"/>
    <cellStyle name="Separador de milhares 4 2 5 7 2" xfId="3519"/>
    <cellStyle name="Separador de milhares 4 2 5 7 2 2" xfId="22104"/>
    <cellStyle name="Separador de milhares 4 2 5 7 2 3" xfId="33292"/>
    <cellStyle name="Separador de milhares 4 2 5 7 20" xfId="7571"/>
    <cellStyle name="Separador de milhares 4 2 5 7 21" xfId="7607"/>
    <cellStyle name="Separador de milhares 4 2 5 7 22" xfId="8701"/>
    <cellStyle name="Separador de milhares 4 2 5 7 23" xfId="8816"/>
    <cellStyle name="Separador de milhares 4 2 5 7 24" xfId="8915"/>
    <cellStyle name="Separador de milhares 4 2 5 7 25" xfId="9007"/>
    <cellStyle name="Separador de milhares 4 2 5 7 26" xfId="9087"/>
    <cellStyle name="Separador de milhares 4 2 5 7 27" xfId="9151"/>
    <cellStyle name="Separador de milhares 4 2 5 7 28" xfId="9292"/>
    <cellStyle name="Separador de milhares 4 2 5 7 29" xfId="9325"/>
    <cellStyle name="Separador de milhares 4 2 5 7 3" xfId="3661"/>
    <cellStyle name="Separador de milhares 4 2 5 7 3 2" xfId="23997"/>
    <cellStyle name="Separador de milhares 4 2 5 7 3 3" xfId="35183"/>
    <cellStyle name="Separador de milhares 4 2 5 7 30" xfId="9726"/>
    <cellStyle name="Separador de milhares 4 2 5 7 31" xfId="9762"/>
    <cellStyle name="Separador de milhares 4 2 5 7 32" xfId="10181"/>
    <cellStyle name="Separador de milhares 4 2 5 7 4" xfId="3802"/>
    <cellStyle name="Separador de milhares 4 2 5 7 4 2" xfId="25893"/>
    <cellStyle name="Separador de milhares 4 2 5 7 4 3" xfId="37079"/>
    <cellStyle name="Separador de milhares 4 2 5 7 5" xfId="3954"/>
    <cellStyle name="Separador de milhares 4 2 5 7 5 2" xfId="27789"/>
    <cellStyle name="Separador de milhares 4 2 5 7 5 3" xfId="38975"/>
    <cellStyle name="Separador de milhares 4 2 5 7 6" xfId="4079"/>
    <cellStyle name="Separador de milhares 4 2 5 7 6 2" xfId="29685"/>
    <cellStyle name="Separador de milhares 4 2 5 7 6 3" xfId="40871"/>
    <cellStyle name="Separador de milhares 4 2 5 7 7" xfId="4179"/>
    <cellStyle name="Separador de milhares 4 2 5 7 8" xfId="4278"/>
    <cellStyle name="Separador de milhares 4 2 5 7 9" xfId="4362"/>
    <cellStyle name="Separador de milhares 4 2 5 8" xfId="2042"/>
    <cellStyle name="Separador de milhares 4 2 5 8 10" xfId="2192"/>
    <cellStyle name="Separador de milhares 4 2 5 8 11" xfId="4255"/>
    <cellStyle name="Separador de milhares 4 2 5 8 12" xfId="4343"/>
    <cellStyle name="Separador de milhares 4 2 5 8 13" xfId="4736"/>
    <cellStyle name="Separador de milhares 4 2 5 8 14" xfId="5462"/>
    <cellStyle name="Separador de milhares 4 2 5 8 15" xfId="4675"/>
    <cellStyle name="Separador de milhares 4 2 5 8 16" xfId="5058"/>
    <cellStyle name="Separador de milhares 4 2 5 8 17" xfId="5457"/>
    <cellStyle name="Separador de milhares 4 2 5 8 18" xfId="5088"/>
    <cellStyle name="Separador de milhares 4 2 5 8 19" xfId="7488"/>
    <cellStyle name="Separador de milhares 4 2 5 8 2" xfId="2431"/>
    <cellStyle name="Separador de milhares 4 2 5 8 20" xfId="6951"/>
    <cellStyle name="Separador de milhares 4 2 5 8 21" xfId="7342"/>
    <cellStyle name="Separador de milhares 4 2 5 8 22" xfId="7852"/>
    <cellStyle name="Separador de milhares 4 2 5 8 23" xfId="8363"/>
    <cellStyle name="Separador de milhares 4 2 5 8 24" xfId="7761"/>
    <cellStyle name="Separador de milhares 4 2 5 8 25" xfId="8171"/>
    <cellStyle name="Separador de milhares 4 2 5 8 26" xfId="8621"/>
    <cellStyle name="Separador de milhares 4 2 5 8 27" xfId="8890"/>
    <cellStyle name="Separador de milhares 4 2 5 8 28" xfId="8437"/>
    <cellStyle name="Separador de milhares 4 2 5 8 29" xfId="8846"/>
    <cellStyle name="Separador de milhares 4 2 5 8 3" xfId="3637"/>
    <cellStyle name="Separador de milhares 4 2 5 8 30" xfId="9447"/>
    <cellStyle name="Separador de milhares 4 2 5 8 31" xfId="9620"/>
    <cellStyle name="Separador de milhares 4 2 5 8 32" xfId="10209"/>
    <cellStyle name="Separador de milhares 4 2 5 8 4" xfId="2576"/>
    <cellStyle name="Separador de milhares 4 2 5 8 5" xfId="2703"/>
    <cellStyle name="Separador de milhares 4 2 5 8 6" xfId="3107"/>
    <cellStyle name="Separador de milhares 4 2 5 8 7" xfId="2255"/>
    <cellStyle name="Separador de milhares 4 2 5 8 8" xfId="4046"/>
    <cellStyle name="Separador de milhares 4 2 5 8 9" xfId="3273"/>
    <cellStyle name="Separador de milhares 4 2 5 9" xfId="2327"/>
    <cellStyle name="Separador de milhares 4 2 5 9 2" xfId="22417"/>
    <cellStyle name="Separador de milhares 4 2 5 9 3" xfId="33603"/>
    <cellStyle name="Separador de milhares 4 2 50" xfId="8977"/>
    <cellStyle name="Separador de milhares 4 2 51" xfId="9058"/>
    <cellStyle name="Separador de milhares 4 2 52" xfId="8479"/>
    <cellStyle name="Separador de milhares 4 2 53" xfId="9163"/>
    <cellStyle name="Separador de milhares 4 2 54" xfId="9395"/>
    <cellStyle name="Separador de milhares 4 2 55" xfId="9594"/>
    <cellStyle name="Separador de milhares 4 2 56" xfId="10032"/>
    <cellStyle name="Separador de milhares 4 2 6" xfId="300"/>
    <cellStyle name="Separador de milhares 4 2 6 10" xfId="3773"/>
    <cellStyle name="Separador de milhares 4 2 6 10 2" xfId="26277"/>
    <cellStyle name="Separador de milhares 4 2 6 10 3" xfId="37463"/>
    <cellStyle name="Separador de milhares 4 2 6 11" xfId="4028"/>
    <cellStyle name="Separador de milhares 4 2 6 11 2" xfId="28173"/>
    <cellStyle name="Separador de milhares 4 2 6 11 3" xfId="39359"/>
    <cellStyle name="Separador de milhares 4 2 6 12" xfId="2482"/>
    <cellStyle name="Separador de milhares 4 2 6 13" xfId="2271"/>
    <cellStyle name="Separador de milhares 4 2 6 14" xfId="2767"/>
    <cellStyle name="Separador de milhares 4 2 6 15" xfId="2907"/>
    <cellStyle name="Separador de milhares 4 2 6 16" xfId="4089"/>
    <cellStyle name="Separador de milhares 4 2 6 17" xfId="2621"/>
    <cellStyle name="Separador de milhares 4 2 6 18" xfId="4774"/>
    <cellStyle name="Separador de milhares 4 2 6 19" xfId="5266"/>
    <cellStyle name="Separador de milhares 4 2 6 2" xfId="618"/>
    <cellStyle name="Separador de milhares 4 2 6 2 10" xfId="3454"/>
    <cellStyle name="Separador de milhares 4 2 6 2 11" xfId="3510"/>
    <cellStyle name="Separador de milhares 4 2 6 2 12" xfId="2852"/>
    <cellStyle name="Separador de milhares 4 2 6 2 13" xfId="4926"/>
    <cellStyle name="Separador de milhares 4 2 6 2 14" xfId="5042"/>
    <cellStyle name="Separador de milhares 4 2 6 2 15" xfId="4961"/>
    <cellStyle name="Separador de milhares 4 2 6 2 16" xfId="5723"/>
    <cellStyle name="Separador de milhares 4 2 6 2 17" xfId="5521"/>
    <cellStyle name="Separador de milhares 4 2 6 2 18" xfId="4766"/>
    <cellStyle name="Separador de milhares 4 2 6 2 19" xfId="7023"/>
    <cellStyle name="Separador de milhares 4 2 6 2 2" xfId="2689"/>
    <cellStyle name="Separador de milhares 4 2 6 2 2 2" xfId="20908"/>
    <cellStyle name="Separador de milhares 4 2 6 2 2 3" xfId="32096"/>
    <cellStyle name="Separador de milhares 4 2 6 2 20" xfId="7514"/>
    <cellStyle name="Separador de milhares 4 2 6 2 21" xfId="7378"/>
    <cellStyle name="Separador de milhares 4 2 6 2 22" xfId="8062"/>
    <cellStyle name="Separador de milhares 4 2 6 2 23" xfId="7832"/>
    <cellStyle name="Separador de milhares 4 2 6 2 24" xfId="7685"/>
    <cellStyle name="Separador de milhares 4 2 6 2 25" xfId="8569"/>
    <cellStyle name="Separador de milhares 4 2 6 2 26" xfId="7960"/>
    <cellStyle name="Separador de milhares 4 2 6 2 27" xfId="8170"/>
    <cellStyle name="Separador de milhares 4 2 6 2 28" xfId="8780"/>
    <cellStyle name="Separador de milhares 4 2 6 2 29" xfId="9285"/>
    <cellStyle name="Separador de milhares 4 2 6 2 3" xfId="3049"/>
    <cellStyle name="Separador de milhares 4 2 6 2 3 2" xfId="22801"/>
    <cellStyle name="Separador de milhares 4 2 6 2 3 3" xfId="33987"/>
    <cellStyle name="Separador de milhares 4 2 6 2 30" xfId="9510"/>
    <cellStyle name="Separador de milhares 4 2 6 2 31" xfId="9441"/>
    <cellStyle name="Separador de milhares 4 2 6 2 32" xfId="10075"/>
    <cellStyle name="Separador de milhares 4 2 6 2 4" xfId="3072"/>
    <cellStyle name="Separador de milhares 4 2 6 2 4 2" xfId="24697"/>
    <cellStyle name="Separador de milhares 4 2 6 2 4 3" xfId="35883"/>
    <cellStyle name="Separador de milhares 4 2 6 2 5" xfId="2307"/>
    <cellStyle name="Separador de milhares 4 2 6 2 5 2" xfId="26593"/>
    <cellStyle name="Separador de milhares 4 2 6 2 5 3" xfId="37779"/>
    <cellStyle name="Separador de milhares 4 2 6 2 6" xfId="3243"/>
    <cellStyle name="Separador de milhares 4 2 6 2 6 2" xfId="28489"/>
    <cellStyle name="Separador de milhares 4 2 6 2 6 3" xfId="39675"/>
    <cellStyle name="Separador de milhares 4 2 6 2 7" xfId="3902"/>
    <cellStyle name="Separador de milhares 4 2 6 2 8" xfId="2751"/>
    <cellStyle name="Separador de milhares 4 2 6 2 9" xfId="3480"/>
    <cellStyle name="Separador de milhares 4 2 6 20" xfId="4692"/>
    <cellStyle name="Separador de milhares 4 2 6 21" xfId="5376"/>
    <cellStyle name="Separador de milhares 4 2 6 22" xfId="5066"/>
    <cellStyle name="Separador de milhares 4 2 6 23" xfId="5318"/>
    <cellStyle name="Separador de milhares 4 2 6 24" xfId="7230"/>
    <cellStyle name="Separador de milhares 4 2 6 25" xfId="7537"/>
    <cellStyle name="Separador de milhares 4 2 6 26" xfId="7332"/>
    <cellStyle name="Separador de milhares 4 2 6 27" xfId="7888"/>
    <cellStyle name="Separador de milhares 4 2 6 28" xfId="8172"/>
    <cellStyle name="Separador de milhares 4 2 6 29" xfId="8436"/>
    <cellStyle name="Separador de milhares 4 2 6 3" xfId="934"/>
    <cellStyle name="Separador de milhares 4 2 6 3 10" xfId="2655"/>
    <cellStyle name="Separador de milhares 4 2 6 3 11" xfId="2832"/>
    <cellStyle name="Separador de milhares 4 2 6 3 12" xfId="4068"/>
    <cellStyle name="Separador de milhares 4 2 6 3 13" xfId="5085"/>
    <cellStyle name="Separador de milhares 4 2 6 3 14" xfId="4754"/>
    <cellStyle name="Separador de milhares 4 2 6 3 15" xfId="4601"/>
    <cellStyle name="Separador de milhares 4 2 6 3 16" xfId="5426"/>
    <cellStyle name="Separador de milhares 4 2 6 3 17" xfId="5255"/>
    <cellStyle name="Separador de milhares 4 2 6 3 18" xfId="5716"/>
    <cellStyle name="Separador de milhares 4 2 6 3 19" xfId="7227"/>
    <cellStyle name="Separador de milhares 4 2 6 3 2" xfId="2894"/>
    <cellStyle name="Separador de milhares 4 2 6 3 2 2" xfId="21224"/>
    <cellStyle name="Separador de milhares 4 2 6 3 2 3" xfId="32412"/>
    <cellStyle name="Separador de milhares 4 2 6 3 20" xfId="7137"/>
    <cellStyle name="Separador de milhares 4 2 6 3 21" xfId="7046"/>
    <cellStyle name="Separador de milhares 4 2 6 3 22" xfId="8217"/>
    <cellStyle name="Separador de milhares 4 2 6 3 23" xfId="8400"/>
    <cellStyle name="Separador de milhares 4 2 6 3 24" xfId="7890"/>
    <cellStyle name="Separador de milhares 4 2 6 3 25" xfId="8334"/>
    <cellStyle name="Separador de milhares 4 2 6 3 26" xfId="8409"/>
    <cellStyle name="Separador de milhares 4 2 6 3 27" xfId="8644"/>
    <cellStyle name="Separador de milhares 4 2 6 3 28" xfId="8979"/>
    <cellStyle name="Separador de milhares 4 2 6 3 29" xfId="8244"/>
    <cellStyle name="Separador de milhares 4 2 6 3 3" xfId="2501"/>
    <cellStyle name="Separador de milhares 4 2 6 3 3 2" xfId="23117"/>
    <cellStyle name="Separador de milhares 4 2 6 3 3 3" xfId="34303"/>
    <cellStyle name="Separador de milhares 4 2 6 3 30" xfId="9566"/>
    <cellStyle name="Separador de milhares 4 2 6 3 31" xfId="9627"/>
    <cellStyle name="Separador de milhares 4 2 6 3 32" xfId="10103"/>
    <cellStyle name="Separador de milhares 4 2 6 3 4" xfId="3418"/>
    <cellStyle name="Separador de milhares 4 2 6 3 4 2" xfId="25013"/>
    <cellStyle name="Separador de milhares 4 2 6 3 4 3" xfId="36199"/>
    <cellStyle name="Separador de milhares 4 2 6 3 5" xfId="3451"/>
    <cellStyle name="Separador de milhares 4 2 6 3 5 2" xfId="26909"/>
    <cellStyle name="Separador de milhares 4 2 6 3 5 3" xfId="38095"/>
    <cellStyle name="Separador de milhares 4 2 6 3 6" xfId="2308"/>
    <cellStyle name="Separador de milhares 4 2 6 3 6 2" xfId="28805"/>
    <cellStyle name="Separador de milhares 4 2 6 3 6 3" xfId="39991"/>
    <cellStyle name="Separador de milhares 4 2 6 3 7" xfId="3657"/>
    <cellStyle name="Separador de milhares 4 2 6 3 8" xfId="2467"/>
    <cellStyle name="Separador de milhares 4 2 6 3 9" xfId="3610"/>
    <cellStyle name="Separador de milhares 4 2 6 30" xfId="8073"/>
    <cellStyle name="Separador de milhares 4 2 6 31" xfId="8388"/>
    <cellStyle name="Separador de milhares 4 2 6 32" xfId="8715"/>
    <cellStyle name="Separador de milhares 4 2 6 33" xfId="8620"/>
    <cellStyle name="Separador de milhares 4 2 6 34" xfId="8038"/>
    <cellStyle name="Separador de milhares 4 2 6 35" xfId="9456"/>
    <cellStyle name="Separador de milhares 4 2 6 36" xfId="9550"/>
    <cellStyle name="Separador de milhares 4 2 6 37" xfId="10047"/>
    <cellStyle name="Separador de milhares 4 2 6 4" xfId="1250"/>
    <cellStyle name="Separador de milhares 4 2 6 4 10" xfId="4336"/>
    <cellStyle name="Separador de milhares 4 2 6 4 11" xfId="4415"/>
    <cellStyle name="Separador de milhares 4 2 6 4 12" xfId="4474"/>
    <cellStyle name="Separador de milhares 4 2 6 4 13" xfId="5236"/>
    <cellStyle name="Separador de milhares 4 2 6 4 14" xfId="4548"/>
    <cellStyle name="Separador de milhares 4 2 6 4 15" xfId="5467"/>
    <cellStyle name="Separador de milhares 4 2 6 4 16" xfId="5437"/>
    <cellStyle name="Separador de milhares 4 2 6 4 17" xfId="5054"/>
    <cellStyle name="Separador de milhares 4 2 6 4 18" xfId="5862"/>
    <cellStyle name="Separador de milhares 4 2 6 4 19" xfId="7426"/>
    <cellStyle name="Separador de milhares 4 2 6 4 2" xfId="3110"/>
    <cellStyle name="Separador de milhares 4 2 6 4 2 2" xfId="21540"/>
    <cellStyle name="Separador de milhares 4 2 6 4 2 3" xfId="32728"/>
    <cellStyle name="Separador de milhares 4 2 6 4 20" xfId="7408"/>
    <cellStyle name="Separador de milhares 4 2 6 4 21" xfId="7162"/>
    <cellStyle name="Separador de milhares 4 2 6 4 22" xfId="8386"/>
    <cellStyle name="Separador de milhares 4 2 6 4 23" xfId="7708"/>
    <cellStyle name="Separador de milhares 4 2 6 4 24" xfId="8785"/>
    <cellStyle name="Separador de milhares 4 2 6 4 25" xfId="8883"/>
    <cellStyle name="Separador de milhares 4 2 6 4 26" xfId="8981"/>
    <cellStyle name="Separador de milhares 4 2 6 4 27" xfId="9060"/>
    <cellStyle name="Separador de milhares 4 2 6 4 28" xfId="8078"/>
    <cellStyle name="Separador de milhares 4 2 6 4 29" xfId="9189"/>
    <cellStyle name="Separador de milhares 4 2 6 4 3" xfId="3208"/>
    <cellStyle name="Separador de milhares 4 2 6 4 3 2" xfId="23433"/>
    <cellStyle name="Separador de milhares 4 2 6 4 3 3" xfId="34619"/>
    <cellStyle name="Separador de milhares 4 2 6 4 30" xfId="9624"/>
    <cellStyle name="Separador de milhares 4 2 6 4 31" xfId="9397"/>
    <cellStyle name="Separador de milhares 4 2 6 4 32" xfId="10131"/>
    <cellStyle name="Separador de milhares 4 2 6 4 4" xfId="2804"/>
    <cellStyle name="Separador de milhares 4 2 6 4 4 2" xfId="25329"/>
    <cellStyle name="Separador de milhares 4 2 6 4 4 3" xfId="36515"/>
    <cellStyle name="Separador de milhares 4 2 6 4 5" xfId="2771"/>
    <cellStyle name="Separador de milhares 4 2 6 4 5 2" xfId="27225"/>
    <cellStyle name="Separador de milhares 4 2 6 4 5 3" xfId="38411"/>
    <cellStyle name="Separador de milhares 4 2 6 4 6" xfId="3893"/>
    <cellStyle name="Separador de milhares 4 2 6 4 6 2" xfId="29121"/>
    <cellStyle name="Separador de milhares 4 2 6 4 6 3" xfId="40307"/>
    <cellStyle name="Separador de milhares 4 2 6 4 7" xfId="2741"/>
    <cellStyle name="Separador de milhares 4 2 6 4 8" xfId="3888"/>
    <cellStyle name="Separador de milhares 4 2 6 4 9" xfId="4247"/>
    <cellStyle name="Separador de milhares 4 2 6 5" xfId="1566"/>
    <cellStyle name="Separador de milhares 4 2 6 5 10" xfId="2581"/>
    <cellStyle name="Separador de milhares 4 2 6 5 11" xfId="4123"/>
    <cellStyle name="Separador de milhares 4 2 6 5 12" xfId="4066"/>
    <cellStyle name="Separador de milhares 4 2 6 5 13" xfId="5397"/>
    <cellStyle name="Separador de milhares 4 2 6 5 14" xfId="5414"/>
    <cellStyle name="Separador de milhares 4 2 6 5 15" xfId="4738"/>
    <cellStyle name="Separador de milhares 4 2 6 5 16" xfId="5006"/>
    <cellStyle name="Separador de milhares 4 2 6 5 17" xfId="5620"/>
    <cellStyle name="Separador de milhares 4 2 6 5 18" xfId="5108"/>
    <cellStyle name="Separador de milhares 4 2 6 5 19" xfId="7275"/>
    <cellStyle name="Separador de milhares 4 2 6 5 2" xfId="3338"/>
    <cellStyle name="Separador de milhares 4 2 6 5 2 2" xfId="21856"/>
    <cellStyle name="Separador de milhares 4 2 6 5 2 3" xfId="33044"/>
    <cellStyle name="Separador de milhares 4 2 6 5 20" xfId="7410"/>
    <cellStyle name="Separador de milhares 4 2 6 5 21" xfId="7111"/>
    <cellStyle name="Separador de milhares 4 2 6 5 22" xfId="8558"/>
    <cellStyle name="Separador de milhares 4 2 6 5 23" xfId="8319"/>
    <cellStyle name="Separador de milhares 4 2 6 5 24" xfId="8455"/>
    <cellStyle name="Separador de milhares 4 2 6 5 25" xfId="8643"/>
    <cellStyle name="Separador de milhares 4 2 6 5 26" xfId="8127"/>
    <cellStyle name="Separador de milhares 4 2 6 5 27" xfId="8751"/>
    <cellStyle name="Separador de milhares 4 2 6 5 28" xfId="9245"/>
    <cellStyle name="Separador de milhares 4 2 6 5 29" xfId="7737"/>
    <cellStyle name="Separador de milhares 4 2 6 5 3" xfId="3579"/>
    <cellStyle name="Separador de milhares 4 2 6 5 3 2" xfId="23749"/>
    <cellStyle name="Separador de milhares 4 2 6 5 3 3" xfId="34935"/>
    <cellStyle name="Separador de milhares 4 2 6 5 30" xfId="9678"/>
    <cellStyle name="Separador de milhares 4 2 6 5 31" xfId="9603"/>
    <cellStyle name="Separador de milhares 4 2 6 5 32" xfId="10159"/>
    <cellStyle name="Separador de milhares 4 2 6 5 4" xfId="2888"/>
    <cellStyle name="Separador de milhares 4 2 6 5 4 2" xfId="25645"/>
    <cellStyle name="Separador de milhares 4 2 6 5 4 3" xfId="36831"/>
    <cellStyle name="Separador de milhares 4 2 6 5 5" xfId="2483"/>
    <cellStyle name="Separador de milhares 4 2 6 5 5 2" xfId="27541"/>
    <cellStyle name="Separador de milhares 4 2 6 5 5 3" xfId="38727"/>
    <cellStyle name="Separador de milhares 4 2 6 5 6" xfId="2487"/>
    <cellStyle name="Separador de milhares 4 2 6 5 6 2" xfId="29437"/>
    <cellStyle name="Separador de milhares 4 2 6 5 6 3" xfId="40623"/>
    <cellStyle name="Separador de milhares 4 2 6 5 7" xfId="3972"/>
    <cellStyle name="Separador de milhares 4 2 6 5 8" xfId="3844"/>
    <cellStyle name="Separador de milhares 4 2 6 5 9" xfId="3815"/>
    <cellStyle name="Separador de milhares 4 2 6 6" xfId="1882"/>
    <cellStyle name="Separador de milhares 4 2 6 6 10" xfId="4449"/>
    <cellStyle name="Separador de milhares 4 2 6 6 11" xfId="4497"/>
    <cellStyle name="Separador de milhares 4 2 6 6 12" xfId="4531"/>
    <cellStyle name="Separador de milhares 4 2 6 6 13" xfId="5567"/>
    <cellStyle name="Separador de milhares 4 2 6 6 14" xfId="5666"/>
    <cellStyle name="Separador de milhares 4 2 6 6 15" xfId="5759"/>
    <cellStyle name="Separador de milhares 4 2 6 6 16" xfId="5831"/>
    <cellStyle name="Separador de milhares 4 2 6 6 17" xfId="5892"/>
    <cellStyle name="Separador de milhares 4 2 6 6 18" xfId="5940"/>
    <cellStyle name="Separador de milhares 4 2 6 6 19" xfId="7029"/>
    <cellStyle name="Separador de milhares 4 2 6 6 2" xfId="3562"/>
    <cellStyle name="Separador de milhares 4 2 6 6 2 2" xfId="22172"/>
    <cellStyle name="Separador de milhares 4 2 6 6 2 3" xfId="33360"/>
    <cellStyle name="Separador de milhares 4 2 6 6 20" xfId="7579"/>
    <cellStyle name="Separador de milhares 4 2 6 6 21" xfId="7613"/>
    <cellStyle name="Separador de milhares 4 2 6 6 22" xfId="8731"/>
    <cellStyle name="Separador de milhares 4 2 6 6 23" xfId="8843"/>
    <cellStyle name="Separador de milhares 4 2 6 6 24" xfId="8940"/>
    <cellStyle name="Separador de milhares 4 2 6 6 25" xfId="9031"/>
    <cellStyle name="Separador de milhares 4 2 6 6 26" xfId="9105"/>
    <cellStyle name="Separador de milhares 4 2 6 6 27" xfId="9172"/>
    <cellStyle name="Separador de milhares 4 2 6 6 28" xfId="9300"/>
    <cellStyle name="Separador de milhares 4 2 6 6 29" xfId="9331"/>
    <cellStyle name="Separador de milhares 4 2 6 6 3" xfId="3709"/>
    <cellStyle name="Separador de milhares 4 2 6 6 3 2" xfId="24065"/>
    <cellStyle name="Separador de milhares 4 2 6 6 3 3" xfId="35251"/>
    <cellStyle name="Separador de milhares 4 2 6 6 30" xfId="9734"/>
    <cellStyle name="Separador de milhares 4 2 6 6 31" xfId="9768"/>
    <cellStyle name="Separador de milhares 4 2 6 6 32" xfId="10187"/>
    <cellStyle name="Separador de milhares 4 2 6 6 4" xfId="3849"/>
    <cellStyle name="Separador de milhares 4 2 6 6 4 2" xfId="25961"/>
    <cellStyle name="Separador de milhares 4 2 6 6 4 3" xfId="37147"/>
    <cellStyle name="Separador de milhares 4 2 6 6 5" xfId="3993"/>
    <cellStyle name="Separador de milhares 4 2 6 6 5 2" xfId="27857"/>
    <cellStyle name="Separador de milhares 4 2 6 6 5 3" xfId="39043"/>
    <cellStyle name="Separador de milhares 4 2 6 6 6" xfId="4106"/>
    <cellStyle name="Separador de milhares 4 2 6 6 6 2" xfId="29753"/>
    <cellStyle name="Separador de milhares 4 2 6 6 6 3" xfId="40939"/>
    <cellStyle name="Separador de milhares 4 2 6 6 7" xfId="4205"/>
    <cellStyle name="Separador de milhares 4 2 6 6 8" xfId="4300"/>
    <cellStyle name="Separador de milhares 4 2 6 6 9" xfId="4381"/>
    <cellStyle name="Separador de milhares 4 2 6 7" xfId="2475"/>
    <cellStyle name="Separador de milhares 4 2 6 7 2" xfId="20592"/>
    <cellStyle name="Separador de milhares 4 2 6 7 3" xfId="31780"/>
    <cellStyle name="Separador de milhares 4 2 6 8" xfId="3389"/>
    <cellStyle name="Separador de milhares 4 2 6 8 2" xfId="22485"/>
    <cellStyle name="Separador de milhares 4 2 6 8 3" xfId="33671"/>
    <cellStyle name="Separador de milhares 4 2 6 9" xfId="2982"/>
    <cellStyle name="Separador de milhares 4 2 6 9 2" xfId="24381"/>
    <cellStyle name="Separador de milhares 4 2 6 9 3" xfId="35567"/>
    <cellStyle name="Separador de milhares 4 2 7" xfId="460"/>
    <cellStyle name="Separador de milhares 4 2 7 10" xfId="3379"/>
    <cellStyle name="Separador de milhares 4 2 7 11" xfId="3326"/>
    <cellStyle name="Separador de milhares 4 2 7 12" xfId="2238"/>
    <cellStyle name="Separador de milhares 4 2 7 13" xfId="4856"/>
    <cellStyle name="Separador de milhares 4 2 7 14" xfId="4595"/>
    <cellStyle name="Separador de milhares 4 2 7 15" xfId="4783"/>
    <cellStyle name="Separador de milhares 4 2 7 16" xfId="4551"/>
    <cellStyle name="Separador de milhares 4 2 7 17" xfId="5625"/>
    <cellStyle name="Separador de milhares 4 2 7 18" xfId="5760"/>
    <cellStyle name="Separador de milhares 4 2 7 19" xfId="7177"/>
    <cellStyle name="Separador de milhares 4 2 7 2" xfId="2586"/>
    <cellStyle name="Separador de milhares 4 2 7 2 2" xfId="20750"/>
    <cellStyle name="Separador de milhares 4 2 7 2 3" xfId="31938"/>
    <cellStyle name="Separador de milhares 4 2 7 20" xfId="7045"/>
    <cellStyle name="Separador de milhares 4 2 7 21" xfId="7232"/>
    <cellStyle name="Separador de milhares 4 2 7 22" xfId="7979"/>
    <cellStyle name="Separador de milhares 4 2 7 23" xfId="7677"/>
    <cellStyle name="Separador de milhares 4 2 7 24" xfId="8447"/>
    <cellStyle name="Separador de milhares 4 2 7 25" xfId="7980"/>
    <cellStyle name="Separador de milhares 4 2 7 26" xfId="8390"/>
    <cellStyle name="Separador de milhares 4 2 7 27" xfId="8366"/>
    <cellStyle name="Separador de milhares 4 2 7 28" xfId="8490"/>
    <cellStyle name="Separador de milhares 4 2 7 29" xfId="9078"/>
    <cellStyle name="Separador de milhares 4 2 7 3" xfId="2244"/>
    <cellStyle name="Separador de milhares 4 2 7 3 2" xfId="22643"/>
    <cellStyle name="Separador de milhares 4 2 7 3 3" xfId="33829"/>
    <cellStyle name="Separador de milhares 4 2 7 30" xfId="9483"/>
    <cellStyle name="Separador de milhares 4 2 7 31" xfId="9385"/>
    <cellStyle name="Separador de milhares 4 2 7 32" xfId="10061"/>
    <cellStyle name="Separador de milhares 4 2 7 4" xfId="2386"/>
    <cellStyle name="Separador de milhares 4 2 7 4 2" xfId="24539"/>
    <cellStyle name="Separador de milhares 4 2 7 4 3" xfId="35725"/>
    <cellStyle name="Separador de milhares 4 2 7 5" xfId="3764"/>
    <cellStyle name="Separador de milhares 4 2 7 5 2" xfId="26435"/>
    <cellStyle name="Separador de milhares 4 2 7 5 3" xfId="37621"/>
    <cellStyle name="Separador de milhares 4 2 7 6" xfId="3817"/>
    <cellStyle name="Separador de milhares 4 2 7 6 2" xfId="28331"/>
    <cellStyle name="Separador de milhares 4 2 7 6 3" xfId="39517"/>
    <cellStyle name="Separador de milhares 4 2 7 7" xfId="2857"/>
    <cellStyle name="Separador de milhares 4 2 7 8" xfId="2473"/>
    <cellStyle name="Separador de milhares 4 2 7 9" xfId="2786"/>
    <cellStyle name="Separador de milhares 4 2 8" xfId="776"/>
    <cellStyle name="Separador de milhares 4 2 8 10" xfId="3387"/>
    <cellStyle name="Separador de milhares 4 2 8 11" xfId="2322"/>
    <cellStyle name="Separador de milhares 4 2 8 12" xfId="3578"/>
    <cellStyle name="Separador de milhares 4 2 8 13" xfId="5010"/>
    <cellStyle name="Separador de milhares 4 2 8 14" xfId="4932"/>
    <cellStyle name="Separador de milhares 4 2 8 15" xfId="5345"/>
    <cellStyle name="Separador de milhares 4 2 8 16" xfId="4942"/>
    <cellStyle name="Separador de milhares 4 2 8 17" xfId="5648"/>
    <cellStyle name="Separador de milhares 4 2 8 18" xfId="4826"/>
    <cellStyle name="Separador de milhares 4 2 8 19" xfId="7449"/>
    <cellStyle name="Separador de milhares 4 2 8 2" xfId="2792"/>
    <cellStyle name="Separador de milhares 4 2 8 2 2" xfId="21066"/>
    <cellStyle name="Separador de milhares 4 2 8 2 3" xfId="32254"/>
    <cellStyle name="Separador de milhares 4 2 8 20" xfId="7269"/>
    <cellStyle name="Separador de milhares 4 2 8 21" xfId="7096"/>
    <cellStyle name="Separador de milhares 4 2 8 22" xfId="8141"/>
    <cellStyle name="Separador de milhares 4 2 8 23" xfId="8737"/>
    <cellStyle name="Separador de milhares 4 2 8 24" xfId="8726"/>
    <cellStyle name="Separador de milhares 4 2 8 25" xfId="8265"/>
    <cellStyle name="Separador de milhares 4 2 8 26" xfId="7842"/>
    <cellStyle name="Separador de milhares 4 2 8 27" xfId="7848"/>
    <cellStyle name="Separador de milhares 4 2 8 28" xfId="9166"/>
    <cellStyle name="Separador de milhares 4 2 8 29" xfId="9246"/>
    <cellStyle name="Separador de milhares 4 2 8 3" xfId="2904"/>
    <cellStyle name="Separador de milhares 4 2 8 3 2" xfId="22959"/>
    <cellStyle name="Separador de milhares 4 2 8 3 3" xfId="34145"/>
    <cellStyle name="Separador de milhares 4 2 8 30" xfId="9539"/>
    <cellStyle name="Separador de milhares 4 2 8 31" xfId="9735"/>
    <cellStyle name="Separador de milhares 4 2 8 32" xfId="10089"/>
    <cellStyle name="Separador de milhares 4 2 8 4" xfId="3639"/>
    <cellStyle name="Separador de milhares 4 2 8 4 2" xfId="24855"/>
    <cellStyle name="Separador de milhares 4 2 8 4 3" xfId="36041"/>
    <cellStyle name="Separador de milhares 4 2 8 5" xfId="3277"/>
    <cellStyle name="Separador de milhares 4 2 8 5 2" xfId="26751"/>
    <cellStyle name="Separador de milhares 4 2 8 5 3" xfId="37937"/>
    <cellStyle name="Separador de milhares 4 2 8 6" xfId="3710"/>
    <cellStyle name="Separador de milhares 4 2 8 6 2" xfId="28647"/>
    <cellStyle name="Separador de milhares 4 2 8 6 3" xfId="39833"/>
    <cellStyle name="Separador de milhares 4 2 8 7" xfId="4109"/>
    <cellStyle name="Separador de milhares 4 2 8 8" xfId="4101"/>
    <cellStyle name="Separador de milhares 4 2 8 9" xfId="2336"/>
    <cellStyle name="Separador de milhares 4 2 9" xfId="1092"/>
    <cellStyle name="Separador de milhares 4 2 9 10" xfId="3157"/>
    <cellStyle name="Separador de milhares 4 2 9 11" xfId="2518"/>
    <cellStyle name="Separador de milhares 4 2 9 12" xfId="2825"/>
    <cellStyle name="Separador de milhares 4 2 9 13" xfId="5168"/>
    <cellStyle name="Separador de milhares 4 2 9 14" xfId="5508"/>
    <cellStyle name="Separador de milhares 4 2 9 15" xfId="4917"/>
    <cellStyle name="Separador de milhares 4 2 9 16" xfId="5587"/>
    <cellStyle name="Separador de milhares 4 2 9 17" xfId="5080"/>
    <cellStyle name="Separador de milhares 4 2 9 18" xfId="5623"/>
    <cellStyle name="Separador de milhares 4 2 9 19" xfId="7454"/>
    <cellStyle name="Separador de milhares 4 2 9 2" xfId="3007"/>
    <cellStyle name="Separador de milhares 4 2 9 2 2" xfId="21382"/>
    <cellStyle name="Separador de milhares 4 2 9 2 3" xfId="32570"/>
    <cellStyle name="Separador de milhares 4 2 9 20" xfId="6958"/>
    <cellStyle name="Separador de milhares 4 2 9 21" xfId="7034"/>
    <cellStyle name="Separador de milhares 4 2 9 22" xfId="8302"/>
    <cellStyle name="Separador de milhares 4 2 9 23" xfId="8097"/>
    <cellStyle name="Separador de milhares 4 2 9 24" xfId="8765"/>
    <cellStyle name="Separador de milhares 4 2 9 25" xfId="7911"/>
    <cellStyle name="Separador de milhares 4 2 9 26" xfId="7727"/>
    <cellStyle name="Separador de milhares 4 2 9 27" xfId="8079"/>
    <cellStyle name="Separador de milhares 4 2 9 28" xfId="8516"/>
    <cellStyle name="Separador de milhares 4 2 9 29" xfId="8994"/>
    <cellStyle name="Separador de milhares 4 2 9 3" xfId="2409"/>
    <cellStyle name="Separador de milhares 4 2 9 3 2" xfId="23275"/>
    <cellStyle name="Separador de milhares 4 2 9 3 3" xfId="34461"/>
    <cellStyle name="Separador de milhares 4 2 9 30" xfId="9596"/>
    <cellStyle name="Separador de milhares 4 2 9 31" xfId="9523"/>
    <cellStyle name="Separador de milhares 4 2 9 32" xfId="10117"/>
    <cellStyle name="Separador de milhares 4 2 9 4" xfId="3283"/>
    <cellStyle name="Separador de milhares 4 2 9 4 2" xfId="25171"/>
    <cellStyle name="Separador de milhares 4 2 9 4 3" xfId="36357"/>
    <cellStyle name="Separador de milhares 4 2 9 5" xfId="2193"/>
    <cellStyle name="Separador de milhares 4 2 9 5 2" xfId="27067"/>
    <cellStyle name="Separador de milhares 4 2 9 5 3" xfId="38253"/>
    <cellStyle name="Separador de milhares 4 2 9 6" xfId="3646"/>
    <cellStyle name="Separador de milhares 4 2 9 6 2" xfId="28963"/>
    <cellStyle name="Separador de milhares 4 2 9 6 3" xfId="40149"/>
    <cellStyle name="Separador de milhares 4 2 9 7" xfId="3731"/>
    <cellStyle name="Separador de milhares 4 2 9 8" xfId="4136"/>
    <cellStyle name="Separador de milhares 4 2 9 9" xfId="2793"/>
    <cellStyle name="Separador de milhares 4 3" xfId="5212"/>
    <cellStyle name="Separador de milhares 4 4" xfId="6383"/>
    <cellStyle name="Separador de milhares 5 2" xfId="139"/>
    <cellStyle name="Separador de milhares 5 2 10" xfId="3705"/>
    <cellStyle name="Separador de milhares 5 2 11" xfId="3745"/>
    <cellStyle name="Separador de milhares 5 2 12" xfId="3744"/>
    <cellStyle name="Separador de milhares 5 2 13" xfId="4613"/>
    <cellStyle name="Separador de milhares 5 2 14" xfId="5234"/>
    <cellStyle name="Separador de milhares 5 2 15" xfId="5514"/>
    <cellStyle name="Separador de milhares 5 2 16" xfId="5756"/>
    <cellStyle name="Separador de milhares 5 2 17" xfId="5499"/>
    <cellStyle name="Separador de milhares 5 2 18" xfId="5265"/>
    <cellStyle name="Separador de milhares 5 2 19" xfId="5556"/>
    <cellStyle name="Separador de milhares 5 2 19 2" xfId="6140"/>
    <cellStyle name="Separador de milhares 5 2 19 3" xfId="6356"/>
    <cellStyle name="Separador de milhares 5 2 2" xfId="2269"/>
    <cellStyle name="Separador de milhares 5 2 2 10" xfId="6916"/>
    <cellStyle name="Separador de milhares 5 2 2 11" xfId="6922"/>
    <cellStyle name="Separador de milhares 5 2 2 12" xfId="6927"/>
    <cellStyle name="Separador de milhares 5 2 2 13" xfId="6931"/>
    <cellStyle name="Separador de milhares 5 2 2 14" xfId="6935"/>
    <cellStyle name="Separador de milhares 5 2 2 15" xfId="6377"/>
    <cellStyle name="Separador de milhares 5 2 2 2" xfId="5675"/>
    <cellStyle name="Separador de milhares 5 2 2 2 2" xfId="6271"/>
    <cellStyle name="Separador de milhares 5 2 2 2 3" xfId="6365"/>
    <cellStyle name="Separador de milhares 5 2 2 3" xfId="6434"/>
    <cellStyle name="Separador de milhares 5 2 2 4" xfId="6458"/>
    <cellStyle name="Separador de milhares 5 2 2 5" xfId="6253"/>
    <cellStyle name="Separador de milhares 5 2 2 6" xfId="6678"/>
    <cellStyle name="Separador de milhares 5 2 2 7" xfId="6860"/>
    <cellStyle name="Separador de milhares 5 2 2 8" xfId="6904"/>
    <cellStyle name="Separador de milhares 5 2 2 9" xfId="6910"/>
    <cellStyle name="Separador de milhares 5 2 20" xfId="6836"/>
    <cellStyle name="Separador de milhares 5 2 21" xfId="6173"/>
    <cellStyle name="Separador de milhares 5 2 22" xfId="6892"/>
    <cellStyle name="Separador de milhares 5 2 23" xfId="6155"/>
    <cellStyle name="Separador de milhares 5 2 24" xfId="6718"/>
    <cellStyle name="Separador de milhares 5 2 25" xfId="6093"/>
    <cellStyle name="Separador de milhares 5 2 26" xfId="6491"/>
    <cellStyle name="Separador de milhares 5 2 27" xfId="6086"/>
    <cellStyle name="Separador de milhares 5 2 28" xfId="6773"/>
    <cellStyle name="Separador de milhares 5 2 29" xfId="6204"/>
    <cellStyle name="Separador de milhares 5 2 3" xfId="3335"/>
    <cellStyle name="Separador de milhares 5 2 3 10" xfId="6900"/>
    <cellStyle name="Separador de milhares 5 2 3 11" xfId="6907"/>
    <cellStyle name="Separador de milhares 5 2 3 12" xfId="6913"/>
    <cellStyle name="Separador de milhares 5 2 3 13" xfId="6919"/>
    <cellStyle name="Separador de milhares 5 2 3 14" xfId="6924"/>
    <cellStyle name="Separador de milhares 5 2 3 15" xfId="6394"/>
    <cellStyle name="Separador de milhares 5 2 3 2" xfId="6002"/>
    <cellStyle name="Separador de milhares 5 2 3 2 2" xfId="6321"/>
    <cellStyle name="Separador de milhares 5 2 3 2 3" xfId="5458"/>
    <cellStyle name="Separador de milhares 5 2 3 3" xfId="6579"/>
    <cellStyle name="Separador de milhares 5 2 3 4" xfId="6853"/>
    <cellStyle name="Separador de milhares 5 2 3 5" xfId="6861"/>
    <cellStyle name="Separador de milhares 5 2 3 6" xfId="6472"/>
    <cellStyle name="Separador de milhares 5 2 3 7" xfId="6673"/>
    <cellStyle name="Separador de milhares 5 2 3 8" xfId="6099"/>
    <cellStyle name="Separador de milhares 5 2 3 9" xfId="6747"/>
    <cellStyle name="Separador de milhares 5 2 30" xfId="6552"/>
    <cellStyle name="Separador de milhares 5 2 31" xfId="5868"/>
    <cellStyle name="Separador de milhares 5 2 32" xfId="7181"/>
    <cellStyle name="Separador de milhares 5 2 33" xfId="7359"/>
    <cellStyle name="Separador de milhares 5 2 34" xfId="6999"/>
    <cellStyle name="Separador de milhares 5 2 35" xfId="7703"/>
    <cellStyle name="Separador de milhares 5 2 36" xfId="8139"/>
    <cellStyle name="Separador de milhares 5 2 37" xfId="8309"/>
    <cellStyle name="Separador de milhares 5 2 38" xfId="8704"/>
    <cellStyle name="Separador de milhares 5 2 39" xfId="8445"/>
    <cellStyle name="Separador de milhares 5 2 4" xfId="3706"/>
    <cellStyle name="Separador de milhares 5 2 40" xfId="7799"/>
    <cellStyle name="Separador de milhares 5 2 41" xfId="8086"/>
    <cellStyle name="Separador de milhares 5 2 42" xfId="9298"/>
    <cellStyle name="Separador de milhares 5 2 43" xfId="9396"/>
    <cellStyle name="Separador de milhares 5 2 44" xfId="9537"/>
    <cellStyle name="Separador de milhares 5 2 45" xfId="10033"/>
    <cellStyle name="Separador de milhares 5 2 5" xfId="2623"/>
    <cellStyle name="Separador de milhares 5 2 6" xfId="3699"/>
    <cellStyle name="Separador de milhares 5 2 7" xfId="3748"/>
    <cellStyle name="Separador de milhares 5 2 8" xfId="2611"/>
    <cellStyle name="Separador de milhares 5 2 9" xfId="4083"/>
    <cellStyle name="Separador de milhares 5 3" xfId="4715"/>
    <cellStyle name="Separador de milhares 5 4" xfId="4767"/>
    <cellStyle name="Separador de milhares 5 5" xfId="5821"/>
    <cellStyle name="Separador de milhares 5 6" xfId="6288"/>
    <cellStyle name="Separador de milhares 6 2" xfId="140"/>
    <cellStyle name="Separador de milhares 6 2 10" xfId="6156"/>
    <cellStyle name="Separador de milhares 6 2 11" xfId="6040"/>
    <cellStyle name="Separador de milhares 6 2 12" xfId="6567"/>
    <cellStyle name="Separador de milhares 6 2 13" xfId="6597"/>
    <cellStyle name="Separador de milhares 6 2 14" xfId="6595"/>
    <cellStyle name="Separador de milhares 6 2 15" xfId="6745"/>
    <cellStyle name="Separador de milhares 6 2 16" xfId="6293"/>
    <cellStyle name="Separador de milhares 6 2 2" xfId="5432"/>
    <cellStyle name="Separador de milhares 6 2 2 2" xfId="5934"/>
    <cellStyle name="Separador de milhares 6 2 2 3" xfId="6315"/>
    <cellStyle name="Separador de milhares 6 2 3" xfId="6003"/>
    <cellStyle name="Separador de milhares 6 2 4" xfId="6103"/>
    <cellStyle name="Separador de milhares 6 2 5" xfId="6848"/>
    <cellStyle name="Separador de milhares 6 2 6" xfId="6158"/>
    <cellStyle name="Separador de milhares 6 2 7" xfId="6828"/>
    <cellStyle name="Separador de milhares 6 2 8" xfId="6240"/>
    <cellStyle name="Separador de milhares 6 2 9" xfId="6720"/>
    <cellStyle name="Separador de milhares 6 3" xfId="5310"/>
    <cellStyle name="Separador de milhares 6 3 2" xfId="4862"/>
    <cellStyle name="Separador de milhares 6 3 3" xfId="6297"/>
    <cellStyle name="Separador de milhares 6 4" xfId="6343"/>
    <cellStyle name="Separador de milhares 7 2" xfId="5257"/>
    <cellStyle name="Separador de milhares 7 3" xfId="6316"/>
    <cellStyle name="Separador de milhares 8" xfId="5927"/>
    <cellStyle name="Separador de milhares 9" xfId="4655"/>
    <cellStyle name="Separador de milhares 9 2" xfId="5491"/>
    <cellStyle name="Texto de Aviso" xfId="22" builtinId="11" customBuiltin="1"/>
    <cellStyle name="Texto Explicativo" xfId="23" builtinId="53" customBuiltin="1"/>
    <cellStyle name="Título" xfId="2175" builtinId="15" customBuiltin="1"/>
    <cellStyle name="Título 1" xfId="11" builtinId="16" customBuiltin="1"/>
    <cellStyle name="Título 1 1" xfId="142"/>
    <cellStyle name="Título 2" xfId="12" builtinId="17" customBuiltin="1"/>
    <cellStyle name="Título 3" xfId="13" builtinId="18" customBuiltin="1"/>
    <cellStyle name="Título 4" xfId="14" builtinId="19" customBuiltin="1"/>
    <cellStyle name="Título 5" xfId="141"/>
    <cellStyle name="Total" xfId="24" builtinId="25" customBuiltin="1"/>
    <cellStyle name="Vírgula 2" xfId="118"/>
    <cellStyle name="Vírgula 2 10" xfId="6119"/>
    <cellStyle name="Vírgula 2 11" xfId="6602"/>
    <cellStyle name="Vírgula 2 12" xfId="6427"/>
    <cellStyle name="Vírgula 2 13" xfId="6646"/>
    <cellStyle name="Vírgula 2 14" xfId="6677"/>
    <cellStyle name="Vírgula 2 15" xfId="6585"/>
    <cellStyle name="Vírgula 2 16" xfId="6722"/>
    <cellStyle name="Vírgula 2 17" xfId="6218"/>
    <cellStyle name="Vírgula 2 18" xfId="6373"/>
    <cellStyle name="Vírgula 2 19" xfId="9815"/>
    <cellStyle name="Vírgula 2 2" xfId="4640"/>
    <cellStyle name="Vírgula 2 2 2" xfId="5275"/>
    <cellStyle name="Vírgula 2 2 3" xfId="9820"/>
    <cellStyle name="Vírgula 2 2 4" xfId="9823"/>
    <cellStyle name="Vírgula 2 2 5" xfId="9846"/>
    <cellStyle name="Vírgula 2 2 6" xfId="9849"/>
    <cellStyle name="Vírgula 2 20" xfId="9814"/>
    <cellStyle name="Vírgula 2 21" xfId="9816"/>
    <cellStyle name="Vírgula 2 22" xfId="9832"/>
    <cellStyle name="Vírgula 2 23" xfId="9842"/>
    <cellStyle name="Vírgula 2 24" xfId="9858"/>
    <cellStyle name="Vírgula 2 3" xfId="5950"/>
    <cellStyle name="Vírgula 2 4" xfId="5764"/>
    <cellStyle name="Vírgula 2 5" xfId="5991"/>
    <cellStyle name="Vírgula 2 6" xfId="6051"/>
    <cellStyle name="Vírgula 2 7" xfId="6561"/>
    <cellStyle name="Vírgula 2 8" xfId="6049"/>
    <cellStyle name="Vírgula 2 9" xfId="6547"/>
    <cellStyle name="Vírgula 3" xfId="5300"/>
    <cellStyle name="Vírgula 4" xfId="5806"/>
  </cellStyles>
  <dxfs count="4">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207066</xdr:colOff>
      <xdr:row>0</xdr:row>
      <xdr:rowOff>57980</xdr:rowOff>
    </xdr:from>
    <xdr:to>
      <xdr:col>3</xdr:col>
      <xdr:colOff>320952</xdr:colOff>
      <xdr:row>3</xdr:row>
      <xdr:rowOff>61707</xdr:rowOff>
    </xdr:to>
    <xdr:pic>
      <xdr:nvPicPr>
        <xdr:cNvPr id="2" name="Imagem 1" descr="Logo_Novacap_RGB-FB.png">
          <a:extLst>
            <a:ext uri="{FF2B5EF4-FFF2-40B4-BE49-F238E27FC236}">
              <a16:creationId xmlns=""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xfrm>
          <a:off x="207066" y="57980"/>
          <a:ext cx="1952625" cy="600075"/>
        </a:xfrm>
        <a:prstGeom prst="rect">
          <a:avLst/>
        </a:prstGeom>
      </xdr:spPr>
    </xdr:pic>
    <xdr:clientData/>
  </xdr:twoCellAnchor>
  <xdr:twoCellAnchor editAs="oneCell">
    <xdr:from>
      <xdr:col>8</xdr:col>
      <xdr:colOff>380586</xdr:colOff>
      <xdr:row>0</xdr:row>
      <xdr:rowOff>38100</xdr:rowOff>
    </xdr:from>
    <xdr:to>
      <xdr:col>10</xdr:col>
      <xdr:colOff>571086</xdr:colOff>
      <xdr:row>4</xdr:row>
      <xdr:rowOff>9525</xdr:rowOff>
    </xdr:to>
    <xdr:pic>
      <xdr:nvPicPr>
        <xdr:cNvPr id="4" name="Imagem 3" descr="Sem título.jpg">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cstate="print"/>
        <a:stretch>
          <a:fillRect/>
        </a:stretch>
      </xdr:blipFill>
      <xdr:spPr>
        <a:xfrm>
          <a:off x="5257386" y="38100"/>
          <a:ext cx="1409700" cy="771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1272747</xdr:colOff>
      <xdr:row>3</xdr:row>
      <xdr:rowOff>184442</xdr:rowOff>
    </xdr:to>
    <xdr:pic>
      <xdr:nvPicPr>
        <xdr:cNvPr id="2" name="Imagem 1" descr="NOVACAP.png">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1276" cy="752020"/>
        </a:xfrm>
        <a:prstGeom prst="rect">
          <a:avLst/>
        </a:prstGeom>
      </xdr:spPr>
    </xdr:pic>
    <xdr:clientData/>
  </xdr:twoCellAnchor>
  <xdr:twoCellAnchor editAs="oneCell">
    <xdr:from>
      <xdr:col>4</xdr:col>
      <xdr:colOff>1006849</xdr:colOff>
      <xdr:row>0</xdr:row>
      <xdr:rowOff>72839</xdr:rowOff>
    </xdr:from>
    <xdr:to>
      <xdr:col>5</xdr:col>
      <xdr:colOff>1217519</xdr:colOff>
      <xdr:row>3</xdr:row>
      <xdr:rowOff>149039</xdr:rowOff>
    </xdr:to>
    <xdr:pic>
      <xdr:nvPicPr>
        <xdr:cNvPr id="3" name="Imagem 2" descr="Sem título.jpg">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2378" y="72839"/>
          <a:ext cx="1409700" cy="7709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85725</xdr:colOff>
      <xdr:row>0</xdr:row>
      <xdr:rowOff>19050</xdr:rowOff>
    </xdr:from>
    <xdr:to>
      <xdr:col>2</xdr:col>
      <xdr:colOff>1066800</xdr:colOff>
      <xdr:row>3</xdr:row>
      <xdr:rowOff>25104</xdr:rowOff>
    </xdr:to>
    <xdr:pic>
      <xdr:nvPicPr>
        <xdr:cNvPr id="5" name="Imagem 4" descr="NOVACAP.png">
          <a:extLst>
            <a:ext uri="{FF2B5EF4-FFF2-40B4-BE49-F238E27FC236}">
              <a16:creationId xmlns="" xmlns:a16="http://schemas.microsoft.com/office/drawing/2014/main" id="{00000000-0008-0000-0500-000005000000}"/>
            </a:ext>
          </a:extLst>
        </xdr:cNvPr>
        <xdr:cNvPicPr>
          <a:picLocks noChangeAspect="1"/>
        </xdr:cNvPicPr>
      </xdr:nvPicPr>
      <xdr:blipFill>
        <a:blip xmlns:r="http://schemas.openxmlformats.org/officeDocument/2006/relationships" r:embed="rId1" cstate="print"/>
        <a:stretch>
          <a:fillRect/>
        </a:stretch>
      </xdr:blipFill>
      <xdr:spPr>
        <a:xfrm>
          <a:off x="695325" y="19050"/>
          <a:ext cx="2095500" cy="701379"/>
        </a:xfrm>
        <a:prstGeom prst="rect">
          <a:avLst/>
        </a:prstGeom>
      </xdr:spPr>
    </xdr:pic>
    <xdr:clientData/>
  </xdr:twoCellAnchor>
  <xdr:twoCellAnchor editAs="oneCell">
    <xdr:from>
      <xdr:col>3</xdr:col>
      <xdr:colOff>514350</xdr:colOff>
      <xdr:row>0</xdr:row>
      <xdr:rowOff>38100</xdr:rowOff>
    </xdr:from>
    <xdr:to>
      <xdr:col>4</xdr:col>
      <xdr:colOff>466725</xdr:colOff>
      <xdr:row>3</xdr:row>
      <xdr:rowOff>49110</xdr:rowOff>
    </xdr:to>
    <xdr:pic>
      <xdr:nvPicPr>
        <xdr:cNvPr id="4" name="Imagem 3" descr="Sem título.jpg">
          <a:extLst>
            <a:ext uri="{FF2B5EF4-FFF2-40B4-BE49-F238E27FC236}">
              <a16:creationId xmlns="" xmlns:a16="http://schemas.microsoft.com/office/drawing/2014/main" id="{00000000-0008-0000-0500-000004000000}"/>
            </a:ext>
          </a:extLst>
        </xdr:cNvPr>
        <xdr:cNvPicPr>
          <a:picLocks noChangeAspect="1"/>
        </xdr:cNvPicPr>
      </xdr:nvPicPr>
      <xdr:blipFill>
        <a:blip xmlns:r="http://schemas.openxmlformats.org/officeDocument/2006/relationships" r:embed="rId2" cstate="print"/>
        <a:stretch>
          <a:fillRect/>
        </a:stretch>
      </xdr:blipFill>
      <xdr:spPr>
        <a:xfrm>
          <a:off x="6667500" y="38100"/>
          <a:ext cx="1285875" cy="706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157370</xdr:colOff>
      <xdr:row>0</xdr:row>
      <xdr:rowOff>82827</xdr:rowOff>
    </xdr:from>
    <xdr:to>
      <xdr:col>3</xdr:col>
      <xdr:colOff>271256</xdr:colOff>
      <xdr:row>3</xdr:row>
      <xdr:rowOff>86554</xdr:rowOff>
    </xdr:to>
    <xdr:pic>
      <xdr:nvPicPr>
        <xdr:cNvPr id="2" name="Imagem 1" descr="Logo_Novacap_RGB-FB.png">
          <a:extLst>
            <a:ext uri="{FF2B5EF4-FFF2-40B4-BE49-F238E27FC236}">
              <a16:creationId xmlns="" xmlns:a16="http://schemas.microsoft.com/office/drawing/2014/main" id="{00000000-0008-0000-0800-000002000000}"/>
            </a:ext>
          </a:extLst>
        </xdr:cNvPr>
        <xdr:cNvPicPr/>
      </xdr:nvPicPr>
      <xdr:blipFill>
        <a:blip xmlns:r="http://schemas.openxmlformats.org/officeDocument/2006/relationships" r:embed="rId1" cstate="print"/>
        <a:stretch>
          <a:fillRect/>
        </a:stretch>
      </xdr:blipFill>
      <xdr:spPr>
        <a:xfrm>
          <a:off x="157370" y="82827"/>
          <a:ext cx="1952625" cy="600075"/>
        </a:xfrm>
        <a:prstGeom prst="rect">
          <a:avLst/>
        </a:prstGeom>
      </xdr:spPr>
    </xdr:pic>
    <xdr:clientData/>
  </xdr:twoCellAnchor>
  <xdr:twoCellAnchor editAs="oneCell">
    <xdr:from>
      <xdr:col>8</xdr:col>
      <xdr:colOff>335031</xdr:colOff>
      <xdr:row>0</xdr:row>
      <xdr:rowOff>24848</xdr:rowOff>
    </xdr:from>
    <xdr:to>
      <xdr:col>10</xdr:col>
      <xdr:colOff>525531</xdr:colOff>
      <xdr:row>3</xdr:row>
      <xdr:rowOff>196298</xdr:rowOff>
    </xdr:to>
    <xdr:pic>
      <xdr:nvPicPr>
        <xdr:cNvPr id="3" name="Imagem 2" descr="Sem título.jpg">
          <a:extLst>
            <a:ext uri="{FF2B5EF4-FFF2-40B4-BE49-F238E27FC236}">
              <a16:creationId xmlns=""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stretch>
          <a:fillRect/>
        </a:stretch>
      </xdr:blipFill>
      <xdr:spPr>
        <a:xfrm>
          <a:off x="5238335" y="24848"/>
          <a:ext cx="1416326" cy="7677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1</xdr:col>
      <xdr:colOff>718266</xdr:colOff>
      <xdr:row>3</xdr:row>
      <xdr:rowOff>28680</xdr:rowOff>
    </xdr:to>
    <xdr:pic>
      <xdr:nvPicPr>
        <xdr:cNvPr id="2" name="Imagem 1" descr="NOVACAP.png">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1766016" cy="752580"/>
        </a:xfrm>
        <a:prstGeom prst="rect">
          <a:avLst/>
        </a:prstGeom>
      </xdr:spPr>
    </xdr:pic>
    <xdr:clientData/>
  </xdr:twoCellAnchor>
  <xdr:twoCellAnchor editAs="oneCell">
    <xdr:from>
      <xdr:col>6</xdr:col>
      <xdr:colOff>4000500</xdr:colOff>
      <xdr:row>0</xdr:row>
      <xdr:rowOff>47625</xdr:rowOff>
    </xdr:from>
    <xdr:to>
      <xdr:col>6</xdr:col>
      <xdr:colOff>5484976</xdr:colOff>
      <xdr:row>2</xdr:row>
      <xdr:rowOff>257175</xdr:rowOff>
    </xdr:to>
    <xdr:pic>
      <xdr:nvPicPr>
        <xdr:cNvPr id="3" name="Imagem 2" descr="Sem título.jpg">
          <a:extLst>
            <a:ext uri="{FF2B5EF4-FFF2-40B4-BE49-F238E27FC236}">
              <a16:creationId xmlns="" xmlns:a16="http://schemas.microsoft.com/office/drawing/2014/main" id="{00000000-0008-0000-0D00-000003000000}"/>
            </a:ext>
          </a:extLst>
        </xdr:cNvPr>
        <xdr:cNvPicPr>
          <a:picLocks noChangeAspect="1"/>
        </xdr:cNvPicPr>
      </xdr:nvPicPr>
      <xdr:blipFill>
        <a:blip xmlns:r="http://schemas.openxmlformats.org/officeDocument/2006/relationships" r:embed="rId2" cstate="print"/>
        <a:stretch>
          <a:fillRect/>
        </a:stretch>
      </xdr:blipFill>
      <xdr:spPr>
        <a:xfrm>
          <a:off x="14106525" y="47625"/>
          <a:ext cx="1484476" cy="7715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1821835</xdr:colOff>
      <xdr:row>3</xdr:row>
      <xdr:rowOff>184442</xdr:rowOff>
    </xdr:to>
    <xdr:pic>
      <xdr:nvPicPr>
        <xdr:cNvPr id="2" name="Imagem 1" descr="NOVACAP.png">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6319" cy="752580"/>
        </a:xfrm>
        <a:prstGeom prst="rect">
          <a:avLst/>
        </a:prstGeom>
      </xdr:spPr>
    </xdr:pic>
    <xdr:clientData/>
  </xdr:twoCellAnchor>
  <xdr:twoCellAnchor editAs="oneCell">
    <xdr:from>
      <xdr:col>4</xdr:col>
      <xdr:colOff>1006849</xdr:colOff>
      <xdr:row>0</xdr:row>
      <xdr:rowOff>72839</xdr:rowOff>
    </xdr:from>
    <xdr:to>
      <xdr:col>5</xdr:col>
      <xdr:colOff>1217520</xdr:colOff>
      <xdr:row>3</xdr:row>
      <xdr:rowOff>149039</xdr:rowOff>
    </xdr:to>
    <xdr:pic>
      <xdr:nvPicPr>
        <xdr:cNvPr id="3" name="Imagem 2" descr="Sem título.jpg">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3499" y="72839"/>
          <a:ext cx="1410820" cy="7715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1125243</xdr:colOff>
      <xdr:row>0</xdr:row>
      <xdr:rowOff>47626</xdr:rowOff>
    </xdr:from>
    <xdr:to>
      <xdr:col>5</xdr:col>
      <xdr:colOff>1200149</xdr:colOff>
      <xdr:row>3</xdr:row>
      <xdr:rowOff>76201</xdr:rowOff>
    </xdr:to>
    <xdr:pic>
      <xdr:nvPicPr>
        <xdr:cNvPr id="3" name="Imagem 2" descr="Sem título.jpg">
          <a:extLst>
            <a:ext uri="{FF2B5EF4-FFF2-40B4-BE49-F238E27FC236}">
              <a16:creationId xmlns="" xmlns:a16="http://schemas.microsoft.com/office/drawing/2014/main" id="{00000000-0008-0000-1000-000003000000}"/>
            </a:ext>
          </a:extLst>
        </xdr:cNvPr>
        <xdr:cNvPicPr>
          <a:picLocks noChangeAspect="1"/>
        </xdr:cNvPicPr>
      </xdr:nvPicPr>
      <xdr:blipFill>
        <a:blip xmlns:r="http://schemas.openxmlformats.org/officeDocument/2006/relationships" r:embed="rId2" cstate="print"/>
        <a:stretch>
          <a:fillRect/>
        </a:stretch>
      </xdr:blipFill>
      <xdr:spPr>
        <a:xfrm>
          <a:off x="8526168" y="47626"/>
          <a:ext cx="1322681" cy="723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963318</xdr:colOff>
      <xdr:row>0</xdr:row>
      <xdr:rowOff>57151</xdr:rowOff>
    </xdr:from>
    <xdr:to>
      <xdr:col>5</xdr:col>
      <xdr:colOff>1104899</xdr:colOff>
      <xdr:row>3</xdr:row>
      <xdr:rowOff>85726</xdr:rowOff>
    </xdr:to>
    <xdr:pic>
      <xdr:nvPicPr>
        <xdr:cNvPr id="3" name="Imagem 2" descr="Sem título.jpg">
          <a:extLst>
            <a:ext uri="{FF2B5EF4-FFF2-40B4-BE49-F238E27FC236}">
              <a16:creationId xmlns="" xmlns:a16="http://schemas.microsoft.com/office/drawing/2014/main" id="{00000000-0008-0000-1100-000003000000}"/>
            </a:ext>
          </a:extLst>
        </xdr:cNvPr>
        <xdr:cNvPicPr>
          <a:picLocks noChangeAspect="1"/>
        </xdr:cNvPicPr>
      </xdr:nvPicPr>
      <xdr:blipFill>
        <a:blip xmlns:r="http://schemas.openxmlformats.org/officeDocument/2006/relationships" r:embed="rId2" cstate="print"/>
        <a:stretch>
          <a:fillRect/>
        </a:stretch>
      </xdr:blipFill>
      <xdr:spPr>
        <a:xfrm>
          <a:off x="8297568" y="57151"/>
          <a:ext cx="1322681" cy="723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 xmlns:a16="http://schemas.microsoft.com/office/drawing/2014/main" id="{00000000-0008-0000-12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 xmlns:a16="http://schemas.microsoft.com/office/drawing/2014/main" id="{00000000-0008-0000-13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2</xdr:col>
      <xdr:colOff>346791</xdr:colOff>
      <xdr:row>4</xdr:row>
      <xdr:rowOff>95355</xdr:rowOff>
    </xdr:to>
    <xdr:pic>
      <xdr:nvPicPr>
        <xdr:cNvPr id="2" name="Imagem 1" descr="NOVACAP.png">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7</xdr:col>
      <xdr:colOff>638175</xdr:colOff>
      <xdr:row>0</xdr:row>
      <xdr:rowOff>38100</xdr:rowOff>
    </xdr:from>
    <xdr:to>
      <xdr:col>9</xdr:col>
      <xdr:colOff>798676</xdr:colOff>
      <xdr:row>4</xdr:row>
      <xdr:rowOff>47625</xdr:rowOff>
    </xdr:to>
    <xdr:pic>
      <xdr:nvPicPr>
        <xdr:cNvPr id="3" name="Imagem 2" descr="Sem título.jpg">
          <a:extLst>
            <a:ext uri="{FF2B5EF4-FFF2-40B4-BE49-F238E27FC236}">
              <a16:creationId xmlns="" xmlns:a16="http://schemas.microsoft.com/office/drawing/2014/main" id="{00000000-0008-0000-1400-000003000000}"/>
            </a:ext>
          </a:extLst>
        </xdr:cNvPr>
        <xdr:cNvPicPr>
          <a:picLocks noChangeAspect="1"/>
        </xdr:cNvPicPr>
      </xdr:nvPicPr>
      <xdr:blipFill>
        <a:blip xmlns:r="http://schemas.openxmlformats.org/officeDocument/2006/relationships" r:embed="rId2" cstate="print"/>
        <a:stretch>
          <a:fillRect/>
        </a:stretch>
      </xdr:blipFill>
      <xdr:spPr>
        <a:xfrm>
          <a:off x="7639050" y="38100"/>
          <a:ext cx="1484476" cy="7715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1238569</xdr:colOff>
      <xdr:row>3</xdr:row>
      <xdr:rowOff>162030</xdr:rowOff>
    </xdr:to>
    <xdr:pic>
      <xdr:nvPicPr>
        <xdr:cNvPr id="2" name="Imagem 1" descr="NOVACAP.png">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5</xdr:col>
      <xdr:colOff>771525</xdr:colOff>
      <xdr:row>0</xdr:row>
      <xdr:rowOff>95250</xdr:rowOff>
    </xdr:from>
    <xdr:to>
      <xdr:col>6</xdr:col>
      <xdr:colOff>1409700</xdr:colOff>
      <xdr:row>3</xdr:row>
      <xdr:rowOff>171450</xdr:rowOff>
    </xdr:to>
    <xdr:pic>
      <xdr:nvPicPr>
        <xdr:cNvPr id="3" name="Imagem 2" descr="Sem título.jpg">
          <a:extLst>
            <a:ext uri="{FF2B5EF4-FFF2-40B4-BE49-F238E27FC236}">
              <a16:creationId xmlns="" xmlns:a16="http://schemas.microsoft.com/office/drawing/2014/main" id="{00000000-0008-0000-1600-000003000000}"/>
            </a:ext>
          </a:extLst>
        </xdr:cNvPr>
        <xdr:cNvPicPr>
          <a:picLocks noChangeAspect="1"/>
        </xdr:cNvPicPr>
      </xdr:nvPicPr>
      <xdr:blipFill>
        <a:blip xmlns:r="http://schemas.openxmlformats.org/officeDocument/2006/relationships" r:embed="rId2" cstate="print"/>
        <a:stretch>
          <a:fillRect/>
        </a:stretch>
      </xdr:blipFill>
      <xdr:spPr>
        <a:xfrm>
          <a:off x="8239125" y="95250"/>
          <a:ext cx="1409700" cy="771525"/>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dimension ref="A1:F611"/>
  <sheetViews>
    <sheetView workbookViewId="0">
      <selection activeCell="B612" sqref="B612"/>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s>
  <sheetData>
    <row r="1" spans="1:6">
      <c r="A1" s="352"/>
      <c r="B1" s="368" t="s">
        <v>636</v>
      </c>
      <c r="C1" s="251"/>
      <c r="D1" s="252"/>
      <c r="E1" s="253"/>
      <c r="F1" s="254"/>
    </row>
    <row r="2" spans="1:6">
      <c r="A2" s="369" t="s">
        <v>47</v>
      </c>
      <c r="B2" s="19" t="s">
        <v>46</v>
      </c>
      <c r="C2" s="20" t="s">
        <v>6</v>
      </c>
      <c r="D2" s="54" t="s">
        <v>7</v>
      </c>
      <c r="E2" s="20" t="s">
        <v>22</v>
      </c>
      <c r="F2" s="161" t="s">
        <v>8</v>
      </c>
    </row>
    <row r="3" spans="1:6">
      <c r="A3" s="354" t="s">
        <v>9</v>
      </c>
      <c r="B3" s="30" t="s">
        <v>1</v>
      </c>
      <c r="C3" s="74"/>
      <c r="D3" s="75"/>
      <c r="E3" s="74"/>
      <c r="F3" s="162"/>
    </row>
    <row r="4" spans="1:6">
      <c r="A4" s="355" t="s">
        <v>193</v>
      </c>
      <c r="B4" s="43" t="s">
        <v>135</v>
      </c>
      <c r="C4" s="140">
        <v>65258.169166666681</v>
      </c>
      <c r="D4" s="140" t="s">
        <v>55</v>
      </c>
      <c r="E4" s="76"/>
      <c r="F4" s="163"/>
    </row>
    <row r="5" spans="1:6">
      <c r="A5" s="356"/>
      <c r="B5" s="31" t="s">
        <v>38</v>
      </c>
      <c r="C5" s="105"/>
      <c r="D5" s="109"/>
      <c r="E5" s="105"/>
      <c r="F5" s="172"/>
    </row>
    <row r="6" spans="1:6" ht="25.5">
      <c r="A6" s="56" t="s">
        <v>521</v>
      </c>
      <c r="B6" s="7" t="s">
        <v>32</v>
      </c>
      <c r="C6" s="80" t="s">
        <v>61</v>
      </c>
      <c r="D6" s="72">
        <v>1305.1633833333337</v>
      </c>
      <c r="E6" s="79">
        <v>21.515511298975774</v>
      </c>
      <c r="F6" s="164">
        <v>28081.25752111779</v>
      </c>
    </row>
    <row r="7" spans="1:6">
      <c r="A7" s="214"/>
      <c r="B7" s="31" t="s">
        <v>39</v>
      </c>
      <c r="C7" s="93"/>
      <c r="D7" s="72"/>
      <c r="E7" s="82"/>
      <c r="F7" s="165"/>
    </row>
    <row r="8" spans="1:6" ht="30">
      <c r="A8" s="214" t="s">
        <v>513</v>
      </c>
      <c r="B8" s="7" t="s">
        <v>76</v>
      </c>
      <c r="C8" s="80" t="s">
        <v>26</v>
      </c>
      <c r="D8" s="81">
        <v>125295.68480000003</v>
      </c>
      <c r="E8" s="79">
        <v>0.72501990000000005</v>
      </c>
      <c r="F8" s="164">
        <v>90841.86486412755</v>
      </c>
    </row>
    <row r="9" spans="1:6">
      <c r="A9" s="214"/>
      <c r="B9" s="31" t="s">
        <v>358</v>
      </c>
      <c r="C9" s="77"/>
      <c r="D9" s="78"/>
      <c r="E9" s="79"/>
      <c r="F9" s="164"/>
    </row>
    <row r="10" spans="1:6" ht="30">
      <c r="A10" s="56" t="s">
        <v>517</v>
      </c>
      <c r="B10" s="42" t="s">
        <v>133</v>
      </c>
      <c r="C10" s="77" t="s">
        <v>55</v>
      </c>
      <c r="D10" s="78">
        <v>65258.169166666681</v>
      </c>
      <c r="E10" s="79">
        <v>3.5109887550200805</v>
      </c>
      <c r="F10" s="164">
        <v>229120.69811736484</v>
      </c>
    </row>
    <row r="11" spans="1:6">
      <c r="A11" s="343"/>
      <c r="B11" s="31" t="s">
        <v>136</v>
      </c>
      <c r="C11" s="80"/>
      <c r="D11" s="81"/>
      <c r="E11" s="82"/>
      <c r="F11" s="165"/>
    </row>
    <row r="12" spans="1:6" ht="30">
      <c r="A12" s="214" t="s">
        <v>509</v>
      </c>
      <c r="B12" s="7" t="s">
        <v>45</v>
      </c>
      <c r="C12" s="80" t="s">
        <v>10</v>
      </c>
      <c r="D12" s="72">
        <v>1987.1112511250003</v>
      </c>
      <c r="E12" s="79">
        <v>0.61823799999999995</v>
      </c>
      <c r="F12" s="164">
        <v>1228.5076856730179</v>
      </c>
    </row>
    <row r="13" spans="1:6" ht="30">
      <c r="A13" s="214" t="s">
        <v>513</v>
      </c>
      <c r="B13" s="7" t="s">
        <v>76</v>
      </c>
      <c r="C13" s="80" t="s">
        <v>26</v>
      </c>
      <c r="D13" s="81">
        <v>66568.226912687503</v>
      </c>
      <c r="E13" s="79">
        <v>0.72501990000000005</v>
      </c>
      <c r="F13" s="164">
        <v>48263.289219414008</v>
      </c>
    </row>
    <row r="14" spans="1:6">
      <c r="A14" s="345"/>
      <c r="B14" s="37"/>
      <c r="C14" s="83"/>
      <c r="D14" s="84"/>
      <c r="E14" s="85"/>
      <c r="F14" s="166"/>
    </row>
    <row r="15" spans="1:6" ht="25.5">
      <c r="A15" s="357" t="s">
        <v>446</v>
      </c>
      <c r="B15" s="7" t="s">
        <v>210</v>
      </c>
      <c r="C15" s="80" t="s">
        <v>10</v>
      </c>
      <c r="D15" s="72">
        <v>195.77450750000006</v>
      </c>
      <c r="E15" s="79">
        <v>3417.73</v>
      </c>
      <c r="F15" s="164">
        <v>669104.4075179752</v>
      </c>
    </row>
    <row r="16" spans="1:6" ht="45">
      <c r="A16" s="214" t="s">
        <v>511</v>
      </c>
      <c r="B16" s="7" t="s">
        <v>27</v>
      </c>
      <c r="C16" s="80" t="s">
        <v>26</v>
      </c>
      <c r="D16" s="72">
        <v>6558.4460012500022</v>
      </c>
      <c r="E16" s="79">
        <v>1.9022782499999999</v>
      </c>
      <c r="F16" s="164">
        <v>12475.989181977351</v>
      </c>
    </row>
    <row r="17" spans="1:6">
      <c r="A17" s="358"/>
      <c r="B17" s="16"/>
      <c r="C17" s="69"/>
      <c r="D17" s="70"/>
      <c r="E17" s="87" t="s">
        <v>17</v>
      </c>
      <c r="F17" s="167">
        <v>1079116.0141076499</v>
      </c>
    </row>
    <row r="18" spans="1:6">
      <c r="A18" s="358"/>
      <c r="B18" s="16"/>
      <c r="C18" s="69"/>
      <c r="D18" s="390">
        <v>16.536106174717098</v>
      </c>
      <c r="E18" s="99" t="s">
        <v>335</v>
      </c>
      <c r="F18" s="154"/>
    </row>
    <row r="19" spans="1:6">
      <c r="A19" s="355" t="s">
        <v>194</v>
      </c>
      <c r="B19" s="43" t="s">
        <v>132</v>
      </c>
      <c r="C19" s="140">
        <v>65258.169166666681</v>
      </c>
      <c r="D19" s="140" t="s">
        <v>55</v>
      </c>
      <c r="E19" s="76"/>
      <c r="F19" s="163"/>
    </row>
    <row r="20" spans="1:6" ht="25.5">
      <c r="A20" s="344" t="s">
        <v>526</v>
      </c>
      <c r="B20" s="42" t="s">
        <v>138</v>
      </c>
      <c r="C20" s="77" t="s">
        <v>55</v>
      </c>
      <c r="D20" s="78">
        <v>65258.169166666681</v>
      </c>
      <c r="E20" s="79">
        <v>0.85809275555555553</v>
      </c>
      <c r="F20" s="164">
        <v>55997.5622027356</v>
      </c>
    </row>
    <row r="21" spans="1:6">
      <c r="A21" s="343"/>
      <c r="B21" s="31" t="s">
        <v>131</v>
      </c>
      <c r="C21" s="80"/>
      <c r="D21" s="81"/>
      <c r="E21" s="82"/>
      <c r="F21" s="165"/>
    </row>
    <row r="22" spans="1:6" ht="30">
      <c r="A22" s="214" t="s">
        <v>509</v>
      </c>
      <c r="B22" s="7" t="s">
        <v>45</v>
      </c>
      <c r="C22" s="80" t="s">
        <v>10</v>
      </c>
      <c r="D22" s="72">
        <v>587.32352250000008</v>
      </c>
      <c r="E22" s="79">
        <v>0.61823799999999995</v>
      </c>
      <c r="F22" s="164">
        <v>363.10571990335501</v>
      </c>
    </row>
    <row r="23" spans="1:6" ht="30">
      <c r="A23" s="214" t="s">
        <v>513</v>
      </c>
      <c r="B23" s="7" t="s">
        <v>76</v>
      </c>
      <c r="C23" s="80" t="s">
        <v>26</v>
      </c>
      <c r="D23" s="81">
        <v>19675.338003750003</v>
      </c>
      <c r="E23" s="79">
        <v>0.72501990000000005</v>
      </c>
      <c r="F23" s="164">
        <v>14265.011591945027</v>
      </c>
    </row>
    <row r="24" spans="1:6">
      <c r="A24" s="345"/>
      <c r="B24" s="37"/>
      <c r="C24" s="83"/>
      <c r="D24" s="84"/>
      <c r="E24" s="85"/>
      <c r="F24" s="166"/>
    </row>
    <row r="25" spans="1:6" ht="25.5">
      <c r="A25" s="357" t="s">
        <v>444</v>
      </c>
      <c r="B25" s="7" t="s">
        <v>52</v>
      </c>
      <c r="C25" s="80" t="s">
        <v>10</v>
      </c>
      <c r="D25" s="72">
        <v>39.154901500000008</v>
      </c>
      <c r="E25" s="79">
        <v>2260.1</v>
      </c>
      <c r="F25" s="164">
        <v>88493.992880150021</v>
      </c>
    </row>
    <row r="26" spans="1:6" ht="45">
      <c r="A26" s="214" t="s">
        <v>511</v>
      </c>
      <c r="B26" s="7" t="s">
        <v>27</v>
      </c>
      <c r="C26" s="80" t="s">
        <v>26</v>
      </c>
      <c r="D26" s="72">
        <v>1311.6892002500003</v>
      </c>
      <c r="E26" s="79">
        <v>1.9022782499999999</v>
      </c>
      <c r="F26" s="164">
        <v>2495.1978363954699</v>
      </c>
    </row>
    <row r="27" spans="1:6">
      <c r="A27" s="358"/>
      <c r="B27" s="16"/>
      <c r="C27" s="69"/>
      <c r="D27" s="70"/>
      <c r="E27" s="87" t="s">
        <v>17</v>
      </c>
      <c r="F27" s="167">
        <v>161614.87023112946</v>
      </c>
    </row>
    <row r="28" spans="1:6">
      <c r="A28" s="358"/>
      <c r="B28" s="16"/>
      <c r="C28" s="69"/>
      <c r="D28" s="390">
        <v>2.4765461902305552</v>
      </c>
      <c r="E28" s="99" t="s">
        <v>335</v>
      </c>
      <c r="F28" s="154"/>
    </row>
    <row r="29" spans="1:6">
      <c r="A29" s="355" t="s">
        <v>192</v>
      </c>
      <c r="B29" s="43" t="s">
        <v>139</v>
      </c>
      <c r="C29" s="140">
        <v>65258.169166666681</v>
      </c>
      <c r="D29" s="140" t="s">
        <v>55</v>
      </c>
      <c r="E29" s="76"/>
      <c r="F29" s="163"/>
    </row>
    <row r="30" spans="1:6" ht="25.5">
      <c r="A30" s="344" t="s">
        <v>516</v>
      </c>
      <c r="B30" s="42" t="s">
        <v>141</v>
      </c>
      <c r="C30" s="77" t="s">
        <v>55</v>
      </c>
      <c r="D30" s="78">
        <v>65258.169166666681</v>
      </c>
      <c r="E30" s="79">
        <v>1.0350886187183517</v>
      </c>
      <c r="F30" s="164">
        <v>67547.98818281354</v>
      </c>
    </row>
    <row r="31" spans="1:6">
      <c r="A31" s="343"/>
      <c r="B31" s="31" t="s">
        <v>142</v>
      </c>
      <c r="C31" s="80"/>
      <c r="D31" s="81"/>
      <c r="E31" s="82"/>
      <c r="F31" s="165"/>
    </row>
    <row r="32" spans="1:6" ht="30">
      <c r="A32" s="214" t="s">
        <v>509</v>
      </c>
      <c r="B32" s="7" t="s">
        <v>45</v>
      </c>
      <c r="C32" s="80" t="s">
        <v>10</v>
      </c>
      <c r="D32" s="72">
        <v>227.09842870000003</v>
      </c>
      <c r="E32" s="79">
        <v>0.61823799999999995</v>
      </c>
      <c r="F32" s="164">
        <v>140.40087836263061</v>
      </c>
    </row>
    <row r="33" spans="1:6" ht="30">
      <c r="A33" s="214" t="s">
        <v>513</v>
      </c>
      <c r="B33" s="7" t="s">
        <v>76</v>
      </c>
      <c r="C33" s="80" t="s">
        <v>26</v>
      </c>
      <c r="D33" s="81">
        <v>7607.7973614500006</v>
      </c>
      <c r="E33" s="79">
        <v>0.72501990000000005</v>
      </c>
      <c r="F33" s="164">
        <v>5515.8044822187439</v>
      </c>
    </row>
    <row r="34" spans="1:6">
      <c r="A34" s="345"/>
      <c r="B34" s="37"/>
      <c r="C34" s="83"/>
      <c r="D34" s="84"/>
      <c r="E34" s="85"/>
      <c r="F34" s="166"/>
    </row>
    <row r="35" spans="1:6" ht="25.5">
      <c r="A35" s="357" t="s">
        <v>444</v>
      </c>
      <c r="B35" s="7" t="s">
        <v>52</v>
      </c>
      <c r="C35" s="80" t="s">
        <v>10</v>
      </c>
      <c r="D35" s="72">
        <v>32.629084583333338</v>
      </c>
      <c r="E35" s="79">
        <v>2260.1</v>
      </c>
      <c r="F35" s="164">
        <v>73744.994066791667</v>
      </c>
    </row>
    <row r="36" spans="1:6" ht="45">
      <c r="A36" s="214" t="s">
        <v>511</v>
      </c>
      <c r="B36" s="7" t="s">
        <v>27</v>
      </c>
      <c r="C36" s="80" t="s">
        <v>26</v>
      </c>
      <c r="D36" s="72">
        <v>1093.0743335416669</v>
      </c>
      <c r="E36" s="79">
        <v>1.9022782499999999</v>
      </c>
      <c r="F36" s="164">
        <v>2079.3315303295585</v>
      </c>
    </row>
    <row r="37" spans="1:6">
      <c r="A37" s="358"/>
      <c r="B37" s="16"/>
      <c r="C37" s="69"/>
      <c r="D37" s="70"/>
      <c r="E37" s="87" t="s">
        <v>17</v>
      </c>
      <c r="F37" s="167">
        <v>149028.51914051615</v>
      </c>
    </row>
    <row r="38" spans="1:6">
      <c r="A38" s="358"/>
      <c r="B38" s="16"/>
      <c r="C38" s="69"/>
      <c r="D38" s="390">
        <v>2.2836760675878516</v>
      </c>
      <c r="E38" s="99" t="s">
        <v>335</v>
      </c>
      <c r="F38" s="154"/>
    </row>
    <row r="39" spans="1:6">
      <c r="A39" s="354" t="s">
        <v>11</v>
      </c>
      <c r="B39" s="30" t="s">
        <v>0</v>
      </c>
      <c r="C39" s="89"/>
      <c r="D39" s="65"/>
      <c r="E39" s="74"/>
      <c r="F39" s="162"/>
    </row>
    <row r="40" spans="1:6">
      <c r="A40" s="359" t="s">
        <v>157</v>
      </c>
      <c r="B40" s="31" t="s">
        <v>130</v>
      </c>
      <c r="C40" s="140">
        <v>587.573125</v>
      </c>
      <c r="D40" s="140" t="s">
        <v>18</v>
      </c>
      <c r="E40" s="90"/>
      <c r="F40" s="168"/>
    </row>
    <row r="41" spans="1:6" ht="30">
      <c r="A41" s="214" t="s">
        <v>525</v>
      </c>
      <c r="B41" s="42" t="s">
        <v>129</v>
      </c>
      <c r="C41" s="80" t="s">
        <v>18</v>
      </c>
      <c r="D41" s="81">
        <v>587.573125</v>
      </c>
      <c r="E41" s="79">
        <v>2.2202176000000002</v>
      </c>
      <c r="F41" s="164">
        <v>1304.5401934120002</v>
      </c>
    </row>
    <row r="42" spans="1:6">
      <c r="A42" s="343"/>
      <c r="B42" s="31" t="s">
        <v>131</v>
      </c>
      <c r="C42" s="80"/>
      <c r="D42" s="81"/>
      <c r="E42" s="82"/>
      <c r="F42" s="165"/>
    </row>
    <row r="43" spans="1:6" ht="30">
      <c r="A43" s="214" t="s">
        <v>509</v>
      </c>
      <c r="B43" s="7" t="s">
        <v>45</v>
      </c>
      <c r="C43" s="80" t="s">
        <v>10</v>
      </c>
      <c r="D43" s="72">
        <v>0.56407019999999997</v>
      </c>
      <c r="E43" s="79">
        <v>0.61823799999999995</v>
      </c>
      <c r="F43" s="164">
        <v>0.34872963230759996</v>
      </c>
    </row>
    <row r="44" spans="1:6" ht="30">
      <c r="A44" s="214" t="s">
        <v>513</v>
      </c>
      <c r="B44" s="7" t="s">
        <v>76</v>
      </c>
      <c r="C44" s="80" t="s">
        <v>26</v>
      </c>
      <c r="D44" s="81">
        <v>18.8963517</v>
      </c>
      <c r="E44" s="82">
        <v>0.72501990000000005</v>
      </c>
      <c r="F44" s="155">
        <v>13.700231019898832</v>
      </c>
    </row>
    <row r="45" spans="1:6" ht="25.5">
      <c r="A45" s="357" t="s">
        <v>444</v>
      </c>
      <c r="B45" s="7" t="s">
        <v>52</v>
      </c>
      <c r="C45" s="80" t="s">
        <v>10</v>
      </c>
      <c r="D45" s="72">
        <v>0.18802340000000001</v>
      </c>
      <c r="E45" s="82">
        <v>2260.1</v>
      </c>
      <c r="F45" s="155">
        <v>424.95168633999998</v>
      </c>
    </row>
    <row r="46" spans="1:6" ht="45">
      <c r="A46" s="214" t="s">
        <v>511</v>
      </c>
      <c r="B46" s="7" t="s">
        <v>27</v>
      </c>
      <c r="C46" s="80" t="s">
        <v>26</v>
      </c>
      <c r="D46" s="72">
        <v>6.2987839000000001</v>
      </c>
      <c r="E46" s="79">
        <v>1.9022782499999999</v>
      </c>
      <c r="F46" s="164">
        <v>11.982039614420176</v>
      </c>
    </row>
    <row r="47" spans="1:6">
      <c r="A47" s="358"/>
      <c r="B47" s="16"/>
      <c r="C47" s="69"/>
      <c r="D47" s="70"/>
      <c r="E47" s="87" t="s">
        <v>17</v>
      </c>
      <c r="F47" s="167">
        <v>1755.5228800186269</v>
      </c>
    </row>
    <row r="48" spans="1:6">
      <c r="A48" s="358"/>
      <c r="B48" s="16"/>
      <c r="C48" s="69"/>
      <c r="D48" s="390">
        <v>2.9877521713040003</v>
      </c>
      <c r="E48" s="99" t="s">
        <v>335</v>
      </c>
      <c r="F48" s="154"/>
    </row>
    <row r="49" spans="1:6">
      <c r="A49" s="355" t="s">
        <v>156</v>
      </c>
      <c r="B49" s="189" t="s">
        <v>429</v>
      </c>
      <c r="C49" s="140">
        <v>1004.9435250000001</v>
      </c>
      <c r="D49" s="140" t="s">
        <v>55</v>
      </c>
      <c r="E49" s="76"/>
      <c r="F49" s="163"/>
    </row>
    <row r="50" spans="1:6" ht="30">
      <c r="A50" s="346" t="s">
        <v>566</v>
      </c>
      <c r="B50" s="42" t="s">
        <v>427</v>
      </c>
      <c r="C50" s="77" t="s">
        <v>61</v>
      </c>
      <c r="D50" s="78">
        <v>100.49435250000002</v>
      </c>
      <c r="E50" s="79">
        <v>158.97</v>
      </c>
      <c r="F50" s="164">
        <v>15975.587216925003</v>
      </c>
    </row>
    <row r="51" spans="1:6" ht="25.5">
      <c r="A51" s="357" t="s">
        <v>444</v>
      </c>
      <c r="B51" s="7" t="s">
        <v>52</v>
      </c>
      <c r="C51" s="80" t="s">
        <v>10</v>
      </c>
      <c r="D51" s="72">
        <v>0.90444917250000012</v>
      </c>
      <c r="E51" s="79">
        <v>2260.1</v>
      </c>
      <c r="F51" s="164">
        <v>2044.1455747672501</v>
      </c>
    </row>
    <row r="52" spans="1:6" ht="45">
      <c r="A52" s="214" t="s">
        <v>511</v>
      </c>
      <c r="B52" s="7" t="s">
        <v>27</v>
      </c>
      <c r="C52" s="80" t="s">
        <v>26</v>
      </c>
      <c r="D52" s="72">
        <v>30.299047278750002</v>
      </c>
      <c r="E52" s="79">
        <v>1.9022782499999999</v>
      </c>
      <c r="F52" s="164">
        <v>57.637218634087816</v>
      </c>
    </row>
    <row r="53" spans="1:6">
      <c r="A53" s="214"/>
      <c r="B53" s="31" t="s">
        <v>41</v>
      </c>
      <c r="C53" s="93"/>
      <c r="D53" s="72"/>
      <c r="E53" s="82"/>
      <c r="F53" s="165"/>
    </row>
    <row r="54" spans="1:6" ht="30">
      <c r="A54" s="214" t="s">
        <v>509</v>
      </c>
      <c r="B54" s="7" t="s">
        <v>45</v>
      </c>
      <c r="C54" s="80" t="s">
        <v>10</v>
      </c>
      <c r="D54" s="72">
        <v>241.18644600000005</v>
      </c>
      <c r="E54" s="79">
        <v>0.61823799999999995</v>
      </c>
      <c r="F54" s="164">
        <v>149.11062600214802</v>
      </c>
    </row>
    <row r="55" spans="1:6" ht="30">
      <c r="A55" s="214" t="s">
        <v>513</v>
      </c>
      <c r="B55" s="7" t="s">
        <v>76</v>
      </c>
      <c r="C55" s="80" t="s">
        <v>26</v>
      </c>
      <c r="D55" s="81">
        <v>9647.4578400000028</v>
      </c>
      <c r="E55" s="79">
        <v>0.72501990000000005</v>
      </c>
      <c r="F55" s="164">
        <v>6994.5989184110185</v>
      </c>
    </row>
    <row r="56" spans="1:6">
      <c r="A56" s="347"/>
      <c r="B56" s="31" t="s">
        <v>43</v>
      </c>
      <c r="C56" s="94"/>
      <c r="D56" s="72"/>
      <c r="E56" s="82"/>
      <c r="F56" s="169"/>
    </row>
    <row r="57" spans="1:6" ht="30">
      <c r="A57" s="214" t="s">
        <v>529</v>
      </c>
      <c r="B57" s="7" t="s">
        <v>19</v>
      </c>
      <c r="C57" s="80" t="s">
        <v>10</v>
      </c>
      <c r="D57" s="72">
        <v>241.18644600000005</v>
      </c>
      <c r="E57" s="79">
        <v>94.461633000000006</v>
      </c>
      <c r="F57" s="164">
        <v>22782.865546626323</v>
      </c>
    </row>
    <row r="58" spans="1:6" ht="38.25">
      <c r="A58" s="357" t="s">
        <v>445</v>
      </c>
      <c r="B58" s="7" t="s">
        <v>20</v>
      </c>
      <c r="C58" s="80" t="s">
        <v>10</v>
      </c>
      <c r="D58" s="72">
        <v>13.651152843600002</v>
      </c>
      <c r="E58" s="79">
        <v>3494.17</v>
      </c>
      <c r="F58" s="164">
        <v>47699.448731521821</v>
      </c>
    </row>
    <row r="59" spans="1:6" ht="30">
      <c r="A59" s="214" t="s">
        <v>512</v>
      </c>
      <c r="B59" s="7" t="s">
        <v>29</v>
      </c>
      <c r="C59" s="80" t="s">
        <v>28</v>
      </c>
      <c r="D59" s="72">
        <v>3366.5608087500004</v>
      </c>
      <c r="E59" s="79">
        <v>0.96278761200000007</v>
      </c>
      <c r="F59" s="164">
        <v>3241.2830417092018</v>
      </c>
    </row>
    <row r="60" spans="1:6">
      <c r="A60" s="358"/>
      <c r="B60" s="16"/>
      <c r="C60" s="69"/>
      <c r="D60" s="70"/>
      <c r="E60" s="87" t="s">
        <v>17</v>
      </c>
      <c r="F60" s="167">
        <v>98944.676874596858</v>
      </c>
    </row>
    <row r="61" spans="1:6">
      <c r="A61" s="358"/>
      <c r="B61" s="180"/>
      <c r="C61" s="69"/>
      <c r="D61" s="390">
        <v>98.457947549437506</v>
      </c>
      <c r="E61" s="99" t="s">
        <v>335</v>
      </c>
      <c r="F61" s="154"/>
    </row>
    <row r="62" spans="1:6">
      <c r="A62" s="355" t="s">
        <v>155</v>
      </c>
      <c r="B62" s="43" t="s">
        <v>143</v>
      </c>
      <c r="C62" s="140">
        <v>667.77317500000004</v>
      </c>
      <c r="D62" s="140" t="s">
        <v>55</v>
      </c>
      <c r="E62" s="96"/>
      <c r="F62" s="170"/>
    </row>
    <row r="63" spans="1:6" ht="30">
      <c r="A63" s="348" t="s">
        <v>527</v>
      </c>
      <c r="B63" s="42" t="s">
        <v>305</v>
      </c>
      <c r="C63" s="77" t="s">
        <v>61</v>
      </c>
      <c r="D63" s="92">
        <v>166.94329375000001</v>
      </c>
      <c r="E63" s="79">
        <v>138.58000000000001</v>
      </c>
      <c r="F63" s="164">
        <v>23135.001647875004</v>
      </c>
    </row>
    <row r="64" spans="1:6" ht="25.5">
      <c r="A64" s="360" t="s">
        <v>443</v>
      </c>
      <c r="B64" s="7" t="s">
        <v>51</v>
      </c>
      <c r="C64" s="80" t="s">
        <v>10</v>
      </c>
      <c r="D64" s="92">
        <v>0.80132780999999997</v>
      </c>
      <c r="E64" s="79">
        <v>5564.17</v>
      </c>
      <c r="F64" s="164">
        <v>4458.7241605677</v>
      </c>
    </row>
    <row r="65" spans="1:6" ht="45">
      <c r="A65" s="214" t="s">
        <v>511</v>
      </c>
      <c r="B65" s="7" t="s">
        <v>27</v>
      </c>
      <c r="C65" s="80" t="s">
        <v>26</v>
      </c>
      <c r="D65" s="92">
        <v>26.844481634999998</v>
      </c>
      <c r="E65" s="79">
        <v>1.9022782499999999</v>
      </c>
      <c r="F65" s="164">
        <v>51.065673546784936</v>
      </c>
    </row>
    <row r="66" spans="1:6" ht="30">
      <c r="A66" s="214">
        <v>4729</v>
      </c>
      <c r="B66" s="7" t="s">
        <v>49</v>
      </c>
      <c r="C66" s="80" t="s">
        <v>61</v>
      </c>
      <c r="D66" s="72">
        <v>133.55463500000002</v>
      </c>
      <c r="E66" s="79">
        <v>99.02</v>
      </c>
      <c r="F66" s="164">
        <v>13224.579957700002</v>
      </c>
    </row>
    <row r="67" spans="1:6" ht="30">
      <c r="A67" s="214" t="s">
        <v>513</v>
      </c>
      <c r="B67" s="7" t="s">
        <v>76</v>
      </c>
      <c r="C67" s="80" t="s">
        <v>26</v>
      </c>
      <c r="D67" s="72">
        <v>6711.1204087500009</v>
      </c>
      <c r="E67" s="79">
        <v>0.72501990000000005</v>
      </c>
      <c r="F67" s="164">
        <v>4865.695847639885</v>
      </c>
    </row>
    <row r="68" spans="1:6">
      <c r="A68" s="214"/>
      <c r="B68" s="31" t="s">
        <v>41</v>
      </c>
      <c r="C68" s="93"/>
      <c r="D68" s="72"/>
      <c r="E68" s="82"/>
      <c r="F68" s="164"/>
    </row>
    <row r="69" spans="1:6" ht="30">
      <c r="A69" s="214" t="s">
        <v>509</v>
      </c>
      <c r="B69" s="7" t="s">
        <v>45</v>
      </c>
      <c r="C69" s="80" t="s">
        <v>10</v>
      </c>
      <c r="D69" s="72">
        <v>355.58921568750003</v>
      </c>
      <c r="E69" s="79">
        <v>0.61823799999999995</v>
      </c>
      <c r="F69" s="164">
        <v>219.83876552820863</v>
      </c>
    </row>
    <row r="70" spans="1:6" ht="30">
      <c r="A70" s="214" t="s">
        <v>513</v>
      </c>
      <c r="B70" s="7" t="s">
        <v>76</v>
      </c>
      <c r="C70" s="80" t="s">
        <v>26</v>
      </c>
      <c r="D70" s="92">
        <v>14223.568627500001</v>
      </c>
      <c r="E70" s="79">
        <v>0.72501990000000005</v>
      </c>
      <c r="F70" s="164">
        <v>10312.370303953188</v>
      </c>
    </row>
    <row r="71" spans="1:6">
      <c r="A71" s="214"/>
      <c r="B71" s="31" t="s">
        <v>43</v>
      </c>
      <c r="C71" s="93"/>
      <c r="D71" s="92"/>
      <c r="E71" s="82"/>
      <c r="F71" s="164"/>
    </row>
    <row r="72" spans="1:6" ht="30">
      <c r="A72" s="214" t="s">
        <v>529</v>
      </c>
      <c r="B72" s="7" t="s">
        <v>19</v>
      </c>
      <c r="C72" s="80" t="s">
        <v>10</v>
      </c>
      <c r="D72" s="92">
        <v>80.132781000000008</v>
      </c>
      <c r="E72" s="79">
        <v>94.461633000000006</v>
      </c>
      <c r="F72" s="164">
        <v>7569.4733500913744</v>
      </c>
    </row>
    <row r="73" spans="1:6" ht="38.25">
      <c r="A73" s="360" t="s">
        <v>445</v>
      </c>
      <c r="B73" s="7" t="s">
        <v>20</v>
      </c>
      <c r="C73" s="80" t="s">
        <v>10</v>
      </c>
      <c r="D73" s="72">
        <v>4.5355154045999999</v>
      </c>
      <c r="E73" s="79">
        <v>3494.17</v>
      </c>
      <c r="F73" s="164">
        <v>15847.861861291181</v>
      </c>
    </row>
    <row r="74" spans="1:6" ht="30">
      <c r="A74" s="214" t="s">
        <v>512</v>
      </c>
      <c r="B74" s="7" t="s">
        <v>29</v>
      </c>
      <c r="C74" s="80" t="s">
        <v>28</v>
      </c>
      <c r="D74" s="72">
        <v>5592.6003406250002</v>
      </c>
      <c r="E74" s="79">
        <v>0.96278761200000007</v>
      </c>
      <c r="F74" s="164">
        <v>5384.4863268207309</v>
      </c>
    </row>
    <row r="75" spans="1:6">
      <c r="A75" s="350"/>
      <c r="B75" s="28"/>
      <c r="C75" s="97"/>
      <c r="D75" s="98"/>
      <c r="E75" s="87" t="s">
        <v>17</v>
      </c>
      <c r="F75" s="167">
        <v>85069.097895014056</v>
      </c>
    </row>
    <row r="76" spans="1:6">
      <c r="A76" s="358"/>
      <c r="B76" s="16"/>
      <c r="C76" s="69"/>
      <c r="D76" s="390">
        <v>127.39220603615</v>
      </c>
      <c r="E76" s="99" t="s">
        <v>335</v>
      </c>
      <c r="F76" s="154"/>
    </row>
    <row r="77" spans="1:6">
      <c r="A77" s="361" t="s">
        <v>12</v>
      </c>
      <c r="B77" s="22" t="s">
        <v>2</v>
      </c>
      <c r="C77" s="22"/>
      <c r="D77" s="391"/>
      <c r="E77" s="89"/>
      <c r="F77" s="171"/>
    </row>
    <row r="78" spans="1:6">
      <c r="A78" s="361"/>
      <c r="B78" s="22" t="s">
        <v>219</v>
      </c>
      <c r="C78" s="140">
        <v>2171.5583249999995</v>
      </c>
      <c r="D78" s="140" t="s">
        <v>55</v>
      </c>
      <c r="E78" s="74"/>
      <c r="F78" s="171"/>
    </row>
    <row r="79" spans="1:6">
      <c r="A79" s="362" t="s">
        <v>158</v>
      </c>
      <c r="B79" s="22" t="s">
        <v>159</v>
      </c>
      <c r="C79" s="119">
        <v>1520.0908274999995</v>
      </c>
      <c r="D79" s="65" t="s">
        <v>55</v>
      </c>
      <c r="E79" s="74"/>
      <c r="F79" s="171"/>
    </row>
    <row r="80" spans="1:6">
      <c r="A80" s="356"/>
      <c r="B80" s="31" t="s">
        <v>38</v>
      </c>
      <c r="C80" s="105"/>
      <c r="D80" s="109"/>
      <c r="E80" s="105"/>
      <c r="F80" s="172"/>
    </row>
    <row r="81" spans="1:6" ht="25.5">
      <c r="A81" s="56" t="s">
        <v>521</v>
      </c>
      <c r="B81" s="7" t="s">
        <v>32</v>
      </c>
      <c r="C81" s="80" t="s">
        <v>61</v>
      </c>
      <c r="D81" s="72">
        <v>76.004541374999974</v>
      </c>
      <c r="E81" s="79">
        <v>21.515511298975774</v>
      </c>
      <c r="F81" s="164">
        <v>1635.2765687272836</v>
      </c>
    </row>
    <row r="82" spans="1:6">
      <c r="A82" s="214"/>
      <c r="B82" s="31" t="s">
        <v>39</v>
      </c>
      <c r="C82" s="93"/>
      <c r="D82" s="72"/>
      <c r="E82" s="82"/>
      <c r="F82" s="165"/>
    </row>
    <row r="83" spans="1:6" ht="30">
      <c r="A83" s="214" t="s">
        <v>513</v>
      </c>
      <c r="B83" s="7" t="s">
        <v>76</v>
      </c>
      <c r="C83" s="80" t="s">
        <v>26</v>
      </c>
      <c r="D83" s="81">
        <v>7296.4359719999975</v>
      </c>
      <c r="E83" s="79">
        <v>0.72501990000000005</v>
      </c>
      <c r="F83" s="164">
        <v>5290.0612787758409</v>
      </c>
    </row>
    <row r="84" spans="1:6">
      <c r="A84" s="214"/>
      <c r="B84" s="31" t="s">
        <v>153</v>
      </c>
      <c r="C84" s="113">
        <v>1520.0908274999995</v>
      </c>
      <c r="D84" s="100" t="s">
        <v>55</v>
      </c>
      <c r="E84" s="82"/>
      <c r="F84" s="173"/>
    </row>
    <row r="85" spans="1:6" ht="45">
      <c r="A85" s="57" t="s">
        <v>531</v>
      </c>
      <c r="B85" s="7" t="s">
        <v>54</v>
      </c>
      <c r="C85" s="80" t="s">
        <v>55</v>
      </c>
      <c r="D85" s="72">
        <v>1520.0908274999995</v>
      </c>
      <c r="E85" s="79">
        <v>0.79145399999999999</v>
      </c>
      <c r="F85" s="164">
        <v>1203.0819657881846</v>
      </c>
    </row>
    <row r="86" spans="1:6" ht="25.5">
      <c r="A86" s="357" t="s">
        <v>444</v>
      </c>
      <c r="B86" s="7" t="s">
        <v>52</v>
      </c>
      <c r="C86" s="80" t="s">
        <v>10</v>
      </c>
      <c r="D86" s="92">
        <v>0.68404087237499978</v>
      </c>
      <c r="E86" s="79">
        <v>2260.1</v>
      </c>
      <c r="F86" s="164">
        <v>1546.000775654737</v>
      </c>
    </row>
    <row r="87" spans="1:6" ht="45">
      <c r="A87" s="214" t="s">
        <v>511</v>
      </c>
      <c r="B87" s="7" t="s">
        <v>27</v>
      </c>
      <c r="C87" s="80" t="s">
        <v>26</v>
      </c>
      <c r="D87" s="92">
        <v>22.915369224562493</v>
      </c>
      <c r="E87" s="79">
        <v>1.9022782499999999</v>
      </c>
      <c r="F87" s="164">
        <v>43.591408466604598</v>
      </c>
    </row>
    <row r="88" spans="1:6">
      <c r="A88" s="214"/>
      <c r="B88" s="31" t="s">
        <v>37</v>
      </c>
      <c r="C88" s="113">
        <v>76.004541374999974</v>
      </c>
      <c r="D88" s="100" t="s">
        <v>61</v>
      </c>
      <c r="E88" s="82"/>
      <c r="F88" s="165"/>
    </row>
    <row r="89" spans="1:6" ht="30">
      <c r="A89" s="214" t="s">
        <v>520</v>
      </c>
      <c r="B89" s="7" t="s">
        <v>34</v>
      </c>
      <c r="C89" s="80" t="s">
        <v>10</v>
      </c>
      <c r="D89" s="92">
        <v>182.41089929999993</v>
      </c>
      <c r="E89" s="79">
        <v>115.49960798698795</v>
      </c>
      <c r="F89" s="164">
        <v>21068.387361703928</v>
      </c>
    </row>
    <row r="90" spans="1:6" ht="38.25">
      <c r="A90" s="357" t="s">
        <v>445</v>
      </c>
      <c r="B90" s="7" t="s">
        <v>20</v>
      </c>
      <c r="C90" s="80" t="s">
        <v>10</v>
      </c>
      <c r="D90" s="72">
        <v>10.324456900379996</v>
      </c>
      <c r="E90" s="79">
        <v>3494.17</v>
      </c>
      <c r="F90" s="164">
        <v>36075.407567600771</v>
      </c>
    </row>
    <row r="91" spans="1:6" ht="30">
      <c r="A91" s="214" t="s">
        <v>512</v>
      </c>
      <c r="B91" s="7" t="s">
        <v>29</v>
      </c>
      <c r="C91" s="80" t="s">
        <v>28</v>
      </c>
      <c r="D91" s="72">
        <v>2546.1521360624993</v>
      </c>
      <c r="E91" s="79">
        <v>0.96278761200000007</v>
      </c>
      <c r="F91" s="164">
        <v>2451.4037348683128</v>
      </c>
    </row>
    <row r="92" spans="1:6">
      <c r="A92" s="350"/>
      <c r="B92" s="28"/>
      <c r="C92" s="97"/>
      <c r="D92" s="98"/>
      <c r="E92" s="87" t="s">
        <v>17</v>
      </c>
      <c r="F92" s="167">
        <v>69313.210661585661</v>
      </c>
    </row>
    <row r="93" spans="1:6">
      <c r="A93" s="358"/>
      <c r="B93" s="16"/>
      <c r="C93" s="69"/>
      <c r="D93" s="390">
        <v>45.598071778106089</v>
      </c>
      <c r="E93" s="118" t="s">
        <v>335</v>
      </c>
      <c r="F93" s="154"/>
    </row>
    <row r="94" spans="1:6">
      <c r="A94" s="362" t="s">
        <v>160</v>
      </c>
      <c r="B94" s="22" t="s">
        <v>195</v>
      </c>
      <c r="C94" s="89"/>
      <c r="D94" s="65">
        <v>651.46749749999992</v>
      </c>
      <c r="E94" s="74" t="s">
        <v>55</v>
      </c>
      <c r="F94" s="171"/>
    </row>
    <row r="95" spans="1:6">
      <c r="A95" s="356"/>
      <c r="B95" s="31" t="s">
        <v>38</v>
      </c>
      <c r="C95" s="181">
        <v>16.286687437499999</v>
      </c>
      <c r="D95" s="100" t="s">
        <v>61</v>
      </c>
      <c r="E95" s="182"/>
      <c r="F95" s="157"/>
    </row>
    <row r="96" spans="1:6" ht="25.5">
      <c r="A96" s="57" t="s">
        <v>522</v>
      </c>
      <c r="B96" s="7" t="s">
        <v>162</v>
      </c>
      <c r="C96" s="77" t="s">
        <v>61</v>
      </c>
      <c r="D96" s="92">
        <v>16.286687437499999</v>
      </c>
      <c r="E96" s="79">
        <v>42.386271799934185</v>
      </c>
      <c r="F96" s="164">
        <v>690.33196044644853</v>
      </c>
    </row>
    <row r="97" spans="1:6">
      <c r="A97" s="214"/>
      <c r="B97" s="31" t="s">
        <v>39</v>
      </c>
      <c r="C97" s="93"/>
      <c r="D97" s="72"/>
      <c r="E97" s="82"/>
      <c r="F97" s="165"/>
    </row>
    <row r="98" spans="1:6" ht="30">
      <c r="A98" s="214" t="s">
        <v>513</v>
      </c>
      <c r="B98" s="7" t="s">
        <v>76</v>
      </c>
      <c r="C98" s="80" t="s">
        <v>26</v>
      </c>
      <c r="D98" s="81">
        <v>1563.5219939999999</v>
      </c>
      <c r="E98" s="79">
        <v>0.72501990000000005</v>
      </c>
      <c r="F98" s="164">
        <v>1133.5845597376806</v>
      </c>
    </row>
    <row r="99" spans="1:6">
      <c r="A99" s="214"/>
      <c r="B99" s="31" t="s">
        <v>153</v>
      </c>
      <c r="C99" s="100">
        <v>325.73374874999996</v>
      </c>
      <c r="D99" s="100" t="s">
        <v>55</v>
      </c>
      <c r="E99" s="82"/>
      <c r="F99" s="173"/>
    </row>
    <row r="100" spans="1:6" ht="45">
      <c r="A100" s="57" t="s">
        <v>531</v>
      </c>
      <c r="B100" s="7" t="s">
        <v>54</v>
      </c>
      <c r="C100" s="80" t="s">
        <v>55</v>
      </c>
      <c r="D100" s="72">
        <v>325.73374874999996</v>
      </c>
      <c r="E100" s="79">
        <v>0.79145399999999999</v>
      </c>
      <c r="F100" s="164">
        <v>257.80327838318249</v>
      </c>
    </row>
    <row r="101" spans="1:6" ht="25.5">
      <c r="A101" s="357" t="s">
        <v>444</v>
      </c>
      <c r="B101" s="7" t="s">
        <v>52</v>
      </c>
      <c r="C101" s="80" t="s">
        <v>10</v>
      </c>
      <c r="D101" s="92">
        <v>0.14658018693749997</v>
      </c>
      <c r="E101" s="79">
        <v>2260.1</v>
      </c>
      <c r="F101" s="164">
        <v>331.28588049744366</v>
      </c>
    </row>
    <row r="102" spans="1:6" ht="45">
      <c r="A102" s="214" t="s">
        <v>511</v>
      </c>
      <c r="B102" s="7" t="s">
        <v>27</v>
      </c>
      <c r="C102" s="80" t="s">
        <v>26</v>
      </c>
      <c r="D102" s="92">
        <v>4.9104362624062485</v>
      </c>
      <c r="E102" s="79">
        <v>1.9022782499999999</v>
      </c>
      <c r="F102" s="164">
        <v>9.3410160999866996</v>
      </c>
    </row>
    <row r="103" spans="1:6">
      <c r="A103" s="214"/>
      <c r="B103" s="31" t="s">
        <v>37</v>
      </c>
      <c r="C103" s="100">
        <v>16.286687437499999</v>
      </c>
      <c r="D103" s="100" t="s">
        <v>61</v>
      </c>
      <c r="E103" s="82"/>
      <c r="F103" s="165"/>
    </row>
    <row r="104" spans="1:6" ht="30">
      <c r="A104" s="214" t="s">
        <v>520</v>
      </c>
      <c r="B104" s="7" t="s">
        <v>34</v>
      </c>
      <c r="C104" s="80" t="s">
        <v>10</v>
      </c>
      <c r="D104" s="92">
        <v>39.088049849999997</v>
      </c>
      <c r="E104" s="79">
        <v>115.49960798698795</v>
      </c>
      <c r="F104" s="164">
        <v>4514.6544346508426</v>
      </c>
    </row>
    <row r="105" spans="1:6" ht="38.25">
      <c r="A105" s="357" t="s">
        <v>445</v>
      </c>
      <c r="B105" s="7" t="s">
        <v>20</v>
      </c>
      <c r="C105" s="80" t="s">
        <v>10</v>
      </c>
      <c r="D105" s="72">
        <v>2.2123836215099999</v>
      </c>
      <c r="E105" s="79">
        <v>3494.17</v>
      </c>
      <c r="F105" s="164">
        <v>7730.4444787715966</v>
      </c>
    </row>
    <row r="106" spans="1:6" ht="30">
      <c r="A106" s="214" t="s">
        <v>512</v>
      </c>
      <c r="B106" s="7" t="s">
        <v>29</v>
      </c>
      <c r="C106" s="80" t="s">
        <v>28</v>
      </c>
      <c r="D106" s="72">
        <v>545.60402915625002</v>
      </c>
      <c r="E106" s="79">
        <v>0.96278761200000007</v>
      </c>
      <c r="F106" s="164">
        <v>525.30080032892442</v>
      </c>
    </row>
    <row r="107" spans="1:6">
      <c r="A107" s="358"/>
      <c r="B107" s="46"/>
      <c r="C107" s="69"/>
      <c r="D107" s="95"/>
      <c r="E107" s="99"/>
      <c r="F107" s="156"/>
    </row>
    <row r="108" spans="1:6">
      <c r="A108" s="355"/>
      <c r="B108" s="43" t="s">
        <v>135</v>
      </c>
      <c r="C108" s="100">
        <v>651.46749749999992</v>
      </c>
      <c r="D108" s="100" t="s">
        <v>55</v>
      </c>
      <c r="E108" s="76"/>
      <c r="F108" s="163"/>
    </row>
    <row r="109" spans="1:6" ht="30">
      <c r="A109" s="56" t="s">
        <v>517</v>
      </c>
      <c r="B109" s="42" t="s">
        <v>133</v>
      </c>
      <c r="C109" s="77" t="s">
        <v>55</v>
      </c>
      <c r="D109" s="78">
        <v>651.46749749999992</v>
      </c>
      <c r="E109" s="79">
        <v>3.5109887550200805</v>
      </c>
      <c r="F109" s="164">
        <v>2287.295057983572</v>
      </c>
    </row>
    <row r="110" spans="1:6">
      <c r="A110" s="343"/>
      <c r="B110" s="31" t="s">
        <v>136</v>
      </c>
      <c r="C110" s="80"/>
      <c r="D110" s="81"/>
      <c r="E110" s="82"/>
      <c r="F110" s="165"/>
    </row>
    <row r="111" spans="1:6" ht="30">
      <c r="A111" s="214" t="s">
        <v>509</v>
      </c>
      <c r="B111" s="7" t="s">
        <v>45</v>
      </c>
      <c r="C111" s="80" t="s">
        <v>10</v>
      </c>
      <c r="D111" s="72">
        <v>19.837185298874996</v>
      </c>
      <c r="E111" s="79">
        <v>0.61823799999999995</v>
      </c>
      <c r="F111" s="164">
        <v>12.264101764805879</v>
      </c>
    </row>
    <row r="112" spans="1:6" ht="30">
      <c r="A112" s="214" t="s">
        <v>513</v>
      </c>
      <c r="B112" s="7" t="s">
        <v>76</v>
      </c>
      <c r="C112" s="80" t="s">
        <v>26</v>
      </c>
      <c r="D112" s="81">
        <v>664.54570751231233</v>
      </c>
      <c r="E112" s="79">
        <v>0.72501990000000005</v>
      </c>
      <c r="F112" s="164">
        <v>481.80886240600597</v>
      </c>
    </row>
    <row r="113" spans="1:6">
      <c r="A113" s="345"/>
      <c r="B113" s="37"/>
      <c r="C113" s="83"/>
      <c r="D113" s="84"/>
      <c r="E113" s="85"/>
      <c r="F113" s="166"/>
    </row>
    <row r="114" spans="1:6" ht="25.5">
      <c r="A114" s="357" t="s">
        <v>446</v>
      </c>
      <c r="B114" s="7" t="s">
        <v>210</v>
      </c>
      <c r="C114" s="80" t="s">
        <v>10</v>
      </c>
      <c r="D114" s="72">
        <v>1.9544024924999999</v>
      </c>
      <c r="E114" s="79">
        <v>3417.73</v>
      </c>
      <c r="F114" s="164">
        <v>6679.6200306920246</v>
      </c>
    </row>
    <row r="115" spans="1:6" ht="45">
      <c r="A115" s="214" t="s">
        <v>511</v>
      </c>
      <c r="B115" s="7" t="s">
        <v>27</v>
      </c>
      <c r="C115" s="80" t="s">
        <v>26</v>
      </c>
      <c r="D115" s="72">
        <v>65.472483498749995</v>
      </c>
      <c r="E115" s="79">
        <v>1.9022782499999999</v>
      </c>
      <c r="F115" s="164">
        <v>124.54688133315601</v>
      </c>
    </row>
    <row r="116" spans="1:6">
      <c r="A116" s="345"/>
      <c r="B116" s="37"/>
      <c r="C116" s="83"/>
      <c r="D116" s="86"/>
      <c r="E116" s="87" t="s">
        <v>17</v>
      </c>
      <c r="F116" s="167">
        <v>24778.281343095674</v>
      </c>
    </row>
    <row r="117" spans="1:6">
      <c r="A117" s="358"/>
      <c r="B117" s="46"/>
      <c r="C117" s="69"/>
      <c r="D117" s="390">
        <v>38.034562642314597</v>
      </c>
      <c r="E117" s="118" t="s">
        <v>335</v>
      </c>
      <c r="F117" s="154"/>
    </row>
    <row r="118" spans="1:6">
      <c r="A118" s="361" t="s">
        <v>13</v>
      </c>
      <c r="B118" s="22" t="s">
        <v>3</v>
      </c>
      <c r="C118" s="89"/>
      <c r="D118" s="65"/>
      <c r="E118" s="89"/>
      <c r="F118" s="171"/>
    </row>
    <row r="119" spans="1:6">
      <c r="A119" s="361"/>
      <c r="B119" s="22" t="s">
        <v>222</v>
      </c>
      <c r="C119" s="140">
        <v>1123.2582125000001</v>
      </c>
      <c r="D119" s="140" t="s">
        <v>55</v>
      </c>
      <c r="E119" s="74"/>
      <c r="F119" s="171"/>
    </row>
    <row r="120" spans="1:6">
      <c r="A120" s="362" t="s">
        <v>163</v>
      </c>
      <c r="B120" s="22" t="s">
        <v>164</v>
      </c>
      <c r="C120" s="65">
        <v>786.28074875000004</v>
      </c>
      <c r="D120" s="65" t="s">
        <v>55</v>
      </c>
      <c r="E120" s="74"/>
      <c r="F120" s="171"/>
    </row>
    <row r="121" spans="1:6">
      <c r="A121" s="356"/>
      <c r="B121" s="31" t="s">
        <v>38</v>
      </c>
      <c r="C121" s="181">
        <v>39.314037437500005</v>
      </c>
      <c r="D121" s="100" t="s">
        <v>61</v>
      </c>
      <c r="E121" s="182"/>
      <c r="F121" s="157"/>
    </row>
    <row r="122" spans="1:6" ht="25.5">
      <c r="A122" s="56" t="s">
        <v>521</v>
      </c>
      <c r="B122" s="7" t="s">
        <v>32</v>
      </c>
      <c r="C122" s="77" t="s">
        <v>61</v>
      </c>
      <c r="D122" s="92">
        <v>39.314037437500005</v>
      </c>
      <c r="E122" s="79">
        <v>21.515511298975774</v>
      </c>
      <c r="F122" s="164">
        <v>845.86161669488797</v>
      </c>
    </row>
    <row r="123" spans="1:6">
      <c r="A123" s="214"/>
      <c r="B123" s="31" t="s">
        <v>39</v>
      </c>
      <c r="C123" s="93"/>
      <c r="D123" s="72"/>
      <c r="E123" s="82"/>
      <c r="F123" s="165"/>
    </row>
    <row r="124" spans="1:6" ht="30">
      <c r="A124" s="214" t="s">
        <v>513</v>
      </c>
      <c r="B124" s="7" t="s">
        <v>76</v>
      </c>
      <c r="C124" s="80" t="s">
        <v>26</v>
      </c>
      <c r="D124" s="81">
        <v>3774.1475940000005</v>
      </c>
      <c r="E124" s="79">
        <v>0.72501990000000005</v>
      </c>
      <c r="F124" s="164">
        <v>2736.332111187121</v>
      </c>
    </row>
    <row r="125" spans="1:6">
      <c r="A125" s="214"/>
      <c r="B125" s="31" t="s">
        <v>148</v>
      </c>
      <c r="C125" s="100">
        <v>47.176844925000005</v>
      </c>
      <c r="D125" s="100" t="s">
        <v>61</v>
      </c>
      <c r="E125" s="82"/>
      <c r="F125" s="165"/>
    </row>
    <row r="126" spans="1:6" ht="30">
      <c r="A126" s="57" t="s">
        <v>527</v>
      </c>
      <c r="B126" s="7" t="s">
        <v>305</v>
      </c>
      <c r="C126" s="80" t="s">
        <v>61</v>
      </c>
      <c r="D126" s="72">
        <v>47.176844925000005</v>
      </c>
      <c r="E126" s="79">
        <v>138.58000000000001</v>
      </c>
      <c r="F126" s="164">
        <v>6537.7671697065016</v>
      </c>
    </row>
    <row r="127" spans="1:6" ht="30">
      <c r="A127" s="214">
        <v>4729</v>
      </c>
      <c r="B127" s="7" t="s">
        <v>49</v>
      </c>
      <c r="C127" s="80" t="s">
        <v>61</v>
      </c>
      <c r="D127" s="72">
        <v>47.176844925000005</v>
      </c>
      <c r="E127" s="79">
        <v>99.02</v>
      </c>
      <c r="F127" s="164">
        <v>4671.4511844735007</v>
      </c>
    </row>
    <row r="128" spans="1:6" ht="30">
      <c r="A128" s="214" t="s">
        <v>513</v>
      </c>
      <c r="B128" s="7" t="s">
        <v>76</v>
      </c>
      <c r="C128" s="80" t="s">
        <v>26</v>
      </c>
      <c r="D128" s="72">
        <v>2370.6364574812501</v>
      </c>
      <c r="E128" s="79">
        <v>0.72501990000000005</v>
      </c>
      <c r="F128" s="164">
        <v>1718.7586073394102</v>
      </c>
    </row>
    <row r="129" spans="1:6">
      <c r="A129" s="214"/>
      <c r="B129" s="31" t="s">
        <v>292</v>
      </c>
      <c r="C129" s="93"/>
      <c r="D129" s="72"/>
      <c r="E129" s="82"/>
      <c r="F129" s="165"/>
    </row>
    <row r="130" spans="1:6" ht="30">
      <c r="A130" s="214" t="s">
        <v>509</v>
      </c>
      <c r="B130" s="7" t="s">
        <v>45</v>
      </c>
      <c r="C130" s="80" t="s">
        <v>10</v>
      </c>
      <c r="D130" s="81">
        <v>70.765267387500003</v>
      </c>
      <c r="E130" s="79">
        <v>0.61823799999999995</v>
      </c>
      <c r="F130" s="164">
        <v>43.749777379113226</v>
      </c>
    </row>
    <row r="131" spans="1:6" ht="30">
      <c r="A131" s="214" t="s">
        <v>513</v>
      </c>
      <c r="B131" s="7" t="s">
        <v>76</v>
      </c>
      <c r="C131" s="80" t="s">
        <v>26</v>
      </c>
      <c r="D131" s="81">
        <v>2830.6106955</v>
      </c>
      <c r="E131" s="79">
        <v>0.72501990000000005</v>
      </c>
      <c r="F131" s="164">
        <v>2052.2490833903407</v>
      </c>
    </row>
    <row r="132" spans="1:6">
      <c r="A132" s="214"/>
      <c r="B132" s="31" t="s">
        <v>36</v>
      </c>
      <c r="C132" s="100">
        <v>235.884224625</v>
      </c>
      <c r="D132" s="100" t="s">
        <v>55</v>
      </c>
      <c r="E132" s="186"/>
      <c r="F132" s="173"/>
    </row>
    <row r="133" spans="1:6" ht="30">
      <c r="A133" s="214" t="s">
        <v>530</v>
      </c>
      <c r="B133" s="7" t="s">
        <v>24</v>
      </c>
      <c r="C133" s="80" t="s">
        <v>55</v>
      </c>
      <c r="D133" s="72">
        <v>235.884224625</v>
      </c>
      <c r="E133" s="79">
        <v>0.96681000000000006</v>
      </c>
      <c r="F133" s="164">
        <v>228.05522720969626</v>
      </c>
    </row>
    <row r="134" spans="1:6" ht="25.5">
      <c r="A134" s="357" t="s">
        <v>443</v>
      </c>
      <c r="B134" s="7" t="s">
        <v>51</v>
      </c>
      <c r="C134" s="80" t="s">
        <v>10</v>
      </c>
      <c r="D134" s="92">
        <v>0.28306106954999999</v>
      </c>
      <c r="E134" s="79">
        <v>5564.17</v>
      </c>
      <c r="F134" s="164">
        <v>1574.9999113580234</v>
      </c>
    </row>
    <row r="135" spans="1:6" ht="45">
      <c r="A135" s="214" t="s">
        <v>511</v>
      </c>
      <c r="B135" s="7" t="s">
        <v>27</v>
      </c>
      <c r="C135" s="80" t="s">
        <v>26</v>
      </c>
      <c r="D135" s="92">
        <v>9.4825458299249998</v>
      </c>
      <c r="E135" s="79">
        <v>1.9022782499999999</v>
      </c>
      <c r="F135" s="164">
        <v>18.038440686894525</v>
      </c>
    </row>
    <row r="136" spans="1:6">
      <c r="A136" s="214"/>
      <c r="B136" s="31" t="s">
        <v>153</v>
      </c>
      <c r="C136" s="100">
        <v>550.39652412500004</v>
      </c>
      <c r="D136" s="100" t="s">
        <v>55</v>
      </c>
      <c r="E136" s="82"/>
      <c r="F136" s="173"/>
    </row>
    <row r="137" spans="1:6" ht="45">
      <c r="A137" s="57" t="s">
        <v>531</v>
      </c>
      <c r="B137" s="7" t="s">
        <v>54</v>
      </c>
      <c r="C137" s="80" t="s">
        <v>55</v>
      </c>
      <c r="D137" s="72">
        <v>550.39652412500004</v>
      </c>
      <c r="E137" s="79">
        <v>0.79145399999999999</v>
      </c>
      <c r="F137" s="164">
        <v>435.61353060482776</v>
      </c>
    </row>
    <row r="138" spans="1:6" ht="25.5">
      <c r="A138" s="357" t="s">
        <v>444</v>
      </c>
      <c r="B138" s="7" t="s">
        <v>52</v>
      </c>
      <c r="C138" s="80" t="s">
        <v>10</v>
      </c>
      <c r="D138" s="92">
        <v>0.24767843585625002</v>
      </c>
      <c r="E138" s="79">
        <v>2260.1</v>
      </c>
      <c r="F138" s="164">
        <v>559.77803287871063</v>
      </c>
    </row>
    <row r="139" spans="1:6" ht="45">
      <c r="A139" s="214" t="s">
        <v>511</v>
      </c>
      <c r="B139" s="7" t="s">
        <v>27</v>
      </c>
      <c r="C139" s="80" t="s">
        <v>26</v>
      </c>
      <c r="D139" s="92">
        <v>8.2972276011843764</v>
      </c>
      <c r="E139" s="79">
        <v>1.9022782499999999</v>
      </c>
      <c r="F139" s="164">
        <v>15.783635601032714</v>
      </c>
    </row>
    <row r="140" spans="1:6">
      <c r="A140" s="214"/>
      <c r="B140" s="31" t="s">
        <v>37</v>
      </c>
      <c r="C140" s="100">
        <v>39.314037437500005</v>
      </c>
      <c r="D140" s="100" t="s">
        <v>61</v>
      </c>
      <c r="E140" s="82"/>
      <c r="F140" s="165"/>
    </row>
    <row r="141" spans="1:6" ht="30">
      <c r="A141" s="214" t="s">
        <v>520</v>
      </c>
      <c r="B141" s="7" t="s">
        <v>34</v>
      </c>
      <c r="C141" s="80" t="s">
        <v>10</v>
      </c>
      <c r="D141" s="92">
        <v>94.353689850000009</v>
      </c>
      <c r="E141" s="79">
        <v>115.49960798698795</v>
      </c>
      <c r="F141" s="164">
        <v>10897.814189800845</v>
      </c>
    </row>
    <row r="142" spans="1:6" ht="38.25">
      <c r="A142" s="357" t="s">
        <v>445</v>
      </c>
      <c r="B142" s="7" t="s">
        <v>20</v>
      </c>
      <c r="C142" s="80" t="s">
        <v>10</v>
      </c>
      <c r="D142" s="72">
        <v>5.3404188455100003</v>
      </c>
      <c r="E142" s="79">
        <v>3494.17</v>
      </c>
      <c r="F142" s="164">
        <v>18660.331317415679</v>
      </c>
    </row>
    <row r="143" spans="1:6" ht="30">
      <c r="A143" s="214" t="s">
        <v>512</v>
      </c>
      <c r="B143" s="7" t="s">
        <v>29</v>
      </c>
      <c r="C143" s="80" t="s">
        <v>28</v>
      </c>
      <c r="D143" s="72">
        <v>1317.0202541562501</v>
      </c>
      <c r="E143" s="79">
        <v>0.96278761200000007</v>
      </c>
      <c r="F143" s="164">
        <v>1268.0107854547291</v>
      </c>
    </row>
    <row r="144" spans="1:6">
      <c r="A144" s="350"/>
      <c r="B144" s="28"/>
      <c r="C144" s="97"/>
      <c r="D144" s="98"/>
      <c r="E144" s="87" t="s">
        <v>17</v>
      </c>
      <c r="F144" s="167">
        <v>52264.594621181321</v>
      </c>
    </row>
    <row r="145" spans="1:6">
      <c r="A145" s="358"/>
      <c r="B145" s="16"/>
      <c r="C145" s="69"/>
      <c r="D145" s="390">
        <v>66.470652758915477</v>
      </c>
      <c r="E145" s="118" t="s">
        <v>335</v>
      </c>
      <c r="F145" s="154"/>
    </row>
    <row r="146" spans="1:6">
      <c r="A146" s="361"/>
      <c r="B146" s="22" t="s">
        <v>221</v>
      </c>
      <c r="C146" s="140">
        <v>4698.0728250000011</v>
      </c>
      <c r="D146" s="140" t="s">
        <v>55</v>
      </c>
      <c r="E146" s="74"/>
      <c r="F146" s="171"/>
    </row>
    <row r="147" spans="1:6">
      <c r="A147" s="362" t="s">
        <v>165</v>
      </c>
      <c r="B147" s="22" t="s">
        <v>164</v>
      </c>
      <c r="C147" s="65">
        <v>3288.6509775000004</v>
      </c>
      <c r="D147" s="65" t="s">
        <v>55</v>
      </c>
      <c r="E147" s="89"/>
      <c r="F147" s="171"/>
    </row>
    <row r="148" spans="1:6">
      <c r="A148" s="356"/>
      <c r="B148" s="31" t="s">
        <v>38</v>
      </c>
      <c r="C148" s="100">
        <v>246.64882331250001</v>
      </c>
      <c r="D148" s="100" t="s">
        <v>61</v>
      </c>
      <c r="E148" s="101"/>
      <c r="F148" s="172"/>
    </row>
    <row r="149" spans="1:6" ht="25.5">
      <c r="A149" s="56" t="s">
        <v>521</v>
      </c>
      <c r="B149" s="7" t="s">
        <v>32</v>
      </c>
      <c r="C149" s="80" t="s">
        <v>61</v>
      </c>
      <c r="D149" s="72">
        <v>246.64882331250001</v>
      </c>
      <c r="E149" s="82">
        <v>21.515511298975774</v>
      </c>
      <c r="F149" s="164">
        <v>5306.7755448591734</v>
      </c>
    </row>
    <row r="150" spans="1:6">
      <c r="A150" s="214"/>
      <c r="B150" s="31" t="s">
        <v>39</v>
      </c>
      <c r="C150" s="93"/>
      <c r="D150" s="72"/>
      <c r="E150" s="82"/>
      <c r="F150" s="165"/>
    </row>
    <row r="151" spans="1:6" ht="30">
      <c r="A151" s="214" t="s">
        <v>513</v>
      </c>
      <c r="B151" s="7" t="s">
        <v>76</v>
      </c>
      <c r="C151" s="80" t="s">
        <v>26</v>
      </c>
      <c r="D151" s="81">
        <v>19830.565394325</v>
      </c>
      <c r="E151" s="79">
        <v>0.72501990000000005</v>
      </c>
      <c r="F151" s="164">
        <v>14377.554539136972</v>
      </c>
    </row>
    <row r="152" spans="1:6">
      <c r="A152" s="214"/>
      <c r="B152" s="31" t="s">
        <v>148</v>
      </c>
      <c r="C152" s="122">
        <v>295.97858797499998</v>
      </c>
      <c r="D152" s="100" t="s">
        <v>61</v>
      </c>
      <c r="E152" s="82"/>
      <c r="F152" s="165"/>
    </row>
    <row r="153" spans="1:6" ht="30">
      <c r="A153" s="57" t="s">
        <v>527</v>
      </c>
      <c r="B153" s="7" t="s">
        <v>305</v>
      </c>
      <c r="C153" s="80" t="s">
        <v>61</v>
      </c>
      <c r="D153" s="72">
        <v>295.97858797499998</v>
      </c>
      <c r="E153" s="79">
        <v>138.58000000000001</v>
      </c>
      <c r="F153" s="164">
        <v>41016.712721575503</v>
      </c>
    </row>
    <row r="154" spans="1:6" ht="30">
      <c r="A154" s="214">
        <v>4729</v>
      </c>
      <c r="B154" s="7" t="s">
        <v>49</v>
      </c>
      <c r="C154" s="80" t="s">
        <v>61</v>
      </c>
      <c r="D154" s="72">
        <v>295.97858797499998</v>
      </c>
      <c r="E154" s="79">
        <v>99.02</v>
      </c>
      <c r="F154" s="164">
        <v>29307.799781284499</v>
      </c>
    </row>
    <row r="155" spans="1:6" ht="30">
      <c r="A155" s="214" t="s">
        <v>513</v>
      </c>
      <c r="B155" s="7" t="s">
        <v>76</v>
      </c>
      <c r="C155" s="80" t="s">
        <v>26</v>
      </c>
      <c r="D155" s="72">
        <v>14872.92404574375</v>
      </c>
      <c r="E155" s="79">
        <v>0.72501990000000005</v>
      </c>
      <c r="F155" s="164">
        <v>10783.165904352731</v>
      </c>
    </row>
    <row r="156" spans="1:6">
      <c r="A156" s="214"/>
      <c r="B156" s="31" t="s">
        <v>292</v>
      </c>
      <c r="C156" s="93"/>
      <c r="D156" s="72"/>
      <c r="E156" s="82"/>
      <c r="F156" s="165"/>
    </row>
    <row r="157" spans="1:6" ht="30">
      <c r="A157" s="214" t="s">
        <v>509</v>
      </c>
      <c r="B157" s="7" t="s">
        <v>45</v>
      </c>
      <c r="C157" s="80" t="s">
        <v>10</v>
      </c>
      <c r="D157" s="81">
        <v>443.96788196249997</v>
      </c>
      <c r="E157" s="79">
        <v>0.61823799999999995</v>
      </c>
      <c r="F157" s="164">
        <v>274.47781540873206</v>
      </c>
    </row>
    <row r="158" spans="1:6" ht="30">
      <c r="A158" s="214" t="s">
        <v>513</v>
      </c>
      <c r="B158" s="7" t="s">
        <v>76</v>
      </c>
      <c r="C158" s="80" t="s">
        <v>26</v>
      </c>
      <c r="D158" s="81">
        <v>17758.7152785</v>
      </c>
      <c r="E158" s="79">
        <v>0.72501990000000005</v>
      </c>
      <c r="F158" s="164">
        <v>12875.421975346542</v>
      </c>
    </row>
    <row r="159" spans="1:6">
      <c r="A159" s="214"/>
      <c r="B159" s="31" t="s">
        <v>36</v>
      </c>
      <c r="C159" s="113">
        <v>986.59529325000005</v>
      </c>
      <c r="D159" s="100" t="s">
        <v>55</v>
      </c>
      <c r="E159" s="82"/>
      <c r="F159" s="173"/>
    </row>
    <row r="160" spans="1:6" ht="30">
      <c r="A160" s="214" t="s">
        <v>530</v>
      </c>
      <c r="B160" s="7" t="s">
        <v>24</v>
      </c>
      <c r="C160" s="80" t="s">
        <v>55</v>
      </c>
      <c r="D160" s="72">
        <v>986.59529325000005</v>
      </c>
      <c r="E160" s="79">
        <v>0.96681000000000006</v>
      </c>
      <c r="F160" s="164">
        <v>953.85019546703256</v>
      </c>
    </row>
    <row r="161" spans="1:6" ht="25.5">
      <c r="A161" s="357" t="s">
        <v>443</v>
      </c>
      <c r="B161" s="7" t="s">
        <v>51</v>
      </c>
      <c r="C161" s="80" t="s">
        <v>10</v>
      </c>
      <c r="D161" s="92">
        <v>1.1839143518999999</v>
      </c>
      <c r="E161" s="79">
        <v>5564.17</v>
      </c>
      <c r="F161" s="164">
        <v>6587.5007194114223</v>
      </c>
    </row>
    <row r="162" spans="1:6" ht="45">
      <c r="A162" s="214" t="s">
        <v>511</v>
      </c>
      <c r="B162" s="7" t="s">
        <v>27</v>
      </c>
      <c r="C162" s="80" t="s">
        <v>26</v>
      </c>
      <c r="D162" s="92">
        <v>39.661130788649999</v>
      </c>
      <c r="E162" s="79">
        <v>1.9022782499999999</v>
      </c>
      <c r="F162" s="164">
        <v>75.446506469654238</v>
      </c>
    </row>
    <row r="163" spans="1:6">
      <c r="A163" s="214"/>
      <c r="B163" s="31" t="s">
        <v>153</v>
      </c>
      <c r="C163" s="113">
        <v>2302.0556842500005</v>
      </c>
      <c r="D163" s="100" t="s">
        <v>55</v>
      </c>
      <c r="E163" s="82"/>
      <c r="F163" s="173"/>
    </row>
    <row r="164" spans="1:6" ht="45">
      <c r="A164" s="57" t="s">
        <v>531</v>
      </c>
      <c r="B164" s="7" t="s">
        <v>54</v>
      </c>
      <c r="C164" s="80" t="s">
        <v>55</v>
      </c>
      <c r="D164" s="72">
        <v>2302.0556842500005</v>
      </c>
      <c r="E164" s="79">
        <v>0.79145399999999999</v>
      </c>
      <c r="F164" s="164">
        <v>1821.9711795223998</v>
      </c>
    </row>
    <row r="165" spans="1:6" ht="25.5">
      <c r="A165" s="357" t="s">
        <v>444</v>
      </c>
      <c r="B165" s="7" t="s">
        <v>52</v>
      </c>
      <c r="C165" s="80" t="s">
        <v>10</v>
      </c>
      <c r="D165" s="92">
        <v>1.0359250579125001</v>
      </c>
      <c r="E165" s="79">
        <v>2260.1</v>
      </c>
      <c r="F165" s="164">
        <v>2341.2942233880412</v>
      </c>
    </row>
    <row r="166" spans="1:6" ht="45">
      <c r="A166" s="214" t="s">
        <v>511</v>
      </c>
      <c r="B166" s="7" t="s">
        <v>27</v>
      </c>
      <c r="C166" s="80" t="s">
        <v>26</v>
      </c>
      <c r="D166" s="92">
        <v>34.703489440068751</v>
      </c>
      <c r="E166" s="79">
        <v>1.9022782499999999</v>
      </c>
      <c r="F166" s="164">
        <v>66.015693160947464</v>
      </c>
    </row>
    <row r="167" spans="1:6">
      <c r="A167" s="214"/>
      <c r="B167" s="31" t="s">
        <v>37</v>
      </c>
      <c r="C167" s="100">
        <v>246.64882331250001</v>
      </c>
      <c r="D167" s="100" t="s">
        <v>61</v>
      </c>
      <c r="E167" s="82"/>
      <c r="F167" s="165"/>
    </row>
    <row r="168" spans="1:6" ht="30">
      <c r="A168" s="214" t="s">
        <v>520</v>
      </c>
      <c r="B168" s="7" t="s">
        <v>34</v>
      </c>
      <c r="C168" s="80" t="s">
        <v>10</v>
      </c>
      <c r="D168" s="92">
        <v>591.95717594999996</v>
      </c>
      <c r="E168" s="79">
        <v>115.49960798698795</v>
      </c>
      <c r="F168" s="164">
        <v>68370.821767309448</v>
      </c>
    </row>
    <row r="169" spans="1:6" ht="38.25">
      <c r="A169" s="357" t="s">
        <v>445</v>
      </c>
      <c r="B169" s="7" t="s">
        <v>20</v>
      </c>
      <c r="C169" s="80" t="s">
        <v>10</v>
      </c>
      <c r="D169" s="72">
        <v>33.504776158769999</v>
      </c>
      <c r="E169" s="79">
        <v>3494.17</v>
      </c>
      <c r="F169" s="164">
        <v>117071.38371068938</v>
      </c>
    </row>
    <row r="170" spans="1:6" ht="30">
      <c r="A170" s="214" t="s">
        <v>512</v>
      </c>
      <c r="B170" s="7" t="s">
        <v>29</v>
      </c>
      <c r="C170" s="80" t="s">
        <v>28</v>
      </c>
      <c r="D170" s="72">
        <v>8262.7355809687506</v>
      </c>
      <c r="E170" s="79">
        <v>0.96278761200000007</v>
      </c>
      <c r="F170" s="164">
        <v>7955.2594585883362</v>
      </c>
    </row>
    <row r="171" spans="1:6">
      <c r="A171" s="350"/>
      <c r="B171" s="28"/>
      <c r="C171" s="97"/>
      <c r="D171" s="98"/>
      <c r="E171" s="87" t="s">
        <v>17</v>
      </c>
      <c r="F171" s="167">
        <v>319185.4517359708</v>
      </c>
    </row>
    <row r="172" spans="1:6">
      <c r="A172" s="363"/>
      <c r="B172" s="46"/>
      <c r="C172" s="106"/>
      <c r="D172" s="390">
        <v>97.05665147190912</v>
      </c>
      <c r="E172" s="99" t="s">
        <v>335</v>
      </c>
      <c r="F172" s="262"/>
    </row>
    <row r="173" spans="1:6">
      <c r="A173" s="362"/>
      <c r="B173" s="22" t="s">
        <v>220</v>
      </c>
      <c r="C173" s="140">
        <v>427.31391250000001</v>
      </c>
      <c r="D173" s="140" t="s">
        <v>55</v>
      </c>
      <c r="E173" s="74"/>
      <c r="F173" s="171"/>
    </row>
    <row r="174" spans="1:6">
      <c r="A174" s="362" t="s">
        <v>170</v>
      </c>
      <c r="B174" s="22" t="s">
        <v>164</v>
      </c>
      <c r="C174" s="65">
        <v>299.11973875000001</v>
      </c>
      <c r="D174" s="65" t="s">
        <v>55</v>
      </c>
      <c r="E174" s="74"/>
      <c r="F174" s="171"/>
    </row>
    <row r="175" spans="1:6">
      <c r="A175" s="356"/>
      <c r="B175" s="31" t="s">
        <v>38</v>
      </c>
      <c r="C175" s="122">
        <v>29.911973875000001</v>
      </c>
      <c r="D175" s="100" t="s">
        <v>61</v>
      </c>
      <c r="E175" s="101"/>
      <c r="F175" s="172"/>
    </row>
    <row r="176" spans="1:6" ht="25.5">
      <c r="A176" s="56" t="s">
        <v>521</v>
      </c>
      <c r="B176" s="7" t="s">
        <v>32</v>
      </c>
      <c r="C176" s="80" t="s">
        <v>61</v>
      </c>
      <c r="D176" s="72">
        <v>29.911973875000001</v>
      </c>
      <c r="E176" s="82">
        <v>21.515511298975774</v>
      </c>
      <c r="F176" s="164">
        <v>643.57141188223068</v>
      </c>
    </row>
    <row r="177" spans="1:6">
      <c r="A177" s="214"/>
      <c r="B177" s="31" t="s">
        <v>39</v>
      </c>
      <c r="C177" s="93"/>
      <c r="D177" s="72"/>
      <c r="E177" s="82"/>
      <c r="F177" s="165"/>
    </row>
    <row r="178" spans="1:6" ht="30">
      <c r="A178" s="214" t="s">
        <v>513</v>
      </c>
      <c r="B178" s="7" t="s">
        <v>76</v>
      </c>
      <c r="C178" s="80" t="s">
        <v>26</v>
      </c>
      <c r="D178" s="81">
        <v>2404.9226995499998</v>
      </c>
      <c r="E178" s="79">
        <v>0.72501990000000005</v>
      </c>
      <c r="F178" s="164">
        <v>1743.6168151354711</v>
      </c>
    </row>
    <row r="179" spans="1:6">
      <c r="A179" s="214"/>
      <c r="B179" s="31" t="s">
        <v>148</v>
      </c>
      <c r="C179" s="100">
        <v>35.894368650000004</v>
      </c>
      <c r="D179" s="100" t="s">
        <v>61</v>
      </c>
      <c r="E179" s="82"/>
      <c r="F179" s="165"/>
    </row>
    <row r="180" spans="1:6" ht="30">
      <c r="A180" s="57" t="s">
        <v>527</v>
      </c>
      <c r="B180" s="7" t="s">
        <v>305</v>
      </c>
      <c r="C180" s="80" t="s">
        <v>61</v>
      </c>
      <c r="D180" s="72">
        <v>35.894368650000004</v>
      </c>
      <c r="E180" s="79">
        <v>138.58000000000001</v>
      </c>
      <c r="F180" s="164">
        <v>4974.2416075170013</v>
      </c>
    </row>
    <row r="181" spans="1:6" ht="30">
      <c r="A181" s="214">
        <v>4729</v>
      </c>
      <c r="B181" s="7" t="s">
        <v>49</v>
      </c>
      <c r="C181" s="80" t="s">
        <v>61</v>
      </c>
      <c r="D181" s="72">
        <v>35.894368650000004</v>
      </c>
      <c r="E181" s="79">
        <v>99.02</v>
      </c>
      <c r="F181" s="164">
        <v>3554.2603837230004</v>
      </c>
    </row>
    <row r="182" spans="1:6" ht="30">
      <c r="A182" s="214" t="s">
        <v>513</v>
      </c>
      <c r="B182" s="7" t="s">
        <v>76</v>
      </c>
      <c r="C182" s="80" t="s">
        <v>26</v>
      </c>
      <c r="D182" s="72">
        <v>1803.6920246625002</v>
      </c>
      <c r="E182" s="79">
        <v>0.72501990000000005</v>
      </c>
      <c r="F182" s="164">
        <v>1307.7126113516035</v>
      </c>
    </row>
    <row r="183" spans="1:6">
      <c r="A183" s="214"/>
      <c r="B183" s="31" t="s">
        <v>292</v>
      </c>
      <c r="C183" s="93"/>
      <c r="D183" s="72"/>
      <c r="E183" s="82"/>
      <c r="F183" s="165"/>
    </row>
    <row r="184" spans="1:6" ht="30">
      <c r="A184" s="214" t="s">
        <v>509</v>
      </c>
      <c r="B184" s="7" t="s">
        <v>45</v>
      </c>
      <c r="C184" s="80" t="s">
        <v>10</v>
      </c>
      <c r="D184" s="81">
        <v>53.841552975000006</v>
      </c>
      <c r="E184" s="79">
        <v>0.61823799999999995</v>
      </c>
      <c r="F184" s="164">
        <v>33.286894028158052</v>
      </c>
    </row>
    <row r="185" spans="1:6" ht="30">
      <c r="A185" s="214" t="s">
        <v>513</v>
      </c>
      <c r="B185" s="7" t="s">
        <v>76</v>
      </c>
      <c r="C185" s="80" t="s">
        <v>26</v>
      </c>
      <c r="D185" s="81">
        <v>2153.6621190000001</v>
      </c>
      <c r="E185" s="79">
        <v>0.72501990000000005</v>
      </c>
      <c r="F185" s="164">
        <v>1561.4478941511682</v>
      </c>
    </row>
    <row r="186" spans="1:6">
      <c r="A186" s="214"/>
      <c r="B186" s="31" t="s">
        <v>36</v>
      </c>
      <c r="C186" s="100">
        <v>89.735921625000003</v>
      </c>
      <c r="D186" s="100" t="s">
        <v>55</v>
      </c>
      <c r="E186" s="82"/>
      <c r="F186" s="173"/>
    </row>
    <row r="187" spans="1:6" ht="30">
      <c r="A187" s="214" t="s">
        <v>530</v>
      </c>
      <c r="B187" s="7" t="s">
        <v>24</v>
      </c>
      <c r="C187" s="80" t="s">
        <v>55</v>
      </c>
      <c r="D187" s="72">
        <v>89.735921625000003</v>
      </c>
      <c r="E187" s="79">
        <v>0.96681000000000006</v>
      </c>
      <c r="F187" s="164">
        <v>86.757586386266254</v>
      </c>
    </row>
    <row r="188" spans="1:6" ht="25.5">
      <c r="A188" s="357" t="s">
        <v>443</v>
      </c>
      <c r="B188" s="7" t="s">
        <v>51</v>
      </c>
      <c r="C188" s="80" t="s">
        <v>10</v>
      </c>
      <c r="D188" s="92">
        <v>0.10768310595</v>
      </c>
      <c r="E188" s="79">
        <v>5564.17</v>
      </c>
      <c r="F188" s="164">
        <v>599.1671076338115</v>
      </c>
    </row>
    <row r="189" spans="1:6" ht="45">
      <c r="A189" s="214" t="s">
        <v>511</v>
      </c>
      <c r="B189" s="7" t="s">
        <v>27</v>
      </c>
      <c r="C189" s="80" t="s">
        <v>26</v>
      </c>
      <c r="D189" s="92">
        <v>3.6073840493249998</v>
      </c>
      <c r="E189" s="79">
        <v>1.9022782499999999</v>
      </c>
      <c r="F189" s="164">
        <v>6.862248216427874</v>
      </c>
    </row>
    <row r="190" spans="1:6">
      <c r="A190" s="214"/>
      <c r="B190" s="31" t="s">
        <v>153</v>
      </c>
      <c r="C190" s="100">
        <v>209.38381712500001</v>
      </c>
      <c r="D190" s="100" t="s">
        <v>55</v>
      </c>
      <c r="E190" s="82"/>
      <c r="F190" s="174"/>
    </row>
    <row r="191" spans="1:6" ht="45">
      <c r="A191" s="57" t="s">
        <v>531</v>
      </c>
      <c r="B191" s="7" t="s">
        <v>54</v>
      </c>
      <c r="C191" s="80" t="s">
        <v>55</v>
      </c>
      <c r="D191" s="72">
        <v>209.38381712500001</v>
      </c>
      <c r="E191" s="79">
        <v>0.79145399999999999</v>
      </c>
      <c r="F191" s="164">
        <v>165.71765959884976</v>
      </c>
    </row>
    <row r="192" spans="1:6" ht="25.5">
      <c r="A192" s="357" t="s">
        <v>444</v>
      </c>
      <c r="B192" s="7" t="s">
        <v>52</v>
      </c>
      <c r="C192" s="80" t="s">
        <v>10</v>
      </c>
      <c r="D192" s="92">
        <v>9.422271770625E-2</v>
      </c>
      <c r="E192" s="79">
        <v>2260.1</v>
      </c>
      <c r="F192" s="164">
        <v>212.9527642878956</v>
      </c>
    </row>
    <row r="193" spans="1:6" ht="45">
      <c r="A193" s="214" t="s">
        <v>511</v>
      </c>
      <c r="B193" s="7" t="s">
        <v>27</v>
      </c>
      <c r="C193" s="80" t="s">
        <v>26</v>
      </c>
      <c r="D193" s="92">
        <v>3.1564610431593749</v>
      </c>
      <c r="E193" s="79">
        <v>1.9022782499999999</v>
      </c>
      <c r="F193" s="164">
        <v>6.0044671893743899</v>
      </c>
    </row>
    <row r="194" spans="1:6">
      <c r="A194" s="214"/>
      <c r="B194" s="31" t="s">
        <v>179</v>
      </c>
      <c r="C194" s="100">
        <v>14.955986937500001</v>
      </c>
      <c r="D194" s="100" t="s">
        <v>61</v>
      </c>
      <c r="E194" s="82"/>
      <c r="F194" s="175"/>
    </row>
    <row r="195" spans="1:6" ht="25.5">
      <c r="A195" s="57" t="s">
        <v>518</v>
      </c>
      <c r="B195" s="7" t="s">
        <v>172</v>
      </c>
      <c r="C195" s="80" t="s">
        <v>10</v>
      </c>
      <c r="D195" s="92">
        <v>35.894368649999997</v>
      </c>
      <c r="E195" s="79">
        <v>142.75109390843372</v>
      </c>
      <c r="F195" s="164">
        <v>5123.960389940089</v>
      </c>
    </row>
    <row r="196" spans="1:6" ht="38.25">
      <c r="A196" s="357" t="s">
        <v>445</v>
      </c>
      <c r="B196" s="7" t="s">
        <v>20</v>
      </c>
      <c r="C196" s="80" t="s">
        <v>10</v>
      </c>
      <c r="D196" s="72">
        <v>1.7092898351129999</v>
      </c>
      <c r="E196" s="79">
        <v>3494.17</v>
      </c>
      <c r="F196" s="164">
        <v>5972.5492631567913</v>
      </c>
    </row>
    <row r="197" spans="1:6" ht="30">
      <c r="A197" s="214" t="s">
        <v>512</v>
      </c>
      <c r="B197" s="7" t="s">
        <v>29</v>
      </c>
      <c r="C197" s="80" t="s">
        <v>28</v>
      </c>
      <c r="D197" s="72">
        <v>501.02556240625</v>
      </c>
      <c r="E197" s="79">
        <v>0.96278761200000007</v>
      </c>
      <c r="F197" s="164">
        <v>482.38120478007045</v>
      </c>
    </row>
    <row r="198" spans="1:6">
      <c r="A198" s="214"/>
      <c r="B198" s="31" t="s">
        <v>153</v>
      </c>
      <c r="C198" s="100">
        <v>299.11973875000001</v>
      </c>
      <c r="D198" s="100" t="s">
        <v>55</v>
      </c>
      <c r="E198" s="82"/>
      <c r="F198" s="174"/>
    </row>
    <row r="199" spans="1:6" ht="45">
      <c r="A199" s="57" t="s">
        <v>531</v>
      </c>
      <c r="B199" s="7" t="s">
        <v>54</v>
      </c>
      <c r="C199" s="80" t="s">
        <v>55</v>
      </c>
      <c r="D199" s="72">
        <v>299.11973875000001</v>
      </c>
      <c r="E199" s="79">
        <v>0.79145399999999999</v>
      </c>
      <c r="F199" s="164">
        <v>236.73951371264249</v>
      </c>
    </row>
    <row r="200" spans="1:6" ht="25.5">
      <c r="A200" s="357" t="s">
        <v>444</v>
      </c>
      <c r="B200" s="7" t="s">
        <v>52</v>
      </c>
      <c r="C200" s="80" t="s">
        <v>10</v>
      </c>
      <c r="D200" s="92">
        <v>0.13460388243749999</v>
      </c>
      <c r="E200" s="79">
        <v>2260.1</v>
      </c>
      <c r="F200" s="164">
        <v>304.2182346969937</v>
      </c>
    </row>
    <row r="201" spans="1:6" ht="45">
      <c r="A201" s="214" t="s">
        <v>511</v>
      </c>
      <c r="B201" s="7" t="s">
        <v>27</v>
      </c>
      <c r="C201" s="80" t="s">
        <v>26</v>
      </c>
      <c r="D201" s="92">
        <v>4.5092300616562495</v>
      </c>
      <c r="E201" s="79">
        <v>1.9022782499999999</v>
      </c>
      <c r="F201" s="164">
        <v>8.577810270534842</v>
      </c>
    </row>
    <row r="202" spans="1:6">
      <c r="A202" s="214"/>
      <c r="B202" s="31" t="s">
        <v>180</v>
      </c>
      <c r="C202" s="100">
        <v>14.955986937500001</v>
      </c>
      <c r="D202" s="100" t="s">
        <v>61</v>
      </c>
      <c r="E202" s="82"/>
      <c r="F202" s="175"/>
    </row>
    <row r="203" spans="1:6" ht="30">
      <c r="A203" s="214" t="s">
        <v>530</v>
      </c>
      <c r="B203" s="7" t="s">
        <v>24</v>
      </c>
      <c r="C203" s="80" t="s">
        <v>55</v>
      </c>
      <c r="D203" s="92">
        <v>35.894368649999997</v>
      </c>
      <c r="E203" s="79">
        <v>0.96681000000000006</v>
      </c>
      <c r="F203" s="164">
        <v>34.703034554506502</v>
      </c>
    </row>
    <row r="204" spans="1:6" ht="38.25">
      <c r="A204" s="357" t="s">
        <v>445</v>
      </c>
      <c r="B204" s="7" t="s">
        <v>20</v>
      </c>
      <c r="C204" s="80" t="s">
        <v>10</v>
      </c>
      <c r="D204" s="81">
        <v>2.0316212655899997</v>
      </c>
      <c r="E204" s="79">
        <v>3494.17</v>
      </c>
      <c r="F204" s="164">
        <v>7098.8300775866091</v>
      </c>
    </row>
    <row r="205" spans="1:6" ht="30">
      <c r="A205" s="214" t="s">
        <v>512</v>
      </c>
      <c r="B205" s="7" t="s">
        <v>29</v>
      </c>
      <c r="C205" s="80" t="s">
        <v>28</v>
      </c>
      <c r="D205" s="72">
        <v>501.02556240625</v>
      </c>
      <c r="E205" s="79">
        <v>0.96278761200000007</v>
      </c>
      <c r="F205" s="164">
        <v>482.38120478007045</v>
      </c>
    </row>
    <row r="206" spans="1:6">
      <c r="A206" s="350"/>
      <c r="B206" s="28"/>
      <c r="C206" s="97"/>
      <c r="D206" s="98"/>
      <c r="E206" s="87" t="s">
        <v>17</v>
      </c>
      <c r="F206" s="167">
        <v>34639.940184579566</v>
      </c>
    </row>
    <row r="207" spans="1:6">
      <c r="A207" s="358"/>
      <c r="B207" s="46"/>
      <c r="C207" s="69"/>
      <c r="D207" s="390">
        <v>115.80626651165649</v>
      </c>
      <c r="E207" s="99" t="s">
        <v>335</v>
      </c>
      <c r="F207" s="154"/>
    </row>
    <row r="208" spans="1:6" ht="30">
      <c r="A208" s="362" t="s">
        <v>175</v>
      </c>
      <c r="B208" s="45" t="s">
        <v>176</v>
      </c>
      <c r="C208" s="119">
        <v>336.97746375000008</v>
      </c>
      <c r="D208" s="65" t="s">
        <v>55</v>
      </c>
      <c r="E208" s="74"/>
      <c r="F208" s="171"/>
    </row>
    <row r="209" spans="1:6">
      <c r="A209" s="356"/>
      <c r="B209" s="31" t="s">
        <v>38</v>
      </c>
      <c r="C209" s="100">
        <v>8.4244365937500021</v>
      </c>
      <c r="D209" s="100" t="s">
        <v>61</v>
      </c>
      <c r="E209" s="101"/>
      <c r="F209" s="172"/>
    </row>
    <row r="210" spans="1:6" ht="25.5">
      <c r="A210" s="57" t="s">
        <v>522</v>
      </c>
      <c r="B210" s="7" t="s">
        <v>162</v>
      </c>
      <c r="C210" s="80" t="s">
        <v>61</v>
      </c>
      <c r="D210" s="72">
        <v>8.4244365937500021</v>
      </c>
      <c r="E210" s="82">
        <v>42.386271799934185</v>
      </c>
      <c r="F210" s="164">
        <v>357.0804592239993</v>
      </c>
    </row>
    <row r="211" spans="1:6">
      <c r="A211" s="214"/>
      <c r="B211" s="31" t="s">
        <v>39</v>
      </c>
      <c r="C211" s="93"/>
      <c r="D211" s="72"/>
      <c r="E211" s="82"/>
      <c r="F211" s="165"/>
    </row>
    <row r="212" spans="1:6" ht="30">
      <c r="A212" s="214" t="s">
        <v>513</v>
      </c>
      <c r="B212" s="7" t="s">
        <v>76</v>
      </c>
      <c r="C212" s="80" t="s">
        <v>26</v>
      </c>
      <c r="D212" s="81">
        <v>677.32470213750014</v>
      </c>
      <c r="E212" s="79">
        <v>0.72501990000000005</v>
      </c>
      <c r="F212" s="164">
        <v>491.07388781126019</v>
      </c>
    </row>
    <row r="213" spans="1:6">
      <c r="A213" s="214"/>
      <c r="B213" s="31" t="s">
        <v>148</v>
      </c>
      <c r="C213" s="100">
        <v>20.218647825000005</v>
      </c>
      <c r="D213" s="100" t="s">
        <v>61</v>
      </c>
      <c r="E213" s="82"/>
      <c r="F213" s="165"/>
    </row>
    <row r="214" spans="1:6" ht="30">
      <c r="A214" s="57" t="s">
        <v>527</v>
      </c>
      <c r="B214" s="7" t="s">
        <v>305</v>
      </c>
      <c r="C214" s="80" t="s">
        <v>61</v>
      </c>
      <c r="D214" s="72">
        <v>20.218647825000005</v>
      </c>
      <c r="E214" s="79">
        <v>138.58000000000001</v>
      </c>
      <c r="F214" s="164">
        <v>2801.9002155885009</v>
      </c>
    </row>
    <row r="215" spans="1:6" ht="30">
      <c r="A215" s="214">
        <v>4729</v>
      </c>
      <c r="B215" s="7" t="s">
        <v>49</v>
      </c>
      <c r="C215" s="80" t="s">
        <v>61</v>
      </c>
      <c r="D215" s="72">
        <v>20.218647825000005</v>
      </c>
      <c r="E215" s="79">
        <v>99.02</v>
      </c>
      <c r="F215" s="164">
        <v>2002.0505076315005</v>
      </c>
    </row>
    <row r="216" spans="1:6" ht="30">
      <c r="A216" s="214" t="s">
        <v>513</v>
      </c>
      <c r="B216" s="7" t="s">
        <v>76</v>
      </c>
      <c r="C216" s="80" t="s">
        <v>26</v>
      </c>
      <c r="D216" s="72">
        <v>1015.9870532062503</v>
      </c>
      <c r="E216" s="79">
        <v>0.72501990000000005</v>
      </c>
      <c r="F216" s="164">
        <v>736.61083171689029</v>
      </c>
    </row>
    <row r="217" spans="1:6">
      <c r="A217" s="214"/>
      <c r="B217" s="31" t="s">
        <v>292</v>
      </c>
      <c r="C217" s="93"/>
      <c r="D217" s="72"/>
      <c r="E217" s="82"/>
      <c r="F217" s="165"/>
    </row>
    <row r="218" spans="1:6" ht="30">
      <c r="A218" s="214" t="s">
        <v>509</v>
      </c>
      <c r="B218" s="7" t="s">
        <v>45</v>
      </c>
      <c r="C218" s="80" t="s">
        <v>10</v>
      </c>
      <c r="D218" s="81">
        <v>30.327971737500008</v>
      </c>
      <c r="E218" s="79">
        <v>0.61823799999999995</v>
      </c>
      <c r="F218" s="164">
        <v>18.74990459104853</v>
      </c>
    </row>
    <row r="219" spans="1:6" ht="30">
      <c r="A219" s="214" t="s">
        <v>513</v>
      </c>
      <c r="B219" s="7" t="s">
        <v>76</v>
      </c>
      <c r="C219" s="80" t="s">
        <v>26</v>
      </c>
      <c r="D219" s="81">
        <v>1213.1188695000003</v>
      </c>
      <c r="E219" s="79">
        <v>0.72501990000000005</v>
      </c>
      <c r="F219" s="164">
        <v>879.53532145300335</v>
      </c>
    </row>
    <row r="220" spans="1:6">
      <c r="A220" s="214"/>
      <c r="B220" s="31" t="s">
        <v>36</v>
      </c>
      <c r="C220" s="100">
        <v>101.09323912500003</v>
      </c>
      <c r="D220" s="100" t="s">
        <v>55</v>
      </c>
      <c r="E220" s="82"/>
      <c r="F220" s="173"/>
    </row>
    <row r="221" spans="1:6" ht="30">
      <c r="A221" s="214" t="s">
        <v>530</v>
      </c>
      <c r="B221" s="7" t="s">
        <v>24</v>
      </c>
      <c r="C221" s="80" t="s">
        <v>55</v>
      </c>
      <c r="D221" s="72">
        <v>101.09323912500003</v>
      </c>
      <c r="E221" s="79">
        <v>0.96681000000000006</v>
      </c>
      <c r="F221" s="164">
        <v>97.737954518441285</v>
      </c>
    </row>
    <row r="222" spans="1:6" ht="25.5">
      <c r="A222" s="357" t="s">
        <v>443</v>
      </c>
      <c r="B222" s="7" t="s">
        <v>51</v>
      </c>
      <c r="C222" s="80" t="s">
        <v>10</v>
      </c>
      <c r="D222" s="92">
        <v>0.12131188695000002</v>
      </c>
      <c r="E222" s="79">
        <v>5564.17</v>
      </c>
      <c r="F222" s="164">
        <v>674.99996201058161</v>
      </c>
    </row>
    <row r="223" spans="1:6" ht="45">
      <c r="A223" s="214" t="s">
        <v>511</v>
      </c>
      <c r="B223" s="7" t="s">
        <v>27</v>
      </c>
      <c r="C223" s="80" t="s">
        <v>26</v>
      </c>
      <c r="D223" s="92">
        <v>4.0639482128250002</v>
      </c>
      <c r="E223" s="79">
        <v>1.9022782499999999</v>
      </c>
      <c r="F223" s="164">
        <v>7.7307602943833684</v>
      </c>
    </row>
    <row r="224" spans="1:6">
      <c r="A224" s="214"/>
      <c r="B224" s="31" t="s">
        <v>37</v>
      </c>
      <c r="C224" s="100">
        <v>8.4244365937500021</v>
      </c>
      <c r="D224" s="100" t="s">
        <v>61</v>
      </c>
      <c r="E224" s="82"/>
      <c r="F224" s="165"/>
    </row>
    <row r="225" spans="1:6" ht="30">
      <c r="A225" s="214" t="s">
        <v>520</v>
      </c>
      <c r="B225" s="7" t="s">
        <v>34</v>
      </c>
      <c r="C225" s="80" t="s">
        <v>10</v>
      </c>
      <c r="D225" s="92">
        <v>20.218647825000005</v>
      </c>
      <c r="E225" s="79">
        <v>115.49960798698795</v>
      </c>
      <c r="F225" s="164">
        <v>2335.2458978144673</v>
      </c>
    </row>
    <row r="226" spans="1:6" ht="38.25">
      <c r="A226" s="357" t="s">
        <v>445</v>
      </c>
      <c r="B226" s="7" t="s">
        <v>20</v>
      </c>
      <c r="C226" s="80" t="s">
        <v>10</v>
      </c>
      <c r="D226" s="72">
        <v>1.1443754668950001</v>
      </c>
      <c r="E226" s="79">
        <v>3494.17</v>
      </c>
      <c r="F226" s="164">
        <v>3998.6424251605026</v>
      </c>
    </row>
    <row r="227" spans="1:6" ht="30">
      <c r="A227" s="214" t="s">
        <v>512</v>
      </c>
      <c r="B227" s="7" t="s">
        <v>29</v>
      </c>
      <c r="C227" s="80" t="s">
        <v>28</v>
      </c>
      <c r="D227" s="72">
        <v>282.21862589062505</v>
      </c>
      <c r="E227" s="79">
        <v>0.96278761200000007</v>
      </c>
      <c r="F227" s="164">
        <v>271.71659688315629</v>
      </c>
    </row>
    <row r="228" spans="1:6">
      <c r="A228" s="214"/>
      <c r="B228" s="31" t="s">
        <v>153</v>
      </c>
      <c r="C228" s="100">
        <v>235.88422462500006</v>
      </c>
      <c r="D228" s="100" t="s">
        <v>55</v>
      </c>
      <c r="E228" s="82"/>
      <c r="F228" s="173"/>
    </row>
    <row r="229" spans="1:6" ht="45">
      <c r="A229" s="57" t="s">
        <v>531</v>
      </c>
      <c r="B229" s="7" t="s">
        <v>54</v>
      </c>
      <c r="C229" s="80" t="s">
        <v>55</v>
      </c>
      <c r="D229" s="72">
        <v>235.88422462500006</v>
      </c>
      <c r="E229" s="79">
        <v>0.79145399999999999</v>
      </c>
      <c r="F229" s="164">
        <v>186.6915131163548</v>
      </c>
    </row>
    <row r="230" spans="1:6" ht="25.5">
      <c r="A230" s="357" t="s">
        <v>444</v>
      </c>
      <c r="B230" s="7" t="s">
        <v>52</v>
      </c>
      <c r="C230" s="80" t="s">
        <v>10</v>
      </c>
      <c r="D230" s="92">
        <v>0.10614790108125002</v>
      </c>
      <c r="E230" s="79">
        <v>2260.1</v>
      </c>
      <c r="F230" s="164">
        <v>239.90487123373316</v>
      </c>
    </row>
    <row r="231" spans="1:6" ht="45">
      <c r="A231" s="214" t="s">
        <v>511</v>
      </c>
      <c r="B231" s="7" t="s">
        <v>27</v>
      </c>
      <c r="C231" s="80" t="s">
        <v>26</v>
      </c>
      <c r="D231" s="92">
        <v>3.5559546862218756</v>
      </c>
      <c r="E231" s="79">
        <v>1.9022782499999999</v>
      </c>
      <c r="F231" s="164">
        <v>6.7644152575854486</v>
      </c>
    </row>
    <row r="232" spans="1:6">
      <c r="A232" s="214"/>
      <c r="B232" s="7"/>
      <c r="C232" s="83"/>
      <c r="D232" s="86"/>
      <c r="E232" s="82"/>
      <c r="F232" s="165"/>
    </row>
    <row r="233" spans="1:6">
      <c r="A233" s="214"/>
      <c r="B233" s="31" t="s">
        <v>135</v>
      </c>
      <c r="C233" s="100">
        <v>336.97746375000008</v>
      </c>
      <c r="D233" s="100" t="s">
        <v>55</v>
      </c>
      <c r="E233" s="82"/>
      <c r="F233" s="165"/>
    </row>
    <row r="234" spans="1:6" ht="30">
      <c r="A234" s="56" t="s">
        <v>517</v>
      </c>
      <c r="B234" s="42" t="s">
        <v>133</v>
      </c>
      <c r="C234" s="77" t="s">
        <v>55</v>
      </c>
      <c r="D234" s="78">
        <v>336.97746375000008</v>
      </c>
      <c r="E234" s="79">
        <v>3.5109887550200805</v>
      </c>
      <c r="F234" s="164">
        <v>1183.124085921437</v>
      </c>
    </row>
    <row r="235" spans="1:6">
      <c r="A235" s="343"/>
      <c r="B235" s="31" t="s">
        <v>136</v>
      </c>
      <c r="C235" s="80"/>
      <c r="D235" s="81"/>
      <c r="E235" s="82"/>
      <c r="F235" s="165"/>
    </row>
    <row r="236" spans="1:6" ht="30">
      <c r="A236" s="214" t="s">
        <v>509</v>
      </c>
      <c r="B236" s="7" t="s">
        <v>45</v>
      </c>
      <c r="C236" s="80" t="s">
        <v>10</v>
      </c>
      <c r="D236" s="72">
        <v>10.260963771187502</v>
      </c>
      <c r="E236" s="79">
        <v>0.61823799999999995</v>
      </c>
      <c r="F236" s="164">
        <v>6.3437177199714183</v>
      </c>
    </row>
    <row r="237" spans="1:6" ht="30">
      <c r="A237" s="214" t="s">
        <v>513</v>
      </c>
      <c r="B237" s="7" t="s">
        <v>76</v>
      </c>
      <c r="C237" s="80" t="s">
        <v>26</v>
      </c>
      <c r="D237" s="81">
        <v>343.74228633478128</v>
      </c>
      <c r="E237" s="79">
        <v>0.72501990000000005</v>
      </c>
      <c r="F237" s="164">
        <v>249.21999806421451</v>
      </c>
    </row>
    <row r="238" spans="1:6">
      <c r="A238" s="345"/>
      <c r="B238" s="37"/>
      <c r="C238" s="83"/>
      <c r="D238" s="84"/>
      <c r="E238" s="85"/>
      <c r="F238" s="166"/>
    </row>
    <row r="239" spans="1:6" ht="25.5">
      <c r="A239" s="357" t="s">
        <v>446</v>
      </c>
      <c r="B239" s="7" t="s">
        <v>210</v>
      </c>
      <c r="C239" s="80" t="s">
        <v>10</v>
      </c>
      <c r="D239" s="72">
        <v>1.0109323912500003</v>
      </c>
      <c r="E239" s="79">
        <v>3417.73</v>
      </c>
      <c r="F239" s="164">
        <v>3455.0939615468637</v>
      </c>
    </row>
    <row r="240" spans="1:6" ht="45">
      <c r="A240" s="214" t="s">
        <v>511</v>
      </c>
      <c r="B240" s="7" t="s">
        <v>27</v>
      </c>
      <c r="C240" s="80" t="s">
        <v>26</v>
      </c>
      <c r="D240" s="72">
        <v>33.86623510687501</v>
      </c>
      <c r="E240" s="79">
        <v>1.9022782499999999</v>
      </c>
      <c r="F240" s="164">
        <v>64.423002453194755</v>
      </c>
    </row>
    <row r="241" spans="1:6">
      <c r="A241" s="350"/>
      <c r="B241" s="28"/>
      <c r="C241" s="97"/>
      <c r="D241" s="98"/>
      <c r="E241" s="87" t="s">
        <v>17</v>
      </c>
      <c r="F241" s="167">
        <v>20064.640290011092</v>
      </c>
    </row>
    <row r="242" spans="1:6">
      <c r="A242" s="358"/>
      <c r="B242" s="16"/>
      <c r="C242" s="69"/>
      <c r="D242" s="390">
        <v>59.542973784433343</v>
      </c>
      <c r="E242" s="99" t="s">
        <v>335</v>
      </c>
      <c r="F242" s="154"/>
    </row>
    <row r="243" spans="1:6" ht="30">
      <c r="A243" s="362" t="s">
        <v>177</v>
      </c>
      <c r="B243" s="45" t="s">
        <v>176</v>
      </c>
      <c r="C243" s="119">
        <v>1409.4218475000005</v>
      </c>
      <c r="D243" s="65" t="s">
        <v>55</v>
      </c>
      <c r="E243" s="74"/>
      <c r="F243" s="171"/>
    </row>
    <row r="244" spans="1:6">
      <c r="A244" s="356"/>
      <c r="B244" s="31" t="s">
        <v>38</v>
      </c>
      <c r="C244" s="100">
        <v>52.853319281250016</v>
      </c>
      <c r="D244" s="100" t="s">
        <v>61</v>
      </c>
      <c r="E244" s="101"/>
      <c r="F244" s="172"/>
    </row>
    <row r="245" spans="1:6" ht="25.5">
      <c r="A245" s="57" t="s">
        <v>522</v>
      </c>
      <c r="B245" s="7" t="s">
        <v>162</v>
      </c>
      <c r="C245" s="80" t="s">
        <v>61</v>
      </c>
      <c r="D245" s="72">
        <v>52.853319281250016</v>
      </c>
      <c r="E245" s="82">
        <v>42.386271799934185</v>
      </c>
      <c r="F245" s="164">
        <v>2240.2551565837653</v>
      </c>
    </row>
    <row r="246" spans="1:6">
      <c r="A246" s="214"/>
      <c r="B246" s="31" t="s">
        <v>39</v>
      </c>
      <c r="C246" s="93"/>
      <c r="D246" s="72"/>
      <c r="E246" s="82"/>
      <c r="F246" s="165"/>
    </row>
    <row r="247" spans="1:6" ht="30">
      <c r="A247" s="214" t="s">
        <v>513</v>
      </c>
      <c r="B247" s="7" t="s">
        <v>76</v>
      </c>
      <c r="C247" s="80" t="s">
        <v>26</v>
      </c>
      <c r="D247" s="81">
        <v>5073.9186510000018</v>
      </c>
      <c r="E247" s="79">
        <v>0.72501990000000005</v>
      </c>
      <c r="F247" s="164">
        <v>3678.6919929561564</v>
      </c>
    </row>
    <row r="248" spans="1:6">
      <c r="A248" s="214"/>
      <c r="B248" s="31" t="s">
        <v>148</v>
      </c>
      <c r="C248" s="100">
        <v>126.84796627500003</v>
      </c>
      <c r="D248" s="100" t="s">
        <v>61</v>
      </c>
      <c r="E248" s="82"/>
      <c r="F248" s="165"/>
    </row>
    <row r="249" spans="1:6" ht="30">
      <c r="A249" s="57" t="s">
        <v>527</v>
      </c>
      <c r="B249" s="7" t="s">
        <v>305</v>
      </c>
      <c r="C249" s="80" t="s">
        <v>61</v>
      </c>
      <c r="D249" s="72">
        <v>126.84796627500003</v>
      </c>
      <c r="E249" s="79">
        <v>138.58000000000001</v>
      </c>
      <c r="F249" s="164">
        <v>17578.591166389506</v>
      </c>
    </row>
    <row r="250" spans="1:6" ht="30">
      <c r="A250" s="214">
        <v>4729</v>
      </c>
      <c r="B250" s="7" t="s">
        <v>49</v>
      </c>
      <c r="C250" s="80" t="s">
        <v>61</v>
      </c>
      <c r="D250" s="72">
        <v>126.84796627500003</v>
      </c>
      <c r="E250" s="79">
        <v>99.02</v>
      </c>
      <c r="F250" s="164">
        <v>12560.485620550502</v>
      </c>
    </row>
    <row r="251" spans="1:6" ht="30">
      <c r="A251" s="214" t="s">
        <v>513</v>
      </c>
      <c r="B251" s="7" t="s">
        <v>76</v>
      </c>
      <c r="C251" s="80" t="s">
        <v>26</v>
      </c>
      <c r="D251" s="72">
        <v>7610.8779765000018</v>
      </c>
      <c r="E251" s="79">
        <v>0.72501990000000005</v>
      </c>
      <c r="F251" s="164">
        <v>5518.0379894342341</v>
      </c>
    </row>
    <row r="252" spans="1:6">
      <c r="A252" s="214"/>
      <c r="B252" s="31" t="s">
        <v>292</v>
      </c>
      <c r="C252" s="93"/>
      <c r="D252" s="72"/>
      <c r="E252" s="82"/>
      <c r="F252" s="165"/>
    </row>
    <row r="253" spans="1:6" ht="30">
      <c r="A253" s="214" t="s">
        <v>509</v>
      </c>
      <c r="B253" s="7" t="s">
        <v>45</v>
      </c>
      <c r="C253" s="80" t="s">
        <v>10</v>
      </c>
      <c r="D253" s="81">
        <v>190.27194941250005</v>
      </c>
      <c r="E253" s="79">
        <v>0.61823799999999995</v>
      </c>
      <c r="F253" s="164">
        <v>117.6333494608852</v>
      </c>
    </row>
    <row r="254" spans="1:6" ht="30">
      <c r="A254" s="214" t="s">
        <v>513</v>
      </c>
      <c r="B254" s="7" t="s">
        <v>76</v>
      </c>
      <c r="C254" s="80" t="s">
        <v>26</v>
      </c>
      <c r="D254" s="81">
        <v>7610.8779765000018</v>
      </c>
      <c r="E254" s="79">
        <v>0.72501990000000005</v>
      </c>
      <c r="F254" s="164">
        <v>5518.0379894342341</v>
      </c>
    </row>
    <row r="255" spans="1:6">
      <c r="A255" s="214"/>
      <c r="B255" s="31" t="s">
        <v>36</v>
      </c>
      <c r="C255" s="113">
        <v>422.82655425000013</v>
      </c>
      <c r="D255" s="100" t="s">
        <v>55</v>
      </c>
      <c r="E255" s="82"/>
      <c r="F255" s="173"/>
    </row>
    <row r="256" spans="1:6" ht="30">
      <c r="A256" s="214" t="s">
        <v>530</v>
      </c>
      <c r="B256" s="7" t="s">
        <v>24</v>
      </c>
      <c r="C256" s="80" t="s">
        <v>55</v>
      </c>
      <c r="D256" s="72">
        <v>422.82655425000013</v>
      </c>
      <c r="E256" s="79">
        <v>0.96681000000000006</v>
      </c>
      <c r="F256" s="164">
        <v>408.79294091444262</v>
      </c>
    </row>
    <row r="257" spans="1:6" ht="25.5">
      <c r="A257" s="357" t="s">
        <v>443</v>
      </c>
      <c r="B257" s="7" t="s">
        <v>51</v>
      </c>
      <c r="C257" s="80" t="s">
        <v>10</v>
      </c>
      <c r="D257" s="92">
        <v>0.50739186510000012</v>
      </c>
      <c r="E257" s="79">
        <v>5564.17</v>
      </c>
      <c r="F257" s="164">
        <v>2823.2145940334676</v>
      </c>
    </row>
    <row r="258" spans="1:6" ht="45">
      <c r="A258" s="214" t="s">
        <v>511</v>
      </c>
      <c r="B258" s="7" t="s">
        <v>27</v>
      </c>
      <c r="C258" s="80" t="s">
        <v>26</v>
      </c>
      <c r="D258" s="92">
        <v>16.997627480850003</v>
      </c>
      <c r="E258" s="79">
        <v>1.9022782499999999</v>
      </c>
      <c r="F258" s="164">
        <v>32.334217058423249</v>
      </c>
    </row>
    <row r="259" spans="1:6">
      <c r="A259" s="214"/>
      <c r="B259" s="31" t="s">
        <v>37</v>
      </c>
      <c r="C259" s="100">
        <v>52.853319281250016</v>
      </c>
      <c r="D259" s="100" t="s">
        <v>61</v>
      </c>
      <c r="E259" s="82"/>
      <c r="F259" s="165"/>
    </row>
    <row r="260" spans="1:6" ht="30">
      <c r="A260" s="214" t="s">
        <v>520</v>
      </c>
      <c r="B260" s="7" t="s">
        <v>34</v>
      </c>
      <c r="C260" s="80" t="s">
        <v>10</v>
      </c>
      <c r="D260" s="92">
        <v>126.84796627500003</v>
      </c>
      <c r="E260" s="79">
        <v>115.49960798698795</v>
      </c>
      <c r="F260" s="164">
        <v>14650.890378709173</v>
      </c>
    </row>
    <row r="261" spans="1:6" ht="38.25">
      <c r="A261" s="357" t="s">
        <v>445</v>
      </c>
      <c r="B261" s="7" t="s">
        <v>20</v>
      </c>
      <c r="C261" s="80" t="s">
        <v>10</v>
      </c>
      <c r="D261" s="72">
        <v>7.1795948911650012</v>
      </c>
      <c r="E261" s="79">
        <v>3494.17</v>
      </c>
      <c r="F261" s="164">
        <v>25086.725080862012</v>
      </c>
    </row>
    <row r="262" spans="1:6" ht="30">
      <c r="A262" s="214" t="s">
        <v>512</v>
      </c>
      <c r="B262" s="7" t="s">
        <v>29</v>
      </c>
      <c r="C262" s="80" t="s">
        <v>28</v>
      </c>
      <c r="D262" s="72">
        <v>1770.5861959218755</v>
      </c>
      <c r="E262" s="79">
        <v>0.96278761200000007</v>
      </c>
      <c r="F262" s="164">
        <v>1704.6984554117869</v>
      </c>
    </row>
    <row r="263" spans="1:6">
      <c r="A263" s="214"/>
      <c r="B263" s="31" t="s">
        <v>153</v>
      </c>
      <c r="C263" s="100">
        <v>281.8843695000001</v>
      </c>
      <c r="D263" s="100" t="s">
        <v>55</v>
      </c>
      <c r="E263" s="82"/>
      <c r="F263" s="173"/>
    </row>
    <row r="264" spans="1:6" ht="45">
      <c r="A264" s="57" t="s">
        <v>531</v>
      </c>
      <c r="B264" s="7" t="s">
        <v>54</v>
      </c>
      <c r="C264" s="80" t="s">
        <v>55</v>
      </c>
      <c r="D264" s="72">
        <v>281.8843695000001</v>
      </c>
      <c r="E264" s="79">
        <v>0.79145399999999999</v>
      </c>
      <c r="F264" s="164">
        <v>223.09851177825308</v>
      </c>
    </row>
    <row r="265" spans="1:6" ht="25.5">
      <c r="A265" s="357" t="s">
        <v>444</v>
      </c>
      <c r="B265" s="7" t="s">
        <v>52</v>
      </c>
      <c r="C265" s="80" t="s">
        <v>10</v>
      </c>
      <c r="D265" s="92">
        <v>0.12684796627500006</v>
      </c>
      <c r="E265" s="79">
        <v>2260.1</v>
      </c>
      <c r="F265" s="164">
        <v>286.68908857812761</v>
      </c>
    </row>
    <row r="266" spans="1:6" ht="45">
      <c r="A266" s="214" t="s">
        <v>511</v>
      </c>
      <c r="B266" s="7" t="s">
        <v>27</v>
      </c>
      <c r="C266" s="80" t="s">
        <v>26</v>
      </c>
      <c r="D266" s="92">
        <v>4.2494068702125016</v>
      </c>
      <c r="E266" s="79">
        <v>1.9022782499999999</v>
      </c>
      <c r="F266" s="164">
        <v>8.0835542646058141</v>
      </c>
    </row>
    <row r="267" spans="1:6">
      <c r="A267" s="214"/>
      <c r="B267" s="7"/>
      <c r="C267" s="83"/>
      <c r="D267" s="86"/>
      <c r="E267" s="82"/>
      <c r="F267" s="165"/>
    </row>
    <row r="268" spans="1:6">
      <c r="A268" s="214"/>
      <c r="B268" s="31" t="s">
        <v>135</v>
      </c>
      <c r="C268" s="100">
        <v>1409.4218475000005</v>
      </c>
      <c r="D268" s="100" t="s">
        <v>55</v>
      </c>
      <c r="E268" s="82"/>
      <c r="F268" s="165"/>
    </row>
    <row r="269" spans="1:6" ht="30">
      <c r="A269" s="56" t="s">
        <v>517</v>
      </c>
      <c r="B269" s="42" t="s">
        <v>133</v>
      </c>
      <c r="C269" s="77" t="s">
        <v>55</v>
      </c>
      <c r="D269" s="78">
        <v>1409.4218475000005</v>
      </c>
      <c r="E269" s="79">
        <v>3.5109887550200805</v>
      </c>
      <c r="F269" s="164">
        <v>4948.4642576521283</v>
      </c>
    </row>
    <row r="270" spans="1:6">
      <c r="A270" s="343"/>
      <c r="B270" s="31" t="s">
        <v>136</v>
      </c>
      <c r="C270" s="80"/>
      <c r="D270" s="81"/>
      <c r="E270" s="82"/>
      <c r="F270" s="165"/>
    </row>
    <row r="271" spans="1:6" ht="30">
      <c r="A271" s="214" t="s">
        <v>509</v>
      </c>
      <c r="B271" s="7" t="s">
        <v>45</v>
      </c>
      <c r="C271" s="80" t="s">
        <v>10</v>
      </c>
      <c r="D271" s="72">
        <v>42.916895256375014</v>
      </c>
      <c r="E271" s="79">
        <v>0.61823799999999995</v>
      </c>
      <c r="F271" s="164">
        <v>26.532855489510773</v>
      </c>
    </row>
    <row r="272" spans="1:6" ht="30">
      <c r="A272" s="214" t="s">
        <v>513</v>
      </c>
      <c r="B272" s="7" t="s">
        <v>76</v>
      </c>
      <c r="C272" s="80" t="s">
        <v>26</v>
      </c>
      <c r="D272" s="81">
        <v>1437.715991088563</v>
      </c>
      <c r="E272" s="79">
        <v>0.72501990000000005</v>
      </c>
      <c r="F272" s="164">
        <v>1042.372704087431</v>
      </c>
    </row>
    <row r="273" spans="1:6">
      <c r="A273" s="345"/>
      <c r="B273" s="37"/>
      <c r="C273" s="83"/>
      <c r="D273" s="84"/>
      <c r="E273" s="85"/>
      <c r="F273" s="166"/>
    </row>
    <row r="274" spans="1:6" ht="25.5">
      <c r="A274" s="357" t="s">
        <v>446</v>
      </c>
      <c r="B274" s="7" t="s">
        <v>210</v>
      </c>
      <c r="C274" s="80" t="s">
        <v>10</v>
      </c>
      <c r="D274" s="72">
        <v>4.2282655425000018</v>
      </c>
      <c r="E274" s="79">
        <v>3417.73</v>
      </c>
      <c r="F274" s="164">
        <v>14451.069992568531</v>
      </c>
    </row>
    <row r="275" spans="1:6" ht="45">
      <c r="A275" s="214" t="s">
        <v>511</v>
      </c>
      <c r="B275" s="7" t="s">
        <v>27</v>
      </c>
      <c r="C275" s="80" t="s">
        <v>26</v>
      </c>
      <c r="D275" s="72">
        <v>141.64689567375007</v>
      </c>
      <c r="E275" s="79">
        <v>1.9022782499999999</v>
      </c>
      <c r="F275" s="164">
        <v>269.45180882019383</v>
      </c>
    </row>
    <row r="276" spans="1:6">
      <c r="A276" s="350"/>
      <c r="B276" s="28"/>
      <c r="C276" s="97"/>
      <c r="D276" s="98"/>
      <c r="E276" s="87" t="s">
        <v>17</v>
      </c>
      <c r="F276" s="167">
        <v>113174.15170503738</v>
      </c>
    </row>
    <row r="277" spans="1:6">
      <c r="A277" s="358"/>
      <c r="B277" s="16"/>
      <c r="C277" s="69"/>
      <c r="D277" s="390">
        <v>80.298281104257782</v>
      </c>
      <c r="E277" s="99" t="s">
        <v>335</v>
      </c>
      <c r="F277" s="154"/>
    </row>
    <row r="278" spans="1:6" ht="30">
      <c r="A278" s="362" t="s">
        <v>178</v>
      </c>
      <c r="B278" s="45" t="s">
        <v>176</v>
      </c>
      <c r="C278" s="119">
        <v>128.19417375000003</v>
      </c>
      <c r="D278" s="65" t="s">
        <v>55</v>
      </c>
      <c r="E278" s="74"/>
      <c r="F278" s="171"/>
    </row>
    <row r="279" spans="1:6">
      <c r="A279" s="356"/>
      <c r="B279" s="31" t="s">
        <v>38</v>
      </c>
      <c r="C279" s="100">
        <v>6.409708687500002</v>
      </c>
      <c r="D279" s="100" t="s">
        <v>61</v>
      </c>
      <c r="E279" s="101"/>
      <c r="F279" s="172"/>
    </row>
    <row r="280" spans="1:6" ht="25.5">
      <c r="A280" s="57" t="s">
        <v>522</v>
      </c>
      <c r="B280" s="7" t="s">
        <v>162</v>
      </c>
      <c r="C280" s="80" t="s">
        <v>61</v>
      </c>
      <c r="D280" s="72">
        <v>6.409708687500002</v>
      </c>
      <c r="E280" s="82">
        <v>42.386271799934185</v>
      </c>
      <c r="F280" s="164">
        <v>271.68365458677448</v>
      </c>
    </row>
    <row r="281" spans="1:6">
      <c r="A281" s="214"/>
      <c r="B281" s="31" t="s">
        <v>39</v>
      </c>
      <c r="C281" s="93"/>
      <c r="D281" s="72"/>
      <c r="E281" s="82"/>
      <c r="F281" s="165"/>
    </row>
    <row r="282" spans="1:6" ht="30">
      <c r="A282" s="214" t="s">
        <v>513</v>
      </c>
      <c r="B282" s="7" t="s">
        <v>76</v>
      </c>
      <c r="C282" s="80" t="s">
        <v>26</v>
      </c>
      <c r="D282" s="81">
        <v>615.33203400000025</v>
      </c>
      <c r="E282" s="79">
        <v>0.72501990000000005</v>
      </c>
      <c r="F282" s="164">
        <v>446.12796975747682</v>
      </c>
    </row>
    <row r="283" spans="1:6">
      <c r="A283" s="214"/>
      <c r="B283" s="31" t="s">
        <v>148</v>
      </c>
      <c r="C283" s="100">
        <v>15.383300850000005</v>
      </c>
      <c r="D283" s="100" t="s">
        <v>61</v>
      </c>
      <c r="E283" s="82"/>
      <c r="F283" s="165"/>
    </row>
    <row r="284" spans="1:6" ht="30">
      <c r="A284" s="57" t="s">
        <v>527</v>
      </c>
      <c r="B284" s="7" t="s">
        <v>305</v>
      </c>
      <c r="C284" s="80" t="s">
        <v>61</v>
      </c>
      <c r="D284" s="72">
        <v>15.383300850000005</v>
      </c>
      <c r="E284" s="79">
        <v>138.58000000000001</v>
      </c>
      <c r="F284" s="164">
        <v>2131.817831793001</v>
      </c>
    </row>
    <row r="285" spans="1:6" ht="30">
      <c r="A285" s="214">
        <v>4729</v>
      </c>
      <c r="B285" s="7" t="s">
        <v>49</v>
      </c>
      <c r="C285" s="80" t="s">
        <v>61</v>
      </c>
      <c r="D285" s="72">
        <v>15.383300850000005</v>
      </c>
      <c r="E285" s="79">
        <v>99.02</v>
      </c>
      <c r="F285" s="164">
        <v>1523.2544501670004</v>
      </c>
    </row>
    <row r="286" spans="1:6" ht="30">
      <c r="A286" s="214" t="s">
        <v>513</v>
      </c>
      <c r="B286" s="7" t="s">
        <v>76</v>
      </c>
      <c r="C286" s="80" t="s">
        <v>26</v>
      </c>
      <c r="D286" s="72">
        <v>773.01086771250027</v>
      </c>
      <c r="E286" s="79">
        <v>0.72501990000000005</v>
      </c>
      <c r="F286" s="164">
        <v>560.44826200783018</v>
      </c>
    </row>
    <row r="287" spans="1:6">
      <c r="A287" s="214"/>
      <c r="B287" s="31" t="s">
        <v>292</v>
      </c>
      <c r="C287" s="93"/>
      <c r="D287" s="72"/>
      <c r="E287" s="82"/>
      <c r="F287" s="165"/>
    </row>
    <row r="288" spans="1:6" ht="30">
      <c r="A288" s="214" t="s">
        <v>509</v>
      </c>
      <c r="B288" s="7" t="s">
        <v>45</v>
      </c>
      <c r="C288" s="80" t="s">
        <v>10</v>
      </c>
      <c r="D288" s="81">
        <v>23.074951275000007</v>
      </c>
      <c r="E288" s="79">
        <v>0.61823799999999995</v>
      </c>
      <c r="F288" s="164">
        <v>14.265811726353453</v>
      </c>
    </row>
    <row r="289" spans="1:6" ht="30">
      <c r="A289" s="214" t="s">
        <v>513</v>
      </c>
      <c r="B289" s="7" t="s">
        <v>76</v>
      </c>
      <c r="C289" s="80" t="s">
        <v>26</v>
      </c>
      <c r="D289" s="81">
        <v>922.99805100000026</v>
      </c>
      <c r="E289" s="79">
        <v>0.72501990000000005</v>
      </c>
      <c r="F289" s="164">
        <v>669.19195463621509</v>
      </c>
    </row>
    <row r="290" spans="1:6">
      <c r="A290" s="214"/>
      <c r="B290" s="31" t="s">
        <v>36</v>
      </c>
      <c r="C290" s="100">
        <v>38.458252125000008</v>
      </c>
      <c r="D290" s="100" t="s">
        <v>55</v>
      </c>
      <c r="E290" s="82"/>
      <c r="F290" s="173"/>
    </row>
    <row r="291" spans="1:6" ht="30">
      <c r="A291" s="214" t="s">
        <v>530</v>
      </c>
      <c r="B291" s="7" t="s">
        <v>24</v>
      </c>
      <c r="C291" s="80" t="s">
        <v>55</v>
      </c>
      <c r="D291" s="72">
        <v>38.458252125000008</v>
      </c>
      <c r="E291" s="79">
        <v>0.96681000000000006</v>
      </c>
      <c r="F291" s="164">
        <v>37.181822736971263</v>
      </c>
    </row>
    <row r="292" spans="1:6" ht="25.5">
      <c r="A292" s="357" t="s">
        <v>443</v>
      </c>
      <c r="B292" s="7" t="s">
        <v>51</v>
      </c>
      <c r="C292" s="80" t="s">
        <v>10</v>
      </c>
      <c r="D292" s="92">
        <v>4.6149902550000003E-2</v>
      </c>
      <c r="E292" s="79">
        <v>5564.17</v>
      </c>
      <c r="F292" s="164">
        <v>256.78590327163352</v>
      </c>
    </row>
    <row r="293" spans="1:6" ht="45">
      <c r="A293" s="214" t="s">
        <v>511</v>
      </c>
      <c r="B293" s="7" t="s">
        <v>27</v>
      </c>
      <c r="C293" s="80" t="s">
        <v>26</v>
      </c>
      <c r="D293" s="92">
        <v>1.5460217354250001</v>
      </c>
      <c r="E293" s="79">
        <v>1.9022782499999999</v>
      </c>
      <c r="F293" s="164">
        <v>2.940963521326232</v>
      </c>
    </row>
    <row r="294" spans="1:6">
      <c r="A294" s="214"/>
      <c r="B294" s="31" t="s">
        <v>153</v>
      </c>
      <c r="C294" s="100">
        <v>25.638834750000008</v>
      </c>
      <c r="D294" s="100" t="s">
        <v>55</v>
      </c>
      <c r="E294" s="82"/>
      <c r="F294" s="173"/>
    </row>
    <row r="295" spans="1:6" ht="45">
      <c r="A295" s="57" t="s">
        <v>531</v>
      </c>
      <c r="B295" s="7" t="s">
        <v>54</v>
      </c>
      <c r="C295" s="80" t="s">
        <v>55</v>
      </c>
      <c r="D295" s="72">
        <v>25.638834750000008</v>
      </c>
      <c r="E295" s="79">
        <v>0.79145399999999999</v>
      </c>
      <c r="F295" s="164">
        <v>20.291958318226506</v>
      </c>
    </row>
    <row r="296" spans="1:6" ht="25.5">
      <c r="A296" s="357" t="s">
        <v>444</v>
      </c>
      <c r="B296" s="7" t="s">
        <v>52</v>
      </c>
      <c r="C296" s="80" t="s">
        <v>10</v>
      </c>
      <c r="D296" s="92">
        <v>1.1537475637500003E-2</v>
      </c>
      <c r="E296" s="79">
        <v>2260.1</v>
      </c>
      <c r="F296" s="164">
        <v>26.075848688313755</v>
      </c>
    </row>
    <row r="297" spans="1:6" ht="45">
      <c r="A297" s="214" t="s">
        <v>511</v>
      </c>
      <c r="B297" s="7" t="s">
        <v>27</v>
      </c>
      <c r="C297" s="80" t="s">
        <v>26</v>
      </c>
      <c r="D297" s="92">
        <v>0.38650543385625008</v>
      </c>
      <c r="E297" s="79">
        <v>1.9022782499999999</v>
      </c>
      <c r="F297" s="164">
        <v>0.7352408803315581</v>
      </c>
    </row>
    <row r="298" spans="1:6">
      <c r="A298" s="214"/>
      <c r="B298" s="31" t="s">
        <v>179</v>
      </c>
      <c r="C298" s="100">
        <v>3.204854343750001</v>
      </c>
      <c r="D298" s="100" t="s">
        <v>61</v>
      </c>
      <c r="E298" s="82"/>
      <c r="F298" s="165"/>
    </row>
    <row r="299" spans="1:6" ht="25.5">
      <c r="A299" s="57" t="s">
        <v>518</v>
      </c>
      <c r="B299" s="7" t="s">
        <v>172</v>
      </c>
      <c r="C299" s="80" t="s">
        <v>10</v>
      </c>
      <c r="D299" s="92">
        <v>7.6916504250000024</v>
      </c>
      <c r="E299" s="79">
        <v>142.75109390843372</v>
      </c>
      <c r="F299" s="164">
        <v>1097.9915121300194</v>
      </c>
    </row>
    <row r="300" spans="1:6" ht="38.25">
      <c r="A300" s="357" t="s">
        <v>445</v>
      </c>
      <c r="B300" s="7" t="s">
        <v>20</v>
      </c>
      <c r="C300" s="80" t="s">
        <v>10</v>
      </c>
      <c r="D300" s="72">
        <v>0.36627639323850014</v>
      </c>
      <c r="E300" s="79">
        <v>3494.17</v>
      </c>
      <c r="F300" s="164">
        <v>1279.8319849621701</v>
      </c>
    </row>
    <row r="301" spans="1:6" ht="30">
      <c r="A301" s="214" t="s">
        <v>512</v>
      </c>
      <c r="B301" s="7" t="s">
        <v>29</v>
      </c>
      <c r="C301" s="80" t="s">
        <v>28</v>
      </c>
      <c r="D301" s="72">
        <v>107.36262051562504</v>
      </c>
      <c r="E301" s="79">
        <v>0.96278761200000007</v>
      </c>
      <c r="F301" s="164">
        <v>103.36740102430085</v>
      </c>
    </row>
    <row r="302" spans="1:6">
      <c r="A302" s="214"/>
      <c r="B302" s="31" t="s">
        <v>153</v>
      </c>
      <c r="C302" s="100">
        <v>64.097086875000016</v>
      </c>
      <c r="D302" s="100" t="s">
        <v>55</v>
      </c>
      <c r="E302" s="82"/>
      <c r="F302" s="173"/>
    </row>
    <row r="303" spans="1:6" ht="45">
      <c r="A303" s="57" t="s">
        <v>531</v>
      </c>
      <c r="B303" s="7" t="s">
        <v>54</v>
      </c>
      <c r="C303" s="80" t="s">
        <v>55</v>
      </c>
      <c r="D303" s="72">
        <v>64.097086875000016</v>
      </c>
      <c r="E303" s="79">
        <v>0.79145399999999999</v>
      </c>
      <c r="F303" s="164">
        <v>50.729895795566264</v>
      </c>
    </row>
    <row r="304" spans="1:6" ht="25.5">
      <c r="A304" s="357" t="s">
        <v>444</v>
      </c>
      <c r="B304" s="7" t="s">
        <v>52</v>
      </c>
      <c r="C304" s="80" t="s">
        <v>10</v>
      </c>
      <c r="D304" s="92">
        <v>2.8843689093750007E-2</v>
      </c>
      <c r="E304" s="79">
        <v>2260.1</v>
      </c>
      <c r="F304" s="164">
        <v>65.189621720784388</v>
      </c>
    </row>
    <row r="305" spans="1:6" ht="45">
      <c r="A305" s="214" t="s">
        <v>511</v>
      </c>
      <c r="B305" s="7" t="s">
        <v>27</v>
      </c>
      <c r="C305" s="80" t="s">
        <v>26</v>
      </c>
      <c r="D305" s="92">
        <v>0.96626358464062523</v>
      </c>
      <c r="E305" s="79">
        <v>1.9022782499999999</v>
      </c>
      <c r="F305" s="164">
        <v>1.8381022008288954</v>
      </c>
    </row>
    <row r="306" spans="1:6">
      <c r="A306" s="214"/>
      <c r="B306" s="31" t="s">
        <v>180</v>
      </c>
      <c r="C306" s="100">
        <v>3.204854343750001</v>
      </c>
      <c r="D306" s="100" t="s">
        <v>61</v>
      </c>
      <c r="E306" s="82"/>
      <c r="F306" s="165"/>
    </row>
    <row r="307" spans="1:6" ht="25.5">
      <c r="A307" s="336" t="s">
        <v>519</v>
      </c>
      <c r="B307" s="7" t="s">
        <v>174</v>
      </c>
      <c r="C307" s="80" t="s">
        <v>10</v>
      </c>
      <c r="D307" s="92">
        <v>7.6916504250000024</v>
      </c>
      <c r="E307" s="79">
        <v>150.1210911731807</v>
      </c>
      <c r="F307" s="164">
        <v>1154.6789547236594</v>
      </c>
    </row>
    <row r="308" spans="1:6" ht="38.25">
      <c r="A308" s="357" t="s">
        <v>445</v>
      </c>
      <c r="B308" s="7" t="s">
        <v>20</v>
      </c>
      <c r="C308" s="80" t="s">
        <v>10</v>
      </c>
      <c r="D308" s="81">
        <v>0.4353474140550001</v>
      </c>
      <c r="E308" s="79">
        <v>3494.17</v>
      </c>
      <c r="F308" s="164">
        <v>1521.1778737685597</v>
      </c>
    </row>
    <row r="309" spans="1:6" ht="30">
      <c r="A309" s="214" t="s">
        <v>512</v>
      </c>
      <c r="B309" s="7" t="s">
        <v>29</v>
      </c>
      <c r="C309" s="80" t="s">
        <v>28</v>
      </c>
      <c r="D309" s="72">
        <v>107.36262051562504</v>
      </c>
      <c r="E309" s="79">
        <v>0.96278761200000007</v>
      </c>
      <c r="F309" s="164">
        <v>103.36740102430085</v>
      </c>
    </row>
    <row r="310" spans="1:6">
      <c r="A310" s="214"/>
      <c r="B310" s="7"/>
      <c r="C310" s="83"/>
      <c r="D310" s="86"/>
      <c r="E310" s="82"/>
      <c r="F310" s="165"/>
    </row>
    <row r="311" spans="1:6">
      <c r="A311" s="214"/>
      <c r="B311" s="31" t="s">
        <v>135</v>
      </c>
      <c r="C311" s="100">
        <v>128.19417375000003</v>
      </c>
      <c r="D311" s="100" t="s">
        <v>55</v>
      </c>
      <c r="E311" s="82"/>
      <c r="F311" s="165"/>
    </row>
    <row r="312" spans="1:6" ht="30">
      <c r="A312" s="56" t="s">
        <v>517</v>
      </c>
      <c r="B312" s="42" t="s">
        <v>133</v>
      </c>
      <c r="C312" s="77" t="s">
        <v>55</v>
      </c>
      <c r="D312" s="78">
        <v>128.19417375000003</v>
      </c>
      <c r="E312" s="79">
        <v>3.5109887550200805</v>
      </c>
      <c r="F312" s="164">
        <v>450.08830249534049</v>
      </c>
    </row>
    <row r="313" spans="1:6">
      <c r="A313" s="343"/>
      <c r="B313" s="31" t="s">
        <v>136</v>
      </c>
      <c r="C313" s="80"/>
      <c r="D313" s="81"/>
      <c r="E313" s="82"/>
      <c r="F313" s="165"/>
    </row>
    <row r="314" spans="1:6" ht="30">
      <c r="A314" s="214" t="s">
        <v>509</v>
      </c>
      <c r="B314" s="7" t="s">
        <v>45</v>
      </c>
      <c r="C314" s="80" t="s">
        <v>10</v>
      </c>
      <c r="D314" s="72">
        <v>3.9035125906875008</v>
      </c>
      <c r="E314" s="79">
        <v>0.61823799999999995</v>
      </c>
      <c r="F314" s="164">
        <v>2.4132998170414588</v>
      </c>
    </row>
    <row r="315" spans="1:6" ht="30">
      <c r="A315" s="214" t="s">
        <v>513</v>
      </c>
      <c r="B315" s="7" t="s">
        <v>76</v>
      </c>
      <c r="C315" s="80" t="s">
        <v>26</v>
      </c>
      <c r="D315" s="81">
        <v>130.76767178803127</v>
      </c>
      <c r="E315" s="79">
        <v>0.72501990000000005</v>
      </c>
      <c r="F315" s="164">
        <v>94.809164322991251</v>
      </c>
    </row>
    <row r="316" spans="1:6">
      <c r="A316" s="345"/>
      <c r="B316" s="37"/>
      <c r="C316" s="83"/>
      <c r="D316" s="84"/>
      <c r="E316" s="85"/>
      <c r="F316" s="166"/>
    </row>
    <row r="317" spans="1:6" ht="25.5">
      <c r="A317" s="357" t="s">
        <v>446</v>
      </c>
      <c r="B317" s="7" t="s">
        <v>210</v>
      </c>
      <c r="C317" s="80" t="s">
        <v>10</v>
      </c>
      <c r="D317" s="72">
        <v>0.38458252125000009</v>
      </c>
      <c r="E317" s="79">
        <v>3417.73</v>
      </c>
      <c r="F317" s="164">
        <v>1314.3992203517628</v>
      </c>
    </row>
    <row r="318" spans="1:6" ht="45">
      <c r="A318" s="214" t="s">
        <v>511</v>
      </c>
      <c r="B318" s="7" t="s">
        <v>27</v>
      </c>
      <c r="C318" s="80" t="s">
        <v>26</v>
      </c>
      <c r="D318" s="72">
        <v>12.883514461875002</v>
      </c>
      <c r="E318" s="79">
        <v>1.9022782499999999</v>
      </c>
      <c r="F318" s="164">
        <v>24.508029344385271</v>
      </c>
    </row>
    <row r="319" spans="1:6">
      <c r="A319" s="350"/>
      <c r="B319" s="28"/>
      <c r="C319" s="97"/>
      <c r="D319" s="98"/>
      <c r="E319" s="87" t="s">
        <v>17</v>
      </c>
      <c r="F319" s="167">
        <v>13225.192435773166</v>
      </c>
    </row>
    <row r="320" spans="1:6">
      <c r="A320" s="358"/>
      <c r="B320" s="16"/>
      <c r="C320" s="69"/>
      <c r="D320" s="390">
        <v>103.16531593365929</v>
      </c>
      <c r="E320" s="99" t="s">
        <v>335</v>
      </c>
      <c r="F320" s="158"/>
    </row>
    <row r="321" spans="1:6">
      <c r="A321" s="361" t="s">
        <v>16</v>
      </c>
      <c r="B321" s="22" t="s">
        <v>4</v>
      </c>
      <c r="C321" s="89"/>
      <c r="D321" s="65"/>
      <c r="E321" s="89"/>
      <c r="F321" s="171"/>
    </row>
    <row r="322" spans="1:6">
      <c r="A322" s="361"/>
      <c r="B322" s="22" t="s">
        <v>223</v>
      </c>
      <c r="C322" s="141">
        <v>3689.7681875000003</v>
      </c>
      <c r="D322" s="140" t="s">
        <v>55</v>
      </c>
      <c r="E322" s="89"/>
      <c r="F322" s="171"/>
    </row>
    <row r="323" spans="1:6">
      <c r="A323" s="362" t="s">
        <v>181</v>
      </c>
      <c r="B323" s="22" t="s">
        <v>35</v>
      </c>
      <c r="C323" s="65">
        <v>2582.8377312500002</v>
      </c>
      <c r="D323" s="65" t="s">
        <v>55</v>
      </c>
      <c r="E323" s="89"/>
      <c r="F323" s="171"/>
    </row>
    <row r="324" spans="1:6">
      <c r="A324" s="356"/>
      <c r="B324" s="31" t="s">
        <v>38</v>
      </c>
      <c r="C324" s="100">
        <v>129.14188656250002</v>
      </c>
      <c r="D324" s="100" t="s">
        <v>61</v>
      </c>
      <c r="E324" s="82"/>
      <c r="F324" s="165"/>
    </row>
    <row r="325" spans="1:6" ht="25.5">
      <c r="A325" s="56" t="s">
        <v>521</v>
      </c>
      <c r="B325" s="7" t="s">
        <v>32</v>
      </c>
      <c r="C325" s="80" t="s">
        <v>61</v>
      </c>
      <c r="D325" s="72">
        <v>129.14188656250002</v>
      </c>
      <c r="E325" s="79">
        <v>21.515511298975774</v>
      </c>
      <c r="F325" s="164">
        <v>2778.5537195065167</v>
      </c>
    </row>
    <row r="326" spans="1:6">
      <c r="A326" s="214"/>
      <c r="B326" s="31" t="s">
        <v>39</v>
      </c>
      <c r="C326" s="93"/>
      <c r="D326" s="72"/>
      <c r="E326" s="82"/>
      <c r="F326" s="165"/>
    </row>
    <row r="327" spans="1:6" ht="30">
      <c r="A327" s="214" t="s">
        <v>513</v>
      </c>
      <c r="B327" s="7" t="s">
        <v>76</v>
      </c>
      <c r="C327" s="80" t="s">
        <v>26</v>
      </c>
      <c r="D327" s="81">
        <v>12397.621110000002</v>
      </c>
      <c r="E327" s="79">
        <v>0.72501990000000005</v>
      </c>
      <c r="F327" s="164">
        <v>8988.5220174100905</v>
      </c>
    </row>
    <row r="328" spans="1:6">
      <c r="A328" s="356"/>
      <c r="B328" s="31" t="s">
        <v>35</v>
      </c>
      <c r="C328" s="105"/>
      <c r="D328" s="81"/>
      <c r="E328" s="105"/>
      <c r="F328" s="176"/>
    </row>
    <row r="329" spans="1:6" ht="30">
      <c r="A329" s="214" t="s">
        <v>523</v>
      </c>
      <c r="B329" s="7" t="s">
        <v>15</v>
      </c>
      <c r="C329" s="80" t="s">
        <v>61</v>
      </c>
      <c r="D329" s="81">
        <v>516.56754625000008</v>
      </c>
      <c r="E329" s="79">
        <v>57.247693687060099</v>
      </c>
      <c r="F329" s="164">
        <v>29572.300656396255</v>
      </c>
    </row>
    <row r="330" spans="1:6">
      <c r="A330" s="214"/>
      <c r="B330" s="31" t="s">
        <v>149</v>
      </c>
      <c r="C330" s="80"/>
      <c r="D330" s="72"/>
      <c r="E330" s="82"/>
      <c r="F330" s="173"/>
    </row>
    <row r="331" spans="1:6" ht="30">
      <c r="A331" s="214" t="s">
        <v>509</v>
      </c>
      <c r="B331" s="7" t="s">
        <v>45</v>
      </c>
      <c r="C331" s="80" t="s">
        <v>10</v>
      </c>
      <c r="D331" s="72">
        <v>45.457944070000003</v>
      </c>
      <c r="E331" s="79">
        <v>0.61823799999999995</v>
      </c>
      <c r="F331" s="164">
        <v>28.103828425948659</v>
      </c>
    </row>
    <row r="332" spans="1:6" ht="30">
      <c r="A332" s="214" t="s">
        <v>513</v>
      </c>
      <c r="B332" s="7" t="s">
        <v>76</v>
      </c>
      <c r="C332" s="80" t="s">
        <v>26</v>
      </c>
      <c r="D332" s="72">
        <v>1522.841126345</v>
      </c>
      <c r="E332" s="79">
        <v>0.72501990000000005</v>
      </c>
      <c r="F332" s="164">
        <v>1104.0901211385394</v>
      </c>
    </row>
    <row r="333" spans="1:6">
      <c r="A333" s="214"/>
      <c r="B333" s="31" t="s">
        <v>36</v>
      </c>
      <c r="C333" s="93"/>
      <c r="D333" s="72"/>
      <c r="E333" s="82"/>
      <c r="F333" s="173"/>
    </row>
    <row r="334" spans="1:6" ht="30">
      <c r="A334" s="214" t="s">
        <v>530</v>
      </c>
      <c r="B334" s="7" t="s">
        <v>24</v>
      </c>
      <c r="C334" s="80" t="s">
        <v>55</v>
      </c>
      <c r="D334" s="72">
        <v>2582.8377312500002</v>
      </c>
      <c r="E334" s="79">
        <v>0.96681000000000006</v>
      </c>
      <c r="F334" s="164">
        <v>2497.1133469498127</v>
      </c>
    </row>
    <row r="335" spans="1:6" ht="25.5">
      <c r="A335" s="357" t="s">
        <v>443</v>
      </c>
      <c r="B335" s="7" t="s">
        <v>51</v>
      </c>
      <c r="C335" s="80" t="s">
        <v>10</v>
      </c>
      <c r="D335" s="92">
        <v>3.0994052774999998</v>
      </c>
      <c r="E335" s="79">
        <v>5564.17</v>
      </c>
      <c r="F335" s="164">
        <v>17245.617862907173</v>
      </c>
    </row>
    <row r="336" spans="1:6" ht="45">
      <c r="A336" s="214" t="s">
        <v>511</v>
      </c>
      <c r="B336" s="7" t="s">
        <v>27</v>
      </c>
      <c r="C336" s="80" t="s">
        <v>26</v>
      </c>
      <c r="D336" s="92">
        <v>103.83007679625</v>
      </c>
      <c r="E336" s="79">
        <v>1.9022782499999999</v>
      </c>
      <c r="F336" s="164">
        <v>197.51369678533604</v>
      </c>
    </row>
    <row r="337" spans="1:6">
      <c r="A337" s="214"/>
      <c r="B337" s="31" t="s">
        <v>37</v>
      </c>
      <c r="C337" s="93"/>
      <c r="D337" s="92"/>
      <c r="E337" s="82"/>
      <c r="F337" s="173"/>
    </row>
    <row r="338" spans="1:6" ht="30">
      <c r="A338" s="214" t="s">
        <v>520</v>
      </c>
      <c r="B338" s="7" t="s">
        <v>34</v>
      </c>
      <c r="C338" s="80" t="s">
        <v>10</v>
      </c>
      <c r="D338" s="72">
        <v>309.94052775000006</v>
      </c>
      <c r="E338" s="79">
        <v>115.49960798698795</v>
      </c>
      <c r="F338" s="164">
        <v>35798.009454405168</v>
      </c>
    </row>
    <row r="339" spans="1:6" ht="38.25">
      <c r="A339" s="357" t="s">
        <v>445</v>
      </c>
      <c r="B339" s="7" t="s">
        <v>20</v>
      </c>
      <c r="C339" s="80" t="s">
        <v>10</v>
      </c>
      <c r="D339" s="72">
        <v>17.542633870650004</v>
      </c>
      <c r="E339" s="79">
        <v>3494.17</v>
      </c>
      <c r="F339" s="164">
        <v>61296.944991809127</v>
      </c>
    </row>
    <row r="340" spans="1:6" ht="30">
      <c r="A340" s="214" t="s">
        <v>512</v>
      </c>
      <c r="B340" s="7" t="s">
        <v>29</v>
      </c>
      <c r="C340" s="80" t="s">
        <v>28</v>
      </c>
      <c r="D340" s="72">
        <v>4326.2531998437507</v>
      </c>
      <c r="E340" s="79">
        <v>0.96278761200000007</v>
      </c>
      <c r="F340" s="164">
        <v>4165.262987184924</v>
      </c>
    </row>
    <row r="341" spans="1:6">
      <c r="A341" s="358"/>
      <c r="B341" s="16"/>
      <c r="C341" s="69"/>
      <c r="D341" s="70"/>
      <c r="E341" s="87" t="s">
        <v>17</v>
      </c>
      <c r="F341" s="167">
        <v>163672.03268291889</v>
      </c>
    </row>
    <row r="342" spans="1:6">
      <c r="A342" s="363"/>
      <c r="B342" s="46"/>
      <c r="C342" s="106"/>
      <c r="D342" s="390">
        <v>63.369072978389369</v>
      </c>
      <c r="E342" s="99" t="s">
        <v>335</v>
      </c>
      <c r="F342" s="158"/>
    </row>
    <row r="343" spans="1:6">
      <c r="A343" s="361"/>
      <c r="B343" s="22" t="s">
        <v>233</v>
      </c>
      <c r="C343" s="141">
        <v>8296.1972000000042</v>
      </c>
      <c r="D343" s="140" t="s">
        <v>55</v>
      </c>
      <c r="E343" s="89"/>
      <c r="F343" s="171"/>
    </row>
    <row r="344" spans="1:6">
      <c r="A344" s="362" t="s">
        <v>182</v>
      </c>
      <c r="B344" s="22" t="s">
        <v>35</v>
      </c>
      <c r="C344" s="107">
        <v>5807.3380400000024</v>
      </c>
      <c r="D344" s="65" t="s">
        <v>55</v>
      </c>
      <c r="E344" s="89"/>
      <c r="F344" s="171"/>
    </row>
    <row r="345" spans="1:6">
      <c r="A345" s="356"/>
      <c r="B345" s="31" t="s">
        <v>38</v>
      </c>
      <c r="C345" s="80"/>
      <c r="D345" s="72"/>
      <c r="E345" s="82"/>
      <c r="F345" s="165"/>
    </row>
    <row r="346" spans="1:6" ht="25.5">
      <c r="A346" s="56" t="s">
        <v>521</v>
      </c>
      <c r="B346" s="7" t="s">
        <v>32</v>
      </c>
      <c r="C346" s="80" t="s">
        <v>61</v>
      </c>
      <c r="D346" s="72">
        <v>435.55035300000014</v>
      </c>
      <c r="E346" s="79">
        <v>21.515511298975774</v>
      </c>
      <c r="F346" s="164">
        <v>9371.0885412443895</v>
      </c>
    </row>
    <row r="347" spans="1:6">
      <c r="A347" s="214"/>
      <c r="B347" s="31" t="s">
        <v>39</v>
      </c>
      <c r="C347" s="93"/>
      <c r="D347" s="72"/>
      <c r="E347" s="82"/>
      <c r="F347" s="165"/>
    </row>
    <row r="348" spans="1:6" ht="30">
      <c r="A348" s="214" t="s">
        <v>513</v>
      </c>
      <c r="B348" s="7" t="s">
        <v>76</v>
      </c>
      <c r="C348" s="80" t="s">
        <v>26</v>
      </c>
      <c r="D348" s="81">
        <v>41812.833888000016</v>
      </c>
      <c r="E348" s="79">
        <v>0.72501990000000005</v>
      </c>
      <c r="F348" s="164">
        <v>30315.136644194383</v>
      </c>
    </row>
    <row r="349" spans="1:6">
      <c r="A349" s="356"/>
      <c r="B349" s="31" t="s">
        <v>35</v>
      </c>
      <c r="C349" s="105">
        <v>30</v>
      </c>
      <c r="D349" s="81" t="s">
        <v>145</v>
      </c>
      <c r="E349" s="105"/>
      <c r="F349" s="176"/>
    </row>
    <row r="350" spans="1:6" ht="30">
      <c r="A350" s="214" t="s">
        <v>523</v>
      </c>
      <c r="B350" s="7" t="s">
        <v>15</v>
      </c>
      <c r="C350" s="80" t="s">
        <v>61</v>
      </c>
      <c r="D350" s="81">
        <v>1742.2014120000006</v>
      </c>
      <c r="E350" s="79">
        <v>57.247693687060099</v>
      </c>
      <c r="F350" s="164">
        <v>99737.012775339623</v>
      </c>
    </row>
    <row r="351" spans="1:6">
      <c r="A351" s="214"/>
      <c r="B351" s="31" t="s">
        <v>149</v>
      </c>
      <c r="C351" s="80"/>
      <c r="D351" s="72"/>
      <c r="E351" s="82"/>
      <c r="F351" s="173"/>
    </row>
    <row r="352" spans="1:6" ht="30">
      <c r="A352" s="214" t="s">
        <v>509</v>
      </c>
      <c r="B352" s="7" t="s">
        <v>45</v>
      </c>
      <c r="C352" s="80" t="s">
        <v>10</v>
      </c>
      <c r="D352" s="72">
        <v>153.31372425600003</v>
      </c>
      <c r="E352" s="79">
        <v>0.61823799999999995</v>
      </c>
      <c r="F352" s="164">
        <v>94.784370256580942</v>
      </c>
    </row>
    <row r="353" spans="1:6" ht="30">
      <c r="A353" s="214" t="s">
        <v>513</v>
      </c>
      <c r="B353" s="7" t="s">
        <v>76</v>
      </c>
      <c r="C353" s="80" t="s">
        <v>26</v>
      </c>
      <c r="D353" s="72">
        <v>5136.0097625760009</v>
      </c>
      <c r="E353" s="79">
        <v>0.72501990000000005</v>
      </c>
      <c r="F353" s="164">
        <v>3723.709284461876</v>
      </c>
    </row>
    <row r="354" spans="1:6">
      <c r="A354" s="214"/>
      <c r="B354" s="31" t="s">
        <v>36</v>
      </c>
      <c r="C354" s="93"/>
      <c r="D354" s="72"/>
      <c r="E354" s="82"/>
      <c r="F354" s="173"/>
    </row>
    <row r="355" spans="1:6" ht="30">
      <c r="A355" s="214" t="s">
        <v>530</v>
      </c>
      <c r="B355" s="7" t="s">
        <v>24</v>
      </c>
      <c r="C355" s="80" t="s">
        <v>55</v>
      </c>
      <c r="D355" s="72">
        <v>5807.3380400000024</v>
      </c>
      <c r="E355" s="79">
        <v>0.96681000000000006</v>
      </c>
      <c r="F355" s="164">
        <v>5614.5924904524027</v>
      </c>
    </row>
    <row r="356" spans="1:6" ht="25.5">
      <c r="A356" s="357" t="s">
        <v>443</v>
      </c>
      <c r="B356" s="7" t="s">
        <v>51</v>
      </c>
      <c r="C356" s="80" t="s">
        <v>10</v>
      </c>
      <c r="D356" s="92">
        <v>6.9688056480000018</v>
      </c>
      <c r="E356" s="79">
        <v>5564.17</v>
      </c>
      <c r="F356" s="164">
        <v>38775.619322432169</v>
      </c>
    </row>
    <row r="357" spans="1:6" ht="45">
      <c r="A357" s="214" t="s">
        <v>511</v>
      </c>
      <c r="B357" s="7" t="s">
        <v>27</v>
      </c>
      <c r="C357" s="80" t="s">
        <v>26</v>
      </c>
      <c r="D357" s="92">
        <v>233.45498920800006</v>
      </c>
      <c r="E357" s="79">
        <v>1.9022782499999999</v>
      </c>
      <c r="F357" s="164">
        <v>444.09634832436325</v>
      </c>
    </row>
    <row r="358" spans="1:6">
      <c r="A358" s="214"/>
      <c r="B358" s="31" t="s">
        <v>37</v>
      </c>
      <c r="C358" s="93"/>
      <c r="D358" s="92"/>
      <c r="E358" s="82"/>
      <c r="F358" s="173"/>
    </row>
    <row r="359" spans="1:6" ht="30">
      <c r="A359" s="214" t="s">
        <v>520</v>
      </c>
      <c r="B359" s="7" t="s">
        <v>34</v>
      </c>
      <c r="C359" s="80" t="s">
        <v>10</v>
      </c>
      <c r="D359" s="72">
        <v>1045.3208472000003</v>
      </c>
      <c r="E359" s="79">
        <v>115.49960798698795</v>
      </c>
      <c r="F359" s="164">
        <v>120734.14807222618</v>
      </c>
    </row>
    <row r="360" spans="1:6" ht="38.25">
      <c r="A360" s="357" t="s">
        <v>445</v>
      </c>
      <c r="B360" s="7" t="s">
        <v>20</v>
      </c>
      <c r="C360" s="80" t="s">
        <v>10</v>
      </c>
      <c r="D360" s="72">
        <v>59.165159951520018</v>
      </c>
      <c r="E360" s="79">
        <v>3494.17</v>
      </c>
      <c r="F360" s="164">
        <v>206733.1269478027</v>
      </c>
    </row>
    <row r="361" spans="1:6" ht="30">
      <c r="A361" s="214" t="s">
        <v>512</v>
      </c>
      <c r="B361" s="7" t="s">
        <v>29</v>
      </c>
      <c r="C361" s="80" t="s">
        <v>28</v>
      </c>
      <c r="D361" s="72">
        <v>14590.936825500004</v>
      </c>
      <c r="E361" s="79">
        <v>0.96278761200000007</v>
      </c>
      <c r="F361" s="164">
        <v>14047.97322306601</v>
      </c>
    </row>
    <row r="362" spans="1:6">
      <c r="A362" s="358"/>
      <c r="B362" s="16"/>
      <c r="C362" s="69"/>
      <c r="D362" s="70"/>
      <c r="E362" s="87" t="s">
        <v>17</v>
      </c>
      <c r="F362" s="167">
        <v>529591.28801980068</v>
      </c>
    </row>
    <row r="363" spans="1:6">
      <c r="A363" s="363"/>
      <c r="B363" s="46"/>
      <c r="C363" s="106"/>
      <c r="D363" s="390">
        <v>91.193466674759037</v>
      </c>
      <c r="E363" s="99" t="s">
        <v>335</v>
      </c>
      <c r="F363" s="158"/>
    </row>
    <row r="364" spans="1:6">
      <c r="A364" s="361"/>
      <c r="B364" s="22" t="s">
        <v>234</v>
      </c>
      <c r="C364" s="140">
        <v>0</v>
      </c>
      <c r="D364" s="140" t="s">
        <v>55</v>
      </c>
      <c r="E364" s="89"/>
      <c r="F364" s="171"/>
    </row>
    <row r="365" spans="1:6">
      <c r="A365" s="362" t="s">
        <v>183</v>
      </c>
      <c r="B365" s="22" t="s">
        <v>35</v>
      </c>
      <c r="C365" s="65">
        <v>0</v>
      </c>
      <c r="D365" s="65" t="s">
        <v>55</v>
      </c>
      <c r="E365" s="89"/>
      <c r="F365" s="171"/>
    </row>
    <row r="366" spans="1:6">
      <c r="A366" s="356"/>
      <c r="B366" s="31" t="s">
        <v>38</v>
      </c>
      <c r="C366" s="3"/>
      <c r="D366" s="52"/>
      <c r="E366" s="82"/>
      <c r="F366" s="165"/>
    </row>
    <row r="367" spans="1:6" ht="25.5">
      <c r="A367" s="56" t="s">
        <v>521</v>
      </c>
      <c r="B367" s="7" t="s">
        <v>32</v>
      </c>
      <c r="C367" s="80" t="s">
        <v>61</v>
      </c>
      <c r="D367" s="72">
        <v>0</v>
      </c>
      <c r="E367" s="79">
        <v>21.515511298975774</v>
      </c>
      <c r="F367" s="164">
        <v>0</v>
      </c>
    </row>
    <row r="368" spans="1:6">
      <c r="A368" s="214"/>
      <c r="B368" s="31" t="s">
        <v>39</v>
      </c>
      <c r="C368" s="80"/>
      <c r="D368" s="72"/>
      <c r="E368" s="82"/>
      <c r="F368" s="173"/>
    </row>
    <row r="369" spans="1:6" ht="30">
      <c r="A369" s="214" t="s">
        <v>513</v>
      </c>
      <c r="B369" s="7" t="s">
        <v>76</v>
      </c>
      <c r="C369" s="80" t="s">
        <v>26</v>
      </c>
      <c r="D369" s="81">
        <v>0</v>
      </c>
      <c r="E369" s="79">
        <v>0.72501990000000005</v>
      </c>
      <c r="F369" s="164">
        <v>0</v>
      </c>
    </row>
    <row r="370" spans="1:6">
      <c r="A370" s="356"/>
      <c r="B370" s="31" t="s">
        <v>35</v>
      </c>
      <c r="C370" s="81">
        <v>40</v>
      </c>
      <c r="D370" s="81" t="s">
        <v>145</v>
      </c>
      <c r="E370" s="105"/>
      <c r="F370" s="176"/>
    </row>
    <row r="371" spans="1:6" ht="30">
      <c r="A371" s="214" t="s">
        <v>523</v>
      </c>
      <c r="B371" s="7" t="s">
        <v>15</v>
      </c>
      <c r="C371" s="80" t="s">
        <v>61</v>
      </c>
      <c r="D371" s="81">
        <v>0</v>
      </c>
      <c r="E371" s="79">
        <v>57.247693687060099</v>
      </c>
      <c r="F371" s="164">
        <v>0</v>
      </c>
    </row>
    <row r="372" spans="1:6">
      <c r="A372" s="214"/>
      <c r="B372" s="31" t="s">
        <v>149</v>
      </c>
      <c r="C372" s="80"/>
      <c r="D372" s="72"/>
      <c r="E372" s="82"/>
      <c r="F372" s="173"/>
    </row>
    <row r="373" spans="1:6" ht="30">
      <c r="A373" s="214" t="s">
        <v>509</v>
      </c>
      <c r="B373" s="7" t="s">
        <v>45</v>
      </c>
      <c r="C373" s="80" t="s">
        <v>10</v>
      </c>
      <c r="D373" s="72">
        <v>0</v>
      </c>
      <c r="E373" s="79">
        <v>0.61823799999999995</v>
      </c>
      <c r="F373" s="164">
        <v>0</v>
      </c>
    </row>
    <row r="374" spans="1:6" ht="30">
      <c r="A374" s="214" t="s">
        <v>513</v>
      </c>
      <c r="B374" s="7" t="s">
        <v>76</v>
      </c>
      <c r="C374" s="80" t="s">
        <v>26</v>
      </c>
      <c r="D374" s="72">
        <v>0</v>
      </c>
      <c r="E374" s="79">
        <v>0.72501990000000005</v>
      </c>
      <c r="F374" s="164">
        <v>0</v>
      </c>
    </row>
    <row r="375" spans="1:6">
      <c r="A375" s="214"/>
      <c r="B375" s="31" t="s">
        <v>36</v>
      </c>
      <c r="C375" s="93"/>
      <c r="D375" s="72"/>
      <c r="E375" s="82"/>
      <c r="F375" s="173"/>
    </row>
    <row r="376" spans="1:6" ht="30">
      <c r="A376" s="214" t="s">
        <v>530</v>
      </c>
      <c r="B376" s="7" t="s">
        <v>24</v>
      </c>
      <c r="C376" s="80" t="s">
        <v>55</v>
      </c>
      <c r="D376" s="72">
        <v>0</v>
      </c>
      <c r="E376" s="79">
        <v>0.96681000000000006</v>
      </c>
      <c r="F376" s="164">
        <v>0</v>
      </c>
    </row>
    <row r="377" spans="1:6" ht="25.5">
      <c r="A377" s="357" t="s">
        <v>443</v>
      </c>
      <c r="B377" s="7" t="s">
        <v>51</v>
      </c>
      <c r="C377" s="80" t="s">
        <v>10</v>
      </c>
      <c r="D377" s="92">
        <v>0</v>
      </c>
      <c r="E377" s="79">
        <v>5564.17</v>
      </c>
      <c r="F377" s="164">
        <v>0</v>
      </c>
    </row>
    <row r="378" spans="1:6" ht="45">
      <c r="A378" s="214" t="s">
        <v>511</v>
      </c>
      <c r="B378" s="7" t="s">
        <v>27</v>
      </c>
      <c r="C378" s="80" t="s">
        <v>26</v>
      </c>
      <c r="D378" s="92">
        <v>0</v>
      </c>
      <c r="E378" s="79">
        <v>1.9022782499999999</v>
      </c>
      <c r="F378" s="164">
        <v>0</v>
      </c>
    </row>
    <row r="379" spans="1:6">
      <c r="A379" s="214"/>
      <c r="B379" s="31" t="s">
        <v>153</v>
      </c>
      <c r="C379" s="93"/>
      <c r="D379" s="72"/>
      <c r="E379" s="82"/>
      <c r="F379" s="173"/>
    </row>
    <row r="380" spans="1:6" ht="45">
      <c r="A380" s="57" t="s">
        <v>531</v>
      </c>
      <c r="B380" s="7" t="s">
        <v>54</v>
      </c>
      <c r="C380" s="80" t="s">
        <v>55</v>
      </c>
      <c r="D380" s="72">
        <v>0</v>
      </c>
      <c r="E380" s="79">
        <v>0.79145399999999999</v>
      </c>
      <c r="F380" s="164">
        <v>0</v>
      </c>
    </row>
    <row r="381" spans="1:6" ht="25.5">
      <c r="A381" s="357" t="s">
        <v>444</v>
      </c>
      <c r="B381" s="7" t="s">
        <v>52</v>
      </c>
      <c r="C381" s="80" t="s">
        <v>10</v>
      </c>
      <c r="D381" s="92">
        <v>0</v>
      </c>
      <c r="E381" s="79">
        <v>2260.1</v>
      </c>
      <c r="F381" s="164">
        <v>0</v>
      </c>
    </row>
    <row r="382" spans="1:6" ht="45">
      <c r="A382" s="214" t="s">
        <v>511</v>
      </c>
      <c r="B382" s="7" t="s">
        <v>27</v>
      </c>
      <c r="C382" s="80" t="s">
        <v>26</v>
      </c>
      <c r="D382" s="92">
        <v>0</v>
      </c>
      <c r="E382" s="79">
        <v>1.9022782499999999</v>
      </c>
      <c r="F382" s="164">
        <v>0</v>
      </c>
    </row>
    <row r="383" spans="1:6">
      <c r="A383" s="214"/>
      <c r="B383" s="31" t="s">
        <v>179</v>
      </c>
      <c r="C383" s="93"/>
      <c r="D383" s="92"/>
      <c r="E383" s="82"/>
      <c r="F383" s="173"/>
    </row>
    <row r="384" spans="1:6" ht="25.5">
      <c r="A384" s="57" t="s">
        <v>518</v>
      </c>
      <c r="B384" s="7" t="s">
        <v>172</v>
      </c>
      <c r="C384" s="80" t="s">
        <v>10</v>
      </c>
      <c r="D384" s="72">
        <v>0</v>
      </c>
      <c r="E384" s="79">
        <v>142.75109390843372</v>
      </c>
      <c r="F384" s="164">
        <v>0</v>
      </c>
    </row>
    <row r="385" spans="1:6" ht="38.25">
      <c r="A385" s="357" t="s">
        <v>445</v>
      </c>
      <c r="B385" s="7" t="s">
        <v>20</v>
      </c>
      <c r="C385" s="80" t="s">
        <v>10</v>
      </c>
      <c r="D385" s="72">
        <v>0</v>
      </c>
      <c r="E385" s="79">
        <v>3494.17</v>
      </c>
      <c r="F385" s="164">
        <v>0</v>
      </c>
    </row>
    <row r="386" spans="1:6" ht="30">
      <c r="A386" s="214" t="s">
        <v>512</v>
      </c>
      <c r="B386" s="7" t="s">
        <v>29</v>
      </c>
      <c r="C386" s="80" t="s">
        <v>28</v>
      </c>
      <c r="D386" s="72">
        <v>0</v>
      </c>
      <c r="E386" s="79">
        <v>0.96278761200000007</v>
      </c>
      <c r="F386" s="164">
        <v>0</v>
      </c>
    </row>
    <row r="387" spans="1:6">
      <c r="A387" s="214"/>
      <c r="B387" s="31" t="s">
        <v>153</v>
      </c>
      <c r="C387" s="93"/>
      <c r="D387" s="72"/>
      <c r="E387" s="82"/>
      <c r="F387" s="173"/>
    </row>
    <row r="388" spans="1:6" ht="45">
      <c r="A388" s="57" t="s">
        <v>531</v>
      </c>
      <c r="B388" s="7" t="s">
        <v>54</v>
      </c>
      <c r="C388" s="80" t="s">
        <v>55</v>
      </c>
      <c r="D388" s="72">
        <v>0</v>
      </c>
      <c r="E388" s="79">
        <v>0.79145399999999999</v>
      </c>
      <c r="F388" s="164">
        <v>0</v>
      </c>
    </row>
    <row r="389" spans="1:6" ht="25.5">
      <c r="A389" s="357" t="s">
        <v>444</v>
      </c>
      <c r="B389" s="7" t="s">
        <v>52</v>
      </c>
      <c r="C389" s="80" t="s">
        <v>10</v>
      </c>
      <c r="D389" s="92">
        <v>0</v>
      </c>
      <c r="E389" s="79">
        <v>2260.1</v>
      </c>
      <c r="F389" s="164">
        <v>0</v>
      </c>
    </row>
    <row r="390" spans="1:6" ht="45">
      <c r="A390" s="214" t="s">
        <v>511</v>
      </c>
      <c r="B390" s="7" t="s">
        <v>27</v>
      </c>
      <c r="C390" s="80" t="s">
        <v>26</v>
      </c>
      <c r="D390" s="92">
        <v>0</v>
      </c>
      <c r="E390" s="79">
        <v>1.9022782499999999</v>
      </c>
      <c r="F390" s="164">
        <v>0</v>
      </c>
    </row>
    <row r="391" spans="1:6">
      <c r="A391" s="214"/>
      <c r="B391" s="31" t="s">
        <v>180</v>
      </c>
      <c r="C391" s="93"/>
      <c r="D391" s="78"/>
      <c r="E391" s="82"/>
      <c r="F391" s="173"/>
    </row>
    <row r="392" spans="1:6" ht="25.5">
      <c r="A392" s="336" t="s">
        <v>519</v>
      </c>
      <c r="B392" s="7" t="s">
        <v>174</v>
      </c>
      <c r="C392" s="80" t="s">
        <v>10</v>
      </c>
      <c r="D392" s="72">
        <v>0</v>
      </c>
      <c r="E392" s="79">
        <v>150.1210911731807</v>
      </c>
      <c r="F392" s="164">
        <v>0</v>
      </c>
    </row>
    <row r="393" spans="1:6" ht="38.25">
      <c r="A393" s="357" t="s">
        <v>445</v>
      </c>
      <c r="B393" s="7" t="s">
        <v>20</v>
      </c>
      <c r="C393" s="80" t="s">
        <v>10</v>
      </c>
      <c r="D393" s="72">
        <v>0</v>
      </c>
      <c r="E393" s="79">
        <v>3494.17</v>
      </c>
      <c r="F393" s="164">
        <v>0</v>
      </c>
    </row>
    <row r="394" spans="1:6" ht="30">
      <c r="A394" s="214" t="s">
        <v>512</v>
      </c>
      <c r="B394" s="7" t="s">
        <v>29</v>
      </c>
      <c r="C394" s="80" t="s">
        <v>28</v>
      </c>
      <c r="D394" s="72">
        <v>0</v>
      </c>
      <c r="E394" s="79">
        <v>0.96278761200000007</v>
      </c>
      <c r="F394" s="164">
        <v>0</v>
      </c>
    </row>
    <row r="395" spans="1:6">
      <c r="A395" s="358"/>
      <c r="B395" s="16"/>
      <c r="C395" s="69"/>
      <c r="D395" s="70"/>
      <c r="E395" s="87" t="s">
        <v>17</v>
      </c>
      <c r="F395" s="167">
        <v>0</v>
      </c>
    </row>
    <row r="396" spans="1:6">
      <c r="A396" s="363"/>
      <c r="B396" s="46"/>
      <c r="C396" s="106"/>
      <c r="D396" s="390" t="e">
        <v>#DIV/0!</v>
      </c>
      <c r="E396" s="99" t="s">
        <v>335</v>
      </c>
      <c r="F396" s="158"/>
    </row>
    <row r="397" spans="1:6" ht="30">
      <c r="A397" s="364" t="s">
        <v>224</v>
      </c>
      <c r="B397" s="48" t="s">
        <v>187</v>
      </c>
      <c r="C397" s="107">
        <v>1106.9304562500004</v>
      </c>
      <c r="D397" s="65" t="s">
        <v>55</v>
      </c>
      <c r="E397" s="89"/>
      <c r="F397" s="171"/>
    </row>
    <row r="398" spans="1:6">
      <c r="A398" s="214"/>
      <c r="B398" s="47" t="s">
        <v>35</v>
      </c>
      <c r="C398" s="108">
        <v>15</v>
      </c>
      <c r="D398" s="92" t="s">
        <v>145</v>
      </c>
      <c r="E398" s="79"/>
      <c r="F398" s="177"/>
    </row>
    <row r="399" spans="1:6" ht="30">
      <c r="A399" s="214" t="s">
        <v>523</v>
      </c>
      <c r="B399" s="7" t="s">
        <v>15</v>
      </c>
      <c r="C399" s="80" t="s">
        <v>61</v>
      </c>
      <c r="D399" s="72">
        <v>166.03956843750004</v>
      </c>
      <c r="E399" s="79">
        <v>57.247693687060099</v>
      </c>
      <c r="F399" s="164">
        <v>9505.3823538416545</v>
      </c>
    </row>
    <row r="400" spans="1:6">
      <c r="A400" s="214"/>
      <c r="B400" s="31" t="s">
        <v>149</v>
      </c>
      <c r="C400" s="80"/>
      <c r="D400" s="72"/>
      <c r="E400" s="82"/>
      <c r="F400" s="173"/>
    </row>
    <row r="401" spans="1:6" ht="30">
      <c r="A401" s="214" t="s">
        <v>509</v>
      </c>
      <c r="B401" s="7" t="s">
        <v>45</v>
      </c>
      <c r="C401" s="80" t="s">
        <v>10</v>
      </c>
      <c r="D401" s="72">
        <v>14.611482022500002</v>
      </c>
      <c r="E401" s="79">
        <v>0.61823799999999995</v>
      </c>
      <c r="F401" s="164">
        <v>9.0333734226263562</v>
      </c>
    </row>
    <row r="402" spans="1:6" ht="30">
      <c r="A402" s="214" t="s">
        <v>513</v>
      </c>
      <c r="B402" s="7" t="s">
        <v>76</v>
      </c>
      <c r="C402" s="80" t="s">
        <v>26</v>
      </c>
      <c r="D402" s="72">
        <v>489.4846477537501</v>
      </c>
      <c r="E402" s="79">
        <v>0.72501990000000005</v>
      </c>
      <c r="F402" s="164">
        <v>354.88611036595915</v>
      </c>
    </row>
    <row r="403" spans="1:6">
      <c r="A403" s="56"/>
      <c r="B403" s="31" t="s">
        <v>191</v>
      </c>
      <c r="C403" s="80"/>
      <c r="D403" s="72"/>
      <c r="E403" s="82"/>
      <c r="F403" s="174"/>
    </row>
    <row r="404" spans="1:6" ht="30">
      <c r="A404" s="56" t="s">
        <v>509</v>
      </c>
      <c r="B404" s="7" t="s">
        <v>45</v>
      </c>
      <c r="C404" s="80" t="s">
        <v>10</v>
      </c>
      <c r="D404" s="72">
        <v>249.05935265625004</v>
      </c>
      <c r="E404" s="79">
        <v>0.61823799999999995</v>
      </c>
      <c r="F404" s="164">
        <v>153.97795606749469</v>
      </c>
    </row>
    <row r="405" spans="1:6" ht="30">
      <c r="A405" s="56" t="s">
        <v>513</v>
      </c>
      <c r="B405" s="7" t="s">
        <v>76</v>
      </c>
      <c r="C405" s="80" t="s">
        <v>26</v>
      </c>
      <c r="D405" s="72">
        <v>2490.5935265625003</v>
      </c>
      <c r="E405" s="79">
        <v>0.72501990000000005</v>
      </c>
      <c r="F405" s="164">
        <v>1805.7298695689915</v>
      </c>
    </row>
    <row r="406" spans="1:6">
      <c r="A406" s="214"/>
      <c r="B406" s="47" t="s">
        <v>184</v>
      </c>
      <c r="C406" s="108">
        <v>15</v>
      </c>
      <c r="D406" s="92" t="s">
        <v>145</v>
      </c>
      <c r="E406" s="79"/>
      <c r="F406" s="178"/>
    </row>
    <row r="407" spans="1:6" ht="30">
      <c r="A407" s="56" t="s">
        <v>510</v>
      </c>
      <c r="B407" s="7" t="s">
        <v>73</v>
      </c>
      <c r="C407" s="80" t="s">
        <v>61</v>
      </c>
      <c r="D407" s="72">
        <v>166.03956843750004</v>
      </c>
      <c r="E407" s="79">
        <v>2.5292439999999998</v>
      </c>
      <c r="F407" s="164">
        <v>419.95458223313631</v>
      </c>
    </row>
    <row r="408" spans="1:6" ht="30">
      <c r="A408" s="56" t="s">
        <v>509</v>
      </c>
      <c r="B408" s="7" t="s">
        <v>45</v>
      </c>
      <c r="C408" s="80" t="s">
        <v>10</v>
      </c>
      <c r="D408" s="72">
        <v>249.05935265625004</v>
      </c>
      <c r="E408" s="79">
        <v>0.61823799999999995</v>
      </c>
      <c r="F408" s="164">
        <v>153.97795606749469</v>
      </c>
    </row>
    <row r="409" spans="1:6" ht="30">
      <c r="A409" s="56" t="s">
        <v>513</v>
      </c>
      <c r="B409" s="7" t="s">
        <v>76</v>
      </c>
      <c r="C409" s="80" t="s">
        <v>26</v>
      </c>
      <c r="D409" s="72">
        <v>9962.3741062500012</v>
      </c>
      <c r="E409" s="79">
        <v>0.72501990000000005</v>
      </c>
      <c r="F409" s="164">
        <v>7222.919478275966</v>
      </c>
    </row>
    <row r="410" spans="1:6">
      <c r="A410" s="56"/>
      <c r="B410" s="31" t="s">
        <v>150</v>
      </c>
      <c r="C410" s="80"/>
      <c r="D410" s="72"/>
      <c r="E410" s="82"/>
      <c r="F410" s="174"/>
    </row>
    <row r="411" spans="1:6" ht="30">
      <c r="A411" s="56" t="s">
        <v>533</v>
      </c>
      <c r="B411" s="7" t="s">
        <v>244</v>
      </c>
      <c r="C411" s="80" t="s">
        <v>55</v>
      </c>
      <c r="D411" s="72">
        <v>1106.9304562500004</v>
      </c>
      <c r="E411" s="79">
        <v>1.859399</v>
      </c>
      <c r="F411" s="164">
        <v>2058.2253834207945</v>
      </c>
    </row>
    <row r="412" spans="1:6">
      <c r="A412" s="56"/>
      <c r="B412" s="31" t="s">
        <v>185</v>
      </c>
      <c r="C412" s="124">
        <v>15</v>
      </c>
      <c r="D412" s="72" t="s">
        <v>145</v>
      </c>
      <c r="E412" s="82"/>
      <c r="F412" s="174"/>
    </row>
    <row r="413" spans="1:6">
      <c r="A413" s="56"/>
      <c r="B413" s="31" t="s">
        <v>188</v>
      </c>
      <c r="C413" s="80"/>
      <c r="D413" s="72"/>
      <c r="E413" s="82"/>
      <c r="F413" s="174"/>
    </row>
    <row r="414" spans="1:6" ht="30">
      <c r="A414" s="56" t="s">
        <v>509</v>
      </c>
      <c r="B414" s="7" t="s">
        <v>45</v>
      </c>
      <c r="C414" s="80" t="s">
        <v>10</v>
      </c>
      <c r="D414" s="72">
        <v>249.05935265625004</v>
      </c>
      <c r="E414" s="79">
        <v>0.61823799999999995</v>
      </c>
      <c r="F414" s="164">
        <v>153.97795606749469</v>
      </c>
    </row>
    <row r="415" spans="1:6" ht="30">
      <c r="A415" s="56" t="s">
        <v>513</v>
      </c>
      <c r="B415" s="7" t="s">
        <v>76</v>
      </c>
      <c r="C415" s="80" t="s">
        <v>26</v>
      </c>
      <c r="D415" s="72">
        <v>2490.5935265625003</v>
      </c>
      <c r="E415" s="79">
        <v>0.72501990000000005</v>
      </c>
      <c r="F415" s="164">
        <v>1805.7298695689915</v>
      </c>
    </row>
    <row r="416" spans="1:6">
      <c r="A416" s="56"/>
      <c r="B416" s="31" t="s">
        <v>189</v>
      </c>
      <c r="C416" s="80"/>
      <c r="D416" s="72"/>
      <c r="E416" s="82"/>
      <c r="F416" s="173"/>
    </row>
    <row r="417" spans="1:6">
      <c r="A417" s="56"/>
      <c r="B417" s="5" t="s">
        <v>190</v>
      </c>
      <c r="C417" s="80"/>
      <c r="D417" s="72"/>
      <c r="E417" s="82"/>
      <c r="F417" s="173"/>
    </row>
    <row r="418" spans="1:6">
      <c r="A418" s="56"/>
      <c r="B418" s="31" t="s">
        <v>151</v>
      </c>
      <c r="C418" s="109">
        <v>10</v>
      </c>
      <c r="D418" s="72" t="s">
        <v>145</v>
      </c>
      <c r="E418" s="82"/>
      <c r="F418" s="174"/>
    </row>
    <row r="419" spans="1:6" ht="30">
      <c r="A419" s="56" t="s">
        <v>514</v>
      </c>
      <c r="B419" s="7" t="s">
        <v>77</v>
      </c>
      <c r="C419" s="80" t="s">
        <v>61</v>
      </c>
      <c r="D419" s="72">
        <v>110.69304562500004</v>
      </c>
      <c r="E419" s="79">
        <v>148.79244</v>
      </c>
      <c r="F419" s="164">
        <v>16470.288349575079</v>
      </c>
    </row>
    <row r="420" spans="1:6" ht="30">
      <c r="A420" s="56" t="s">
        <v>509</v>
      </c>
      <c r="B420" s="7" t="s">
        <v>45</v>
      </c>
      <c r="C420" s="80" t="s">
        <v>10</v>
      </c>
      <c r="D420" s="72">
        <v>166.03956843750007</v>
      </c>
      <c r="E420" s="79">
        <v>0.61823799999999995</v>
      </c>
      <c r="F420" s="164">
        <v>102.65197071166315</v>
      </c>
    </row>
    <row r="421" spans="1:6" ht="30">
      <c r="A421" s="56" t="s">
        <v>513</v>
      </c>
      <c r="B421" s="7" t="s">
        <v>76</v>
      </c>
      <c r="C421" s="80" t="s">
        <v>26</v>
      </c>
      <c r="D421" s="72">
        <v>5562.3255426562519</v>
      </c>
      <c r="E421" s="79">
        <v>0.72501990000000005</v>
      </c>
      <c r="F421" s="164">
        <v>4032.7967087040815</v>
      </c>
    </row>
    <row r="422" spans="1:6">
      <c r="A422" s="56"/>
      <c r="B422" s="31" t="s">
        <v>36</v>
      </c>
      <c r="C422" s="80"/>
      <c r="D422" s="72"/>
      <c r="E422" s="82"/>
      <c r="F422" s="173"/>
    </row>
    <row r="423" spans="1:6" ht="30">
      <c r="A423" s="56" t="s">
        <v>530</v>
      </c>
      <c r="B423" s="7" t="s">
        <v>24</v>
      </c>
      <c r="C423" s="80" t="s">
        <v>55</v>
      </c>
      <c r="D423" s="72">
        <v>1106.9304562500004</v>
      </c>
      <c r="E423" s="79">
        <v>0.96681000000000006</v>
      </c>
      <c r="F423" s="164">
        <v>1070.1914344070628</v>
      </c>
    </row>
    <row r="424" spans="1:6" ht="25.5">
      <c r="A424" s="360" t="s">
        <v>443</v>
      </c>
      <c r="B424" s="7" t="s">
        <v>51</v>
      </c>
      <c r="C424" s="80" t="s">
        <v>10</v>
      </c>
      <c r="D424" s="92">
        <v>1.3283165475000003</v>
      </c>
      <c r="E424" s="79">
        <v>5564.17</v>
      </c>
      <c r="F424" s="164">
        <v>7390.9790841030763</v>
      </c>
    </row>
    <row r="425" spans="1:6" ht="45">
      <c r="A425" s="56" t="s">
        <v>511</v>
      </c>
      <c r="B425" s="7" t="s">
        <v>27</v>
      </c>
      <c r="C425" s="80" t="s">
        <v>26</v>
      </c>
      <c r="D425" s="92">
        <v>44.498604341250008</v>
      </c>
      <c r="E425" s="79">
        <v>1.9022782499999999</v>
      </c>
      <c r="F425" s="164">
        <v>84.648727193715459</v>
      </c>
    </row>
    <row r="426" spans="1:6">
      <c r="A426" s="56"/>
      <c r="B426" s="31" t="s">
        <v>152</v>
      </c>
      <c r="C426" s="80"/>
      <c r="D426" s="72"/>
      <c r="E426" s="82"/>
      <c r="F426" s="173"/>
    </row>
    <row r="427" spans="1:6" ht="30">
      <c r="A427" s="56" t="s">
        <v>520</v>
      </c>
      <c r="B427" s="7" t="s">
        <v>34</v>
      </c>
      <c r="C427" s="80" t="s">
        <v>10</v>
      </c>
      <c r="D427" s="72">
        <v>132.83165475000004</v>
      </c>
      <c r="E427" s="79">
        <v>115.49960798698795</v>
      </c>
      <c r="F427" s="164">
        <v>15342.00405188793</v>
      </c>
    </row>
    <row r="428" spans="1:6" ht="38.25">
      <c r="A428" s="360" t="s">
        <v>445</v>
      </c>
      <c r="B428" s="7" t="s">
        <v>20</v>
      </c>
      <c r="C428" s="80" t="s">
        <v>10</v>
      </c>
      <c r="D428" s="72">
        <v>7.5182716588500016</v>
      </c>
      <c r="E428" s="79">
        <v>3494.17</v>
      </c>
      <c r="F428" s="164">
        <v>26270.119282203912</v>
      </c>
    </row>
    <row r="429" spans="1:6" ht="30">
      <c r="A429" s="56" t="s">
        <v>512</v>
      </c>
      <c r="B429" s="7" t="s">
        <v>29</v>
      </c>
      <c r="C429" s="80" t="s">
        <v>28</v>
      </c>
      <c r="D429" s="72">
        <v>25.125</v>
      </c>
      <c r="E429" s="79">
        <v>0.96278761200000007</v>
      </c>
      <c r="F429" s="164">
        <v>24.190038751500001</v>
      </c>
    </row>
    <row r="430" spans="1:6">
      <c r="A430" s="358"/>
      <c r="B430" s="16"/>
      <c r="C430" s="69"/>
      <c r="D430" s="70"/>
      <c r="E430" s="110" t="s">
        <v>17</v>
      </c>
      <c r="F430" s="179">
        <v>94431.66453643862</v>
      </c>
    </row>
    <row r="431" spans="1:6">
      <c r="A431" s="358"/>
      <c r="B431" s="16"/>
      <c r="C431" s="69"/>
      <c r="D431" s="392">
        <v>85.309482635746733</v>
      </c>
      <c r="E431" s="125" t="s">
        <v>335</v>
      </c>
      <c r="F431" s="154"/>
    </row>
    <row r="432" spans="1:6" ht="30">
      <c r="A432" s="364" t="s">
        <v>226</v>
      </c>
      <c r="B432" s="49" t="s">
        <v>187</v>
      </c>
      <c r="C432" s="107">
        <v>2488.8591600000018</v>
      </c>
      <c r="D432" s="65" t="s">
        <v>55</v>
      </c>
      <c r="E432" s="89"/>
      <c r="F432" s="171"/>
    </row>
    <row r="433" spans="1:6">
      <c r="A433" s="346"/>
      <c r="B433" s="47" t="s">
        <v>35</v>
      </c>
      <c r="C433" s="108">
        <v>15</v>
      </c>
      <c r="D433" s="92" t="s">
        <v>145</v>
      </c>
      <c r="E433" s="79"/>
      <c r="F433" s="177"/>
    </row>
    <row r="434" spans="1:6" ht="30">
      <c r="A434" s="214" t="s">
        <v>523</v>
      </c>
      <c r="B434" s="7" t="s">
        <v>15</v>
      </c>
      <c r="C434" s="80" t="s">
        <v>61</v>
      </c>
      <c r="D434" s="72">
        <v>373.32887400000027</v>
      </c>
      <c r="E434" s="79">
        <v>57.247693687060099</v>
      </c>
      <c r="F434" s="164">
        <v>21372.21702328707</v>
      </c>
    </row>
    <row r="435" spans="1:6">
      <c r="A435" s="214"/>
      <c r="B435" s="31" t="s">
        <v>149</v>
      </c>
      <c r="C435" s="80"/>
      <c r="D435" s="72"/>
      <c r="E435" s="82"/>
      <c r="F435" s="173"/>
    </row>
    <row r="436" spans="1:6" ht="30">
      <c r="A436" s="214" t="s">
        <v>509</v>
      </c>
      <c r="B436" s="7" t="s">
        <v>45</v>
      </c>
      <c r="C436" s="80" t="s">
        <v>10</v>
      </c>
      <c r="D436" s="72">
        <v>32.852940912000022</v>
      </c>
      <c r="E436" s="79">
        <v>0.61823799999999995</v>
      </c>
      <c r="F436" s="164">
        <v>20.310936483553068</v>
      </c>
    </row>
    <row r="437" spans="1:6" ht="30">
      <c r="A437" s="214" t="s">
        <v>513</v>
      </c>
      <c r="B437" s="7" t="s">
        <v>76</v>
      </c>
      <c r="C437" s="80" t="s">
        <v>26</v>
      </c>
      <c r="D437" s="72">
        <v>1100.5735205520007</v>
      </c>
      <c r="E437" s="79">
        <v>0.72501990000000005</v>
      </c>
      <c r="F437" s="164">
        <v>797.93770381325953</v>
      </c>
    </row>
    <row r="438" spans="1:6">
      <c r="A438" s="56"/>
      <c r="B438" s="31" t="s">
        <v>191</v>
      </c>
      <c r="C438" s="80"/>
      <c r="D438" s="72"/>
      <c r="E438" s="82"/>
      <c r="F438" s="174"/>
    </row>
    <row r="439" spans="1:6" ht="30">
      <c r="A439" s="56" t="s">
        <v>509</v>
      </c>
      <c r="B439" s="7" t="s">
        <v>45</v>
      </c>
      <c r="C439" s="80" t="s">
        <v>10</v>
      </c>
      <c r="D439" s="72">
        <v>559.9933110000004</v>
      </c>
      <c r="E439" s="79">
        <v>0.61823799999999995</v>
      </c>
      <c r="F439" s="164">
        <v>346.20914460601824</v>
      </c>
    </row>
    <row r="440" spans="1:6" ht="30">
      <c r="A440" s="56" t="s">
        <v>513</v>
      </c>
      <c r="B440" s="7" t="s">
        <v>76</v>
      </c>
      <c r="C440" s="80" t="s">
        <v>26</v>
      </c>
      <c r="D440" s="72">
        <v>5599.9331100000036</v>
      </c>
      <c r="E440" s="79">
        <v>0.72501990000000005</v>
      </c>
      <c r="F440" s="164">
        <v>4060.0629434188918</v>
      </c>
    </row>
    <row r="441" spans="1:6">
      <c r="A441" s="214"/>
      <c r="B441" s="47" t="s">
        <v>184</v>
      </c>
      <c r="C441" s="81">
        <v>22.5</v>
      </c>
      <c r="D441" s="81" t="s">
        <v>145</v>
      </c>
      <c r="E441" s="79"/>
      <c r="F441" s="178"/>
    </row>
    <row r="442" spans="1:6" ht="30">
      <c r="A442" s="56" t="s">
        <v>510</v>
      </c>
      <c r="B442" s="7" t="s">
        <v>73</v>
      </c>
      <c r="C442" s="80" t="s">
        <v>61</v>
      </c>
      <c r="D442" s="72">
        <v>559.9933110000004</v>
      </c>
      <c r="E442" s="79">
        <v>2.5292439999999998</v>
      </c>
      <c r="F442" s="164">
        <v>1416.3597218868849</v>
      </c>
    </row>
    <row r="443" spans="1:6" ht="30">
      <c r="A443" s="56" t="s">
        <v>509</v>
      </c>
      <c r="B443" s="7" t="s">
        <v>45</v>
      </c>
      <c r="C443" s="80" t="s">
        <v>10</v>
      </c>
      <c r="D443" s="72">
        <v>839.98996650000061</v>
      </c>
      <c r="E443" s="79">
        <v>0.61823799999999995</v>
      </c>
      <c r="F443" s="164">
        <v>519.31371690902733</v>
      </c>
    </row>
    <row r="444" spans="1:6" ht="30">
      <c r="A444" s="56" t="s">
        <v>513</v>
      </c>
      <c r="B444" s="7" t="s">
        <v>76</v>
      </c>
      <c r="C444" s="80" t="s">
        <v>26</v>
      </c>
      <c r="D444" s="72">
        <v>33599.598660000025</v>
      </c>
      <c r="E444" s="79">
        <v>0.72501990000000005</v>
      </c>
      <c r="F444" s="164">
        <v>24360.377660513353</v>
      </c>
    </row>
    <row r="445" spans="1:6">
      <c r="A445" s="56"/>
      <c r="B445" s="31" t="s">
        <v>150</v>
      </c>
      <c r="C445" s="80"/>
      <c r="D445" s="72"/>
      <c r="E445" s="82"/>
      <c r="F445" s="174"/>
    </row>
    <row r="446" spans="1:6" ht="30">
      <c r="A446" s="56" t="s">
        <v>533</v>
      </c>
      <c r="B446" s="7" t="s">
        <v>244</v>
      </c>
      <c r="C446" s="80" t="s">
        <v>55</v>
      </c>
      <c r="D446" s="72">
        <v>2488.8591600000018</v>
      </c>
      <c r="E446" s="79">
        <v>1.859399</v>
      </c>
      <c r="F446" s="164">
        <v>4627.7822332448432</v>
      </c>
    </row>
    <row r="447" spans="1:6">
      <c r="A447" s="56"/>
      <c r="B447" s="31" t="s">
        <v>185</v>
      </c>
      <c r="C447" s="80"/>
      <c r="D447" s="72"/>
      <c r="E447" s="82"/>
      <c r="F447" s="174"/>
    </row>
    <row r="448" spans="1:6">
      <c r="A448" s="56"/>
      <c r="B448" s="31" t="s">
        <v>188</v>
      </c>
      <c r="C448" s="80"/>
      <c r="D448" s="72"/>
      <c r="E448" s="82"/>
      <c r="F448" s="174"/>
    </row>
    <row r="449" spans="1:6" ht="30">
      <c r="A449" s="56" t="s">
        <v>509</v>
      </c>
      <c r="B449" s="7" t="s">
        <v>45</v>
      </c>
      <c r="C449" s="80" t="s">
        <v>10</v>
      </c>
      <c r="D449" s="72">
        <v>559.9933110000004</v>
      </c>
      <c r="E449" s="79">
        <v>0.61823799999999995</v>
      </c>
      <c r="F449" s="164">
        <v>346.20914460601824</v>
      </c>
    </row>
    <row r="450" spans="1:6" ht="30">
      <c r="A450" s="56" t="s">
        <v>513</v>
      </c>
      <c r="B450" s="7" t="s">
        <v>76</v>
      </c>
      <c r="C450" s="80" t="s">
        <v>26</v>
      </c>
      <c r="D450" s="72">
        <v>5599.9331100000036</v>
      </c>
      <c r="E450" s="79">
        <v>0.72501990000000005</v>
      </c>
      <c r="F450" s="164">
        <v>4060.0629434188918</v>
      </c>
    </row>
    <row r="451" spans="1:6">
      <c r="A451" s="56"/>
      <c r="B451" s="31" t="s">
        <v>189</v>
      </c>
      <c r="C451" s="80"/>
      <c r="D451" s="72"/>
      <c r="E451" s="82"/>
      <c r="F451" s="173"/>
    </row>
    <row r="452" spans="1:6">
      <c r="A452" s="56"/>
      <c r="B452" s="5" t="s">
        <v>190</v>
      </c>
      <c r="C452" s="80"/>
      <c r="D452" s="72"/>
      <c r="E452" s="82"/>
      <c r="F452" s="173"/>
    </row>
    <row r="453" spans="1:6">
      <c r="A453" s="56"/>
      <c r="B453" s="31" t="s">
        <v>151</v>
      </c>
      <c r="C453" s="109">
        <v>15</v>
      </c>
      <c r="D453" s="72" t="s">
        <v>145</v>
      </c>
      <c r="E453" s="82"/>
      <c r="F453" s="174"/>
    </row>
    <row r="454" spans="1:6" ht="30">
      <c r="A454" s="327" t="s">
        <v>514</v>
      </c>
      <c r="B454" s="7" t="s">
        <v>77</v>
      </c>
      <c r="C454" s="80" t="s">
        <v>61</v>
      </c>
      <c r="D454" s="72">
        <v>373.32887400000027</v>
      </c>
      <c r="E454" s="79">
        <v>148.79244</v>
      </c>
      <c r="F454" s="164">
        <v>55548.514084912596</v>
      </c>
    </row>
    <row r="455" spans="1:6" ht="30">
      <c r="A455" s="56" t="s">
        <v>509</v>
      </c>
      <c r="B455" s="7" t="s">
        <v>45</v>
      </c>
      <c r="C455" s="80" t="s">
        <v>10</v>
      </c>
      <c r="D455" s="72">
        <v>559.9933110000004</v>
      </c>
      <c r="E455" s="79">
        <v>0.61823799999999995</v>
      </c>
      <c r="F455" s="164">
        <v>346.20914460601824</v>
      </c>
    </row>
    <row r="456" spans="1:6" ht="30">
      <c r="A456" s="56" t="s">
        <v>513</v>
      </c>
      <c r="B456" s="7" t="s">
        <v>76</v>
      </c>
      <c r="C456" s="80" t="s">
        <v>26</v>
      </c>
      <c r="D456" s="72">
        <v>18759.775918500014</v>
      </c>
      <c r="E456" s="79">
        <v>0.72501990000000005</v>
      </c>
      <c r="F456" s="164">
        <v>13601.21086045329</v>
      </c>
    </row>
    <row r="457" spans="1:6">
      <c r="A457" s="56"/>
      <c r="B457" s="31" t="s">
        <v>36</v>
      </c>
      <c r="C457" s="80"/>
      <c r="D457" s="72"/>
      <c r="E457" s="82"/>
      <c r="F457" s="173"/>
    </row>
    <row r="458" spans="1:6" ht="30">
      <c r="A458" s="56" t="s">
        <v>530</v>
      </c>
      <c r="B458" s="7" t="s">
        <v>24</v>
      </c>
      <c r="C458" s="80" t="s">
        <v>55</v>
      </c>
      <c r="D458" s="72">
        <v>2488.8591600000018</v>
      </c>
      <c r="E458" s="79">
        <v>0.96681000000000006</v>
      </c>
      <c r="F458" s="164">
        <v>2406.2539244796017</v>
      </c>
    </row>
    <row r="459" spans="1:6" ht="25.5">
      <c r="A459" s="360" t="s">
        <v>443</v>
      </c>
      <c r="B459" s="7" t="s">
        <v>51</v>
      </c>
      <c r="C459" s="80" t="s">
        <v>10</v>
      </c>
      <c r="D459" s="92">
        <v>2.986630992000002</v>
      </c>
      <c r="E459" s="79">
        <v>5564.17</v>
      </c>
      <c r="F459" s="164">
        <v>16618.12256675665</v>
      </c>
    </row>
    <row r="460" spans="1:6" ht="45">
      <c r="A460" s="56" t="s">
        <v>511</v>
      </c>
      <c r="B460" s="7" t="s">
        <v>27</v>
      </c>
      <c r="C460" s="80" t="s">
        <v>26</v>
      </c>
      <c r="D460" s="92">
        <v>100.05213823200006</v>
      </c>
      <c r="E460" s="79">
        <v>1.9022782499999999</v>
      </c>
      <c r="F460" s="164">
        <v>190.32700642472716</v>
      </c>
    </row>
    <row r="461" spans="1:6">
      <c r="A461" s="56"/>
      <c r="B461" s="31" t="s">
        <v>152</v>
      </c>
      <c r="C461" s="109">
        <v>7.5</v>
      </c>
      <c r="D461" s="72" t="s">
        <v>145</v>
      </c>
      <c r="E461" s="82"/>
      <c r="F461" s="173"/>
    </row>
    <row r="462" spans="1:6" ht="30">
      <c r="A462" s="56" t="s">
        <v>520</v>
      </c>
      <c r="B462" s="7" t="s">
        <v>34</v>
      </c>
      <c r="C462" s="80" t="s">
        <v>10</v>
      </c>
      <c r="D462" s="72">
        <v>447.99464880000033</v>
      </c>
      <c r="E462" s="79">
        <v>115.49960798698795</v>
      </c>
      <c r="F462" s="164">
        <v>51743.20631666838</v>
      </c>
    </row>
    <row r="463" spans="1:6" ht="38.25">
      <c r="A463" s="360" t="s">
        <v>445</v>
      </c>
      <c r="B463" s="7" t="s">
        <v>20</v>
      </c>
      <c r="C463" s="80" t="s">
        <v>10</v>
      </c>
      <c r="D463" s="72">
        <v>25.356497122080018</v>
      </c>
      <c r="E463" s="79">
        <v>3494.17</v>
      </c>
      <c r="F463" s="164">
        <v>88599.911549058335</v>
      </c>
    </row>
    <row r="464" spans="1:6" ht="30">
      <c r="A464" s="56" t="s">
        <v>512</v>
      </c>
      <c r="B464" s="7" t="s">
        <v>29</v>
      </c>
      <c r="C464" s="80" t="s">
        <v>28</v>
      </c>
      <c r="D464" s="72">
        <v>56.53125</v>
      </c>
      <c r="E464" s="79">
        <v>0.96278761200000007</v>
      </c>
      <c r="F464" s="164">
        <v>54.427587190875002</v>
      </c>
    </row>
    <row r="465" spans="1:6">
      <c r="A465" s="358"/>
      <c r="B465" s="16"/>
      <c r="C465" s="69"/>
      <c r="D465" s="70"/>
      <c r="E465" s="110" t="s">
        <v>17</v>
      </c>
      <c r="F465" s="179">
        <v>291035.02621273824</v>
      </c>
    </row>
    <row r="466" spans="1:6">
      <c r="A466" s="358"/>
      <c r="B466" s="16"/>
      <c r="C466" s="69"/>
      <c r="D466" s="392">
        <v>116.93511263720444</v>
      </c>
      <c r="E466" s="125" t="s">
        <v>335</v>
      </c>
      <c r="F466" s="154"/>
    </row>
    <row r="467" spans="1:6" ht="30">
      <c r="A467" s="364" t="s">
        <v>225</v>
      </c>
      <c r="B467" s="49" t="s">
        <v>187</v>
      </c>
      <c r="C467" s="119">
        <v>0</v>
      </c>
      <c r="D467" s="65" t="s">
        <v>55</v>
      </c>
      <c r="E467" s="89"/>
      <c r="F467" s="171"/>
    </row>
    <row r="468" spans="1:6">
      <c r="A468" s="346"/>
      <c r="B468" s="47" t="s">
        <v>35</v>
      </c>
      <c r="C468" s="108">
        <v>20</v>
      </c>
      <c r="D468" s="92" t="s">
        <v>145</v>
      </c>
      <c r="E468" s="79"/>
      <c r="F468" s="177"/>
    </row>
    <row r="469" spans="1:6" ht="30">
      <c r="A469" s="214" t="s">
        <v>523</v>
      </c>
      <c r="B469" s="7" t="s">
        <v>15</v>
      </c>
      <c r="C469" s="80" t="s">
        <v>61</v>
      </c>
      <c r="D469" s="72">
        <v>0</v>
      </c>
      <c r="E469" s="79">
        <v>57.247693687060099</v>
      </c>
      <c r="F469" s="164">
        <v>0</v>
      </c>
    </row>
    <row r="470" spans="1:6">
      <c r="A470" s="214"/>
      <c r="B470" s="31" t="s">
        <v>149</v>
      </c>
      <c r="C470" s="80"/>
      <c r="D470" s="72"/>
      <c r="E470" s="82"/>
      <c r="F470" s="173"/>
    </row>
    <row r="471" spans="1:6" ht="30">
      <c r="A471" s="214" t="s">
        <v>509</v>
      </c>
      <c r="B471" s="7" t="s">
        <v>45</v>
      </c>
      <c r="C471" s="80" t="s">
        <v>10</v>
      </c>
      <c r="D471" s="72">
        <v>0</v>
      </c>
      <c r="E471" s="79">
        <v>0.61823799999999995</v>
      </c>
      <c r="F471" s="164">
        <v>0</v>
      </c>
    </row>
    <row r="472" spans="1:6" ht="30">
      <c r="A472" s="214" t="s">
        <v>513</v>
      </c>
      <c r="B472" s="7" t="s">
        <v>76</v>
      </c>
      <c r="C472" s="80" t="s">
        <v>26</v>
      </c>
      <c r="D472" s="72">
        <v>0</v>
      </c>
      <c r="E472" s="79">
        <v>0.72501990000000005</v>
      </c>
      <c r="F472" s="164">
        <v>0</v>
      </c>
    </row>
    <row r="473" spans="1:6">
      <c r="A473" s="56"/>
      <c r="B473" s="31" t="s">
        <v>191</v>
      </c>
      <c r="C473" s="80"/>
      <c r="D473" s="72"/>
      <c r="E473" s="82"/>
      <c r="F473" s="174"/>
    </row>
    <row r="474" spans="1:6" ht="30">
      <c r="A474" s="56" t="s">
        <v>509</v>
      </c>
      <c r="B474" s="7" t="s">
        <v>45</v>
      </c>
      <c r="C474" s="80" t="s">
        <v>10</v>
      </c>
      <c r="D474" s="72">
        <v>0</v>
      </c>
      <c r="E474" s="79">
        <v>0.61823799999999995</v>
      </c>
      <c r="F474" s="164">
        <v>0</v>
      </c>
    </row>
    <row r="475" spans="1:6" ht="30">
      <c r="A475" s="56" t="s">
        <v>513</v>
      </c>
      <c r="B475" s="7" t="s">
        <v>76</v>
      </c>
      <c r="C475" s="80" t="s">
        <v>26</v>
      </c>
      <c r="D475" s="72">
        <v>0</v>
      </c>
      <c r="E475" s="79">
        <v>0.72501990000000005</v>
      </c>
      <c r="F475" s="164">
        <v>0</v>
      </c>
    </row>
    <row r="476" spans="1:6">
      <c r="A476" s="214"/>
      <c r="B476" s="47" t="s">
        <v>184</v>
      </c>
      <c r="C476" s="108">
        <v>30</v>
      </c>
      <c r="D476" s="92" t="s">
        <v>145</v>
      </c>
      <c r="E476" s="79"/>
      <c r="F476" s="178"/>
    </row>
    <row r="477" spans="1:6" ht="30">
      <c r="A477" s="56" t="s">
        <v>510</v>
      </c>
      <c r="B477" s="7" t="s">
        <v>73</v>
      </c>
      <c r="C477" s="80" t="s">
        <v>61</v>
      </c>
      <c r="D477" s="72">
        <v>0</v>
      </c>
      <c r="E477" s="79">
        <v>2.5292439999999998</v>
      </c>
      <c r="F477" s="164">
        <v>0</v>
      </c>
    </row>
    <row r="478" spans="1:6" ht="30">
      <c r="A478" s="56" t="s">
        <v>509</v>
      </c>
      <c r="B478" s="7" t="s">
        <v>45</v>
      </c>
      <c r="C478" s="80" t="s">
        <v>10</v>
      </c>
      <c r="D478" s="72">
        <v>0</v>
      </c>
      <c r="E478" s="79">
        <v>0.61823799999999995</v>
      </c>
      <c r="F478" s="164">
        <v>0</v>
      </c>
    </row>
    <row r="479" spans="1:6" ht="30">
      <c r="A479" s="56" t="s">
        <v>513</v>
      </c>
      <c r="B479" s="7" t="s">
        <v>76</v>
      </c>
      <c r="C479" s="80" t="s">
        <v>26</v>
      </c>
      <c r="D479" s="72">
        <v>0</v>
      </c>
      <c r="E479" s="79">
        <v>0.72501990000000005</v>
      </c>
      <c r="F479" s="164">
        <v>0</v>
      </c>
    </row>
    <row r="480" spans="1:6">
      <c r="A480" s="56"/>
      <c r="B480" s="31" t="s">
        <v>150</v>
      </c>
      <c r="C480" s="80"/>
      <c r="D480" s="72"/>
      <c r="E480" s="82"/>
      <c r="F480" s="174"/>
    </row>
    <row r="481" spans="1:6" ht="30">
      <c r="A481" s="56" t="s">
        <v>533</v>
      </c>
      <c r="B481" s="7" t="s">
        <v>244</v>
      </c>
      <c r="C481" s="80" t="s">
        <v>55</v>
      </c>
      <c r="D481" s="72">
        <v>0</v>
      </c>
      <c r="E481" s="79">
        <v>1.859399</v>
      </c>
      <c r="F481" s="164">
        <v>0</v>
      </c>
    </row>
    <row r="482" spans="1:6">
      <c r="A482" s="56"/>
      <c r="B482" s="31" t="s">
        <v>185</v>
      </c>
      <c r="C482" s="80"/>
      <c r="D482" s="72"/>
      <c r="E482" s="82"/>
      <c r="F482" s="174"/>
    </row>
    <row r="483" spans="1:6">
      <c r="A483" s="56"/>
      <c r="B483" s="31" t="s">
        <v>188</v>
      </c>
      <c r="C483" s="80"/>
      <c r="D483" s="72"/>
      <c r="E483" s="82"/>
      <c r="F483" s="174"/>
    </row>
    <row r="484" spans="1:6" ht="30">
      <c r="A484" s="56" t="s">
        <v>509</v>
      </c>
      <c r="B484" s="7" t="s">
        <v>45</v>
      </c>
      <c r="C484" s="80" t="s">
        <v>10</v>
      </c>
      <c r="D484" s="72">
        <v>0</v>
      </c>
      <c r="E484" s="79">
        <v>0.61823799999999995</v>
      </c>
      <c r="F484" s="164">
        <v>0</v>
      </c>
    </row>
    <row r="485" spans="1:6" ht="30">
      <c r="A485" s="56" t="s">
        <v>513</v>
      </c>
      <c r="B485" s="7" t="s">
        <v>76</v>
      </c>
      <c r="C485" s="80" t="s">
        <v>26</v>
      </c>
      <c r="D485" s="72">
        <v>0</v>
      </c>
      <c r="E485" s="79">
        <v>0.72501990000000005</v>
      </c>
      <c r="F485" s="164">
        <v>0</v>
      </c>
    </row>
    <row r="486" spans="1:6">
      <c r="A486" s="56"/>
      <c r="B486" s="31" t="s">
        <v>189</v>
      </c>
      <c r="C486" s="80"/>
      <c r="D486" s="72"/>
      <c r="E486" s="82"/>
      <c r="F486" s="173"/>
    </row>
    <row r="487" spans="1:6">
      <c r="A487" s="56"/>
      <c r="B487" s="5" t="s">
        <v>190</v>
      </c>
      <c r="C487" s="80"/>
      <c r="D487" s="72"/>
      <c r="E487" s="82"/>
      <c r="F487" s="173"/>
    </row>
    <row r="488" spans="1:6">
      <c r="A488" s="56"/>
      <c r="B488" s="31" t="s">
        <v>151</v>
      </c>
      <c r="C488" s="109">
        <v>20</v>
      </c>
      <c r="D488" s="72" t="s">
        <v>145</v>
      </c>
      <c r="E488" s="82"/>
      <c r="F488" s="174"/>
    </row>
    <row r="489" spans="1:6" ht="30">
      <c r="A489" s="327" t="s">
        <v>514</v>
      </c>
      <c r="B489" s="7" t="s">
        <v>77</v>
      </c>
      <c r="C489" s="80" t="s">
        <v>61</v>
      </c>
      <c r="D489" s="72">
        <v>0</v>
      </c>
      <c r="E489" s="79">
        <v>148.79244</v>
      </c>
      <c r="F489" s="164">
        <v>0</v>
      </c>
    </row>
    <row r="490" spans="1:6" ht="30">
      <c r="A490" s="56" t="s">
        <v>509</v>
      </c>
      <c r="B490" s="7" t="s">
        <v>45</v>
      </c>
      <c r="C490" s="80" t="s">
        <v>10</v>
      </c>
      <c r="D490" s="72">
        <v>0</v>
      </c>
      <c r="E490" s="79">
        <v>0.61823799999999995</v>
      </c>
      <c r="F490" s="164">
        <v>0</v>
      </c>
    </row>
    <row r="491" spans="1:6" ht="30">
      <c r="A491" s="56" t="s">
        <v>513</v>
      </c>
      <c r="B491" s="7" t="s">
        <v>76</v>
      </c>
      <c r="C491" s="80" t="s">
        <v>26</v>
      </c>
      <c r="D491" s="72">
        <v>0</v>
      </c>
      <c r="E491" s="79">
        <v>0.72501990000000005</v>
      </c>
      <c r="F491" s="164">
        <v>0</v>
      </c>
    </row>
    <row r="492" spans="1:6">
      <c r="A492" s="56"/>
      <c r="B492" s="31" t="s">
        <v>36</v>
      </c>
      <c r="C492" s="80"/>
      <c r="D492" s="72"/>
      <c r="E492" s="82"/>
      <c r="F492" s="173"/>
    </row>
    <row r="493" spans="1:6" ht="30">
      <c r="A493" s="56" t="s">
        <v>530</v>
      </c>
      <c r="B493" s="7" t="s">
        <v>24</v>
      </c>
      <c r="C493" s="80" t="s">
        <v>55</v>
      </c>
      <c r="D493" s="72">
        <v>0</v>
      </c>
      <c r="E493" s="79">
        <v>0.96681000000000006</v>
      </c>
      <c r="F493" s="164">
        <v>0</v>
      </c>
    </row>
    <row r="494" spans="1:6" ht="25.5">
      <c r="A494" s="360" t="s">
        <v>443</v>
      </c>
      <c r="B494" s="7" t="s">
        <v>51</v>
      </c>
      <c r="C494" s="80" t="s">
        <v>10</v>
      </c>
      <c r="D494" s="92">
        <v>0</v>
      </c>
      <c r="E494" s="79">
        <v>5564.17</v>
      </c>
      <c r="F494" s="164">
        <v>0</v>
      </c>
    </row>
    <row r="495" spans="1:6" ht="45">
      <c r="A495" s="56" t="s">
        <v>511</v>
      </c>
      <c r="B495" s="7" t="s">
        <v>27</v>
      </c>
      <c r="C495" s="80" t="s">
        <v>26</v>
      </c>
      <c r="D495" s="92">
        <v>0</v>
      </c>
      <c r="E495" s="79">
        <v>1.9022782499999999</v>
      </c>
      <c r="F495" s="164">
        <v>0</v>
      </c>
    </row>
    <row r="496" spans="1:6">
      <c r="A496" s="56"/>
      <c r="B496" s="31" t="s">
        <v>179</v>
      </c>
      <c r="C496" s="80"/>
      <c r="D496" s="72"/>
      <c r="E496" s="82"/>
      <c r="F496" s="174"/>
    </row>
    <row r="497" spans="1:6" ht="25.5">
      <c r="A497" s="57" t="s">
        <v>518</v>
      </c>
      <c r="B497" s="7" t="s">
        <v>172</v>
      </c>
      <c r="C497" s="80" t="s">
        <v>10</v>
      </c>
      <c r="D497" s="72">
        <v>0</v>
      </c>
      <c r="E497" s="79">
        <v>142.75109390843372</v>
      </c>
      <c r="F497" s="164">
        <v>0</v>
      </c>
    </row>
    <row r="498" spans="1:6" ht="38.25">
      <c r="A498" s="360" t="s">
        <v>445</v>
      </c>
      <c r="B498" s="7" t="s">
        <v>20</v>
      </c>
      <c r="C498" s="80" t="s">
        <v>10</v>
      </c>
      <c r="D498" s="72">
        <v>0</v>
      </c>
      <c r="E498" s="79">
        <v>3494.17</v>
      </c>
      <c r="F498" s="164">
        <v>0</v>
      </c>
    </row>
    <row r="499" spans="1:6" ht="30">
      <c r="A499" s="56" t="s">
        <v>512</v>
      </c>
      <c r="B499" s="7" t="s">
        <v>29</v>
      </c>
      <c r="C499" s="80" t="s">
        <v>28</v>
      </c>
      <c r="D499" s="72">
        <v>0</v>
      </c>
      <c r="E499" s="79">
        <v>0.96278761200000007</v>
      </c>
      <c r="F499" s="164">
        <v>0</v>
      </c>
    </row>
    <row r="500" spans="1:6">
      <c r="A500" s="214"/>
      <c r="B500" s="31" t="s">
        <v>153</v>
      </c>
      <c r="C500" s="93"/>
      <c r="D500" s="72"/>
      <c r="E500" s="82"/>
      <c r="F500" s="174"/>
    </row>
    <row r="501" spans="1:6" ht="45">
      <c r="A501" s="57" t="s">
        <v>531</v>
      </c>
      <c r="B501" s="7" t="s">
        <v>54</v>
      </c>
      <c r="C501" s="80" t="s">
        <v>55</v>
      </c>
      <c r="D501" s="72">
        <v>0</v>
      </c>
      <c r="E501" s="79">
        <v>0.79145399999999999</v>
      </c>
      <c r="F501" s="164">
        <v>0</v>
      </c>
    </row>
    <row r="502" spans="1:6" ht="25.5">
      <c r="A502" s="357" t="s">
        <v>444</v>
      </c>
      <c r="B502" s="7" t="s">
        <v>52</v>
      </c>
      <c r="C502" s="80" t="s">
        <v>10</v>
      </c>
      <c r="D502" s="92">
        <v>0</v>
      </c>
      <c r="E502" s="79">
        <v>2260.1</v>
      </c>
      <c r="F502" s="164">
        <v>0</v>
      </c>
    </row>
    <row r="503" spans="1:6" ht="45">
      <c r="A503" s="214" t="s">
        <v>511</v>
      </c>
      <c r="B503" s="7" t="s">
        <v>27</v>
      </c>
      <c r="C503" s="80" t="s">
        <v>26</v>
      </c>
      <c r="D503" s="92">
        <v>0</v>
      </c>
      <c r="E503" s="79">
        <v>1.9022782499999999</v>
      </c>
      <c r="F503" s="164">
        <v>0</v>
      </c>
    </row>
    <row r="504" spans="1:6">
      <c r="A504" s="56"/>
      <c r="B504" s="31" t="s">
        <v>180</v>
      </c>
      <c r="C504" s="80"/>
      <c r="D504" s="72"/>
      <c r="E504" s="82"/>
      <c r="F504" s="174"/>
    </row>
    <row r="505" spans="1:6" ht="25.5">
      <c r="A505" s="336" t="s">
        <v>519</v>
      </c>
      <c r="B505" s="7" t="s">
        <v>174</v>
      </c>
      <c r="C505" s="80" t="s">
        <v>10</v>
      </c>
      <c r="D505" s="72">
        <v>0</v>
      </c>
      <c r="E505" s="79">
        <v>150.1210911731807</v>
      </c>
      <c r="F505" s="164">
        <v>0</v>
      </c>
    </row>
    <row r="506" spans="1:6" ht="38.25">
      <c r="A506" s="360" t="s">
        <v>445</v>
      </c>
      <c r="B506" s="7" t="s">
        <v>20</v>
      </c>
      <c r="C506" s="80" t="s">
        <v>10</v>
      </c>
      <c r="D506" s="72">
        <v>0</v>
      </c>
      <c r="E506" s="79">
        <v>3494.17</v>
      </c>
      <c r="F506" s="164">
        <v>0</v>
      </c>
    </row>
    <row r="507" spans="1:6" ht="30">
      <c r="A507" s="56" t="s">
        <v>512</v>
      </c>
      <c r="B507" s="7" t="s">
        <v>29</v>
      </c>
      <c r="C507" s="80" t="s">
        <v>28</v>
      </c>
      <c r="D507" s="72">
        <v>0</v>
      </c>
      <c r="E507" s="79">
        <v>0.96278761200000007</v>
      </c>
      <c r="F507" s="164">
        <v>0</v>
      </c>
    </row>
    <row r="508" spans="1:6">
      <c r="A508" s="358"/>
      <c r="B508" s="16"/>
      <c r="C508" s="69"/>
      <c r="D508" s="70"/>
      <c r="E508" s="110" t="s">
        <v>17</v>
      </c>
      <c r="F508" s="179">
        <v>0</v>
      </c>
    </row>
    <row r="509" spans="1:6">
      <c r="A509" s="358"/>
      <c r="B509" s="16"/>
      <c r="C509" s="69"/>
      <c r="D509" s="392" t="e">
        <v>#DIV/0!</v>
      </c>
      <c r="E509" s="125" t="s">
        <v>335</v>
      </c>
      <c r="F509" s="154"/>
    </row>
    <row r="510" spans="1:6">
      <c r="A510" s="364"/>
      <c r="B510" s="49" t="s">
        <v>242</v>
      </c>
      <c r="C510" s="140">
        <v>258.6703</v>
      </c>
      <c r="D510" s="140" t="s">
        <v>55</v>
      </c>
      <c r="E510" s="89"/>
      <c r="F510" s="171"/>
    </row>
    <row r="511" spans="1:6">
      <c r="A511" s="214"/>
      <c r="B511" s="31" t="s">
        <v>215</v>
      </c>
      <c r="C511" s="111">
        <v>51.734059999999999</v>
      </c>
      <c r="D511" s="112" t="s">
        <v>55</v>
      </c>
      <c r="E511" s="82"/>
      <c r="F511" s="174"/>
    </row>
    <row r="512" spans="1:6" ht="30">
      <c r="A512" s="57" t="s">
        <v>515</v>
      </c>
      <c r="B512" s="7" t="s">
        <v>68</v>
      </c>
      <c r="C512" s="80" t="s">
        <v>55</v>
      </c>
      <c r="D512" s="72">
        <v>51.734059999999999</v>
      </c>
      <c r="E512" s="79">
        <v>10.606864</v>
      </c>
      <c r="F512" s="164">
        <v>548.73613858783995</v>
      </c>
    </row>
    <row r="513" spans="1:6" ht="30">
      <c r="A513" s="57" t="s">
        <v>509</v>
      </c>
      <c r="B513" s="7" t="s">
        <v>45</v>
      </c>
      <c r="C513" s="80" t="s">
        <v>10</v>
      </c>
      <c r="D513" s="92">
        <v>15.520218</v>
      </c>
      <c r="E513" s="79">
        <v>0.61823799999999995</v>
      </c>
      <c r="F513" s="164">
        <v>9.5951885358839988</v>
      </c>
    </row>
    <row r="514" spans="1:6" ht="30">
      <c r="A514" s="57" t="s">
        <v>513</v>
      </c>
      <c r="B514" s="7" t="s">
        <v>76</v>
      </c>
      <c r="C514" s="80" t="s">
        <v>26</v>
      </c>
      <c r="D514" s="92">
        <v>620.80871999999999</v>
      </c>
      <c r="E514" s="79">
        <v>0.72501990000000005</v>
      </c>
      <c r="F514" s="164">
        <v>450.09867609352801</v>
      </c>
    </row>
    <row r="515" spans="1:6">
      <c r="A515" s="56"/>
      <c r="B515" s="31" t="s">
        <v>212</v>
      </c>
      <c r="C515" s="80"/>
      <c r="D515" s="72"/>
      <c r="E515" s="82"/>
      <c r="F515" s="174"/>
    </row>
    <row r="516" spans="1:6" ht="45">
      <c r="A516" s="57" t="s">
        <v>532</v>
      </c>
      <c r="B516" s="7" t="s">
        <v>321</v>
      </c>
      <c r="C516" s="80" t="s">
        <v>55</v>
      </c>
      <c r="D516" s="72">
        <v>51.734059999999999</v>
      </c>
      <c r="E516" s="79">
        <v>101.04699433499999</v>
      </c>
      <c r="F516" s="164">
        <v>5227.5712677465499</v>
      </c>
    </row>
    <row r="517" spans="1:6">
      <c r="A517" s="358"/>
      <c r="B517" s="16"/>
      <c r="C517" s="69"/>
      <c r="D517" s="70"/>
      <c r="E517" s="69"/>
      <c r="F517" s="154"/>
    </row>
    <row r="518" spans="1:6">
      <c r="A518" s="56"/>
      <c r="B518" s="31" t="s">
        <v>243</v>
      </c>
      <c r="C518" s="113">
        <v>206.93624</v>
      </c>
      <c r="D518" s="100" t="s">
        <v>55</v>
      </c>
      <c r="E518" s="104"/>
      <c r="F518" s="174"/>
    </row>
    <row r="519" spans="1:6">
      <c r="A519" s="356"/>
      <c r="B519" s="31" t="s">
        <v>38</v>
      </c>
      <c r="C519" s="114"/>
      <c r="D519" s="84"/>
      <c r="E519" s="82"/>
      <c r="F519" s="165"/>
    </row>
    <row r="520" spans="1:6" ht="25.5">
      <c r="A520" s="56" t="s">
        <v>521</v>
      </c>
      <c r="B520" s="7" t="s">
        <v>32</v>
      </c>
      <c r="C520" s="80" t="s">
        <v>61</v>
      </c>
      <c r="D520" s="72">
        <v>20.693624</v>
      </c>
      <c r="E520" s="79">
        <v>21.515511298975774</v>
      </c>
      <c r="F520" s="164">
        <v>445.23390098875626</v>
      </c>
    </row>
    <row r="521" spans="1:6">
      <c r="A521" s="214"/>
      <c r="B521" s="31" t="s">
        <v>39</v>
      </c>
      <c r="C521" s="80"/>
      <c r="D521" s="72"/>
      <c r="E521" s="82"/>
      <c r="F521" s="173"/>
    </row>
    <row r="522" spans="1:6" ht="30">
      <c r="A522" s="214" t="s">
        <v>513</v>
      </c>
      <c r="B522" s="7" t="s">
        <v>76</v>
      </c>
      <c r="C522" s="80" t="s">
        <v>26</v>
      </c>
      <c r="D522" s="72">
        <v>1663.7673695999999</v>
      </c>
      <c r="E522" s="79">
        <v>0.72501990000000005</v>
      </c>
      <c r="F522" s="164">
        <v>1206.264451930655</v>
      </c>
    </row>
    <row r="523" spans="1:6">
      <c r="A523" s="56"/>
      <c r="B523" s="31" t="s">
        <v>213</v>
      </c>
      <c r="C523" s="109">
        <v>40</v>
      </c>
      <c r="D523" s="72" t="s">
        <v>145</v>
      </c>
      <c r="E523" s="82"/>
      <c r="F523" s="174"/>
    </row>
    <row r="524" spans="1:6" ht="30">
      <c r="A524" s="337" t="s">
        <v>510</v>
      </c>
      <c r="B524" s="7" t="s">
        <v>73</v>
      </c>
      <c r="C524" s="80" t="s">
        <v>61</v>
      </c>
      <c r="D524" s="115">
        <v>82.774495999999999</v>
      </c>
      <c r="E524" s="79">
        <v>2.5292439999999998</v>
      </c>
      <c r="F524" s="164">
        <v>209.35689736102398</v>
      </c>
    </row>
    <row r="525" spans="1:6" ht="30">
      <c r="A525" s="338" t="s">
        <v>509</v>
      </c>
      <c r="B525" s="7" t="s">
        <v>45</v>
      </c>
      <c r="C525" s="80" t="s">
        <v>10</v>
      </c>
      <c r="D525" s="116">
        <v>124.161744</v>
      </c>
      <c r="E525" s="79">
        <v>0.61823799999999995</v>
      </c>
      <c r="F525" s="164">
        <v>76.76150828707199</v>
      </c>
    </row>
    <row r="526" spans="1:6" ht="30">
      <c r="A526" s="338" t="s">
        <v>513</v>
      </c>
      <c r="B526" s="7" t="s">
        <v>76</v>
      </c>
      <c r="C526" s="80" t="s">
        <v>26</v>
      </c>
      <c r="D526" s="116">
        <v>4159.4184239999995</v>
      </c>
      <c r="E526" s="79">
        <v>0.72501990000000005</v>
      </c>
      <c r="F526" s="164">
        <v>3015.6611298266375</v>
      </c>
    </row>
    <row r="527" spans="1:6">
      <c r="A527" s="56"/>
      <c r="B527" s="31" t="s">
        <v>150</v>
      </c>
      <c r="C527" s="80"/>
      <c r="D527" s="72"/>
      <c r="E527" s="82"/>
      <c r="F527" s="173"/>
    </row>
    <row r="528" spans="1:6" ht="30">
      <c r="A528" s="338" t="s">
        <v>533</v>
      </c>
      <c r="B528" s="7" t="s">
        <v>244</v>
      </c>
      <c r="C528" s="80" t="s">
        <v>55</v>
      </c>
      <c r="D528" s="116">
        <v>206.93624</v>
      </c>
      <c r="E528" s="79">
        <v>1.859399</v>
      </c>
      <c r="F528" s="164">
        <v>384.77703771976002</v>
      </c>
    </row>
    <row r="529" spans="1:6">
      <c r="A529" s="56"/>
      <c r="B529" s="31" t="s">
        <v>151</v>
      </c>
      <c r="C529" s="109">
        <v>30</v>
      </c>
      <c r="D529" s="72" t="s">
        <v>145</v>
      </c>
      <c r="E529" s="82"/>
      <c r="F529" s="174"/>
    </row>
    <row r="530" spans="1:6" ht="30">
      <c r="A530" s="327" t="s">
        <v>514</v>
      </c>
      <c r="B530" s="7" t="s">
        <v>77</v>
      </c>
      <c r="C530" s="80" t="s">
        <v>61</v>
      </c>
      <c r="D530" s="72">
        <v>62.080871999999999</v>
      </c>
      <c r="E530" s="79">
        <v>148.79244</v>
      </c>
      <c r="F530" s="164">
        <v>9237.1644222076793</v>
      </c>
    </row>
    <row r="531" spans="1:6" ht="30">
      <c r="A531" s="56" t="s">
        <v>509</v>
      </c>
      <c r="B531" s="7" t="s">
        <v>45</v>
      </c>
      <c r="C531" s="80" t="s">
        <v>10</v>
      </c>
      <c r="D531" s="72">
        <v>93.121307999999999</v>
      </c>
      <c r="E531" s="79">
        <v>0.61823799999999995</v>
      </c>
      <c r="F531" s="164">
        <v>57.571131215303993</v>
      </c>
    </row>
    <row r="532" spans="1:6" ht="30">
      <c r="A532" s="56" t="s">
        <v>513</v>
      </c>
      <c r="B532" s="7" t="s">
        <v>76</v>
      </c>
      <c r="C532" s="80" t="s">
        <v>26</v>
      </c>
      <c r="D532" s="72">
        <v>3119.5638180000001</v>
      </c>
      <c r="E532" s="79">
        <v>0.72501990000000005</v>
      </c>
      <c r="F532" s="164">
        <v>2261.7458473699785</v>
      </c>
    </row>
    <row r="533" spans="1:6">
      <c r="A533" s="56"/>
      <c r="B533" s="31" t="s">
        <v>214</v>
      </c>
      <c r="C533" s="80"/>
      <c r="D533" s="72"/>
      <c r="E533" s="82"/>
      <c r="F533" s="173"/>
    </row>
    <row r="534" spans="1:6" ht="45">
      <c r="A534" s="57" t="s">
        <v>532</v>
      </c>
      <c r="B534" s="7" t="s">
        <v>321</v>
      </c>
      <c r="C534" s="80" t="s">
        <v>55</v>
      </c>
      <c r="D534" s="72">
        <v>206.93624</v>
      </c>
      <c r="E534" s="79">
        <v>101.04699433499999</v>
      </c>
      <c r="F534" s="164">
        <v>20910.2850709862</v>
      </c>
    </row>
    <row r="535" spans="1:6">
      <c r="A535" s="358"/>
      <c r="B535" s="16"/>
      <c r="C535" s="69"/>
      <c r="D535" s="70"/>
      <c r="E535" s="110" t="s">
        <v>17</v>
      </c>
      <c r="F535" s="179">
        <v>44040.822668856868</v>
      </c>
    </row>
    <row r="536" spans="1:6">
      <c r="A536" s="358"/>
      <c r="B536" s="16"/>
      <c r="C536" s="69"/>
      <c r="D536" s="392">
        <v>170.25852086171807</v>
      </c>
      <c r="E536" s="125" t="s">
        <v>335</v>
      </c>
      <c r="F536" s="154"/>
    </row>
    <row r="537" spans="1:6">
      <c r="A537" s="365"/>
      <c r="B537" s="255" t="s">
        <v>99</v>
      </c>
      <c r="C537" s="256"/>
      <c r="D537" s="393"/>
      <c r="E537" s="256"/>
      <c r="F537" s="257"/>
    </row>
    <row r="538" spans="1:6">
      <c r="A538" s="358"/>
      <c r="B538" s="16"/>
      <c r="C538" s="69"/>
      <c r="D538" s="70"/>
      <c r="E538" s="69"/>
      <c r="F538" s="154"/>
    </row>
    <row r="539" spans="1:6">
      <c r="A539" s="366"/>
      <c r="B539" s="21" t="s">
        <v>95</v>
      </c>
      <c r="C539" s="243">
        <v>146</v>
      </c>
      <c r="D539" s="394" t="s">
        <v>60</v>
      </c>
      <c r="E539" s="8"/>
      <c r="F539" s="8"/>
    </row>
    <row r="540" spans="1:6" ht="25.5">
      <c r="A540" s="334" t="s">
        <v>544</v>
      </c>
      <c r="B540" s="7" t="s">
        <v>63</v>
      </c>
      <c r="C540" s="5" t="s">
        <v>60</v>
      </c>
      <c r="D540" s="244">
        <v>146</v>
      </c>
      <c r="E540" s="8">
        <v>131.92261500000001</v>
      </c>
      <c r="F540" s="8">
        <v>19260.701790000003</v>
      </c>
    </row>
    <row r="541" spans="1:6">
      <c r="A541" s="214"/>
      <c r="B541" s="7"/>
      <c r="C541" s="5"/>
      <c r="D541" s="266"/>
      <c r="E541" s="110" t="s">
        <v>17</v>
      </c>
      <c r="F541" s="179">
        <v>19260.701790000003</v>
      </c>
    </row>
    <row r="542" spans="1:6">
      <c r="A542" s="367"/>
      <c r="B542" s="21" t="s">
        <v>96</v>
      </c>
      <c r="C542" s="11"/>
      <c r="D542" s="244"/>
      <c r="E542" s="8"/>
      <c r="F542" s="11"/>
    </row>
    <row r="543" spans="1:6">
      <c r="A543" s="339"/>
      <c r="B543" s="32" t="s">
        <v>102</v>
      </c>
      <c r="C543" s="32">
        <v>292</v>
      </c>
      <c r="D543" s="394" t="s">
        <v>60</v>
      </c>
      <c r="E543" s="8"/>
      <c r="F543" s="8"/>
    </row>
    <row r="544" spans="1:6" ht="45">
      <c r="A544" s="334" t="s">
        <v>535</v>
      </c>
      <c r="B544" s="7" t="s">
        <v>78</v>
      </c>
      <c r="C544" s="5" t="s">
        <v>60</v>
      </c>
      <c r="D544" s="395">
        <v>292</v>
      </c>
      <c r="E544" s="8">
        <v>1702.2868218020001</v>
      </c>
      <c r="F544" s="8">
        <v>497067.75196618401</v>
      </c>
    </row>
    <row r="545" spans="1:6">
      <c r="A545" s="327"/>
      <c r="B545" s="33" t="s">
        <v>103</v>
      </c>
      <c r="C545" s="5"/>
      <c r="D545" s="396"/>
      <c r="E545" s="8"/>
      <c r="F545" s="8"/>
    </row>
    <row r="546" spans="1:6" ht="30">
      <c r="A546" s="334" t="s">
        <v>509</v>
      </c>
      <c r="B546" s="7" t="s">
        <v>45</v>
      </c>
      <c r="C546" s="5" t="s">
        <v>10</v>
      </c>
      <c r="D546" s="395">
        <v>1287.7199999999998</v>
      </c>
      <c r="E546" s="8">
        <v>0.61823799999999995</v>
      </c>
      <c r="F546" s="8">
        <v>796.11743735999983</v>
      </c>
    </row>
    <row r="547" spans="1:6" ht="30">
      <c r="A547" s="334" t="s">
        <v>513</v>
      </c>
      <c r="B547" s="7" t="s">
        <v>76</v>
      </c>
      <c r="C547" s="5" t="s">
        <v>26</v>
      </c>
      <c r="D547" s="395">
        <v>51508.799999999988</v>
      </c>
      <c r="E547" s="8">
        <v>0.72501990000000005</v>
      </c>
      <c r="F547" s="8">
        <v>37344.905025119995</v>
      </c>
    </row>
    <row r="548" spans="1:6">
      <c r="A548" s="334"/>
      <c r="B548" s="37"/>
      <c r="C548" s="5"/>
      <c r="D548" s="395"/>
      <c r="E548" s="110" t="s">
        <v>17</v>
      </c>
      <c r="F548" s="179">
        <v>535208.77442866401</v>
      </c>
    </row>
    <row r="549" spans="1:6">
      <c r="A549" s="56"/>
      <c r="B549" s="32" t="s">
        <v>104</v>
      </c>
      <c r="C549" s="32">
        <v>30</v>
      </c>
      <c r="D549" s="244" t="s">
        <v>60</v>
      </c>
      <c r="E549" s="8"/>
      <c r="F549" s="8"/>
    </row>
    <row r="550" spans="1:6" ht="45">
      <c r="A550" s="336" t="s">
        <v>546</v>
      </c>
      <c r="B550" s="7" t="s">
        <v>89</v>
      </c>
      <c r="C550" s="5" t="s">
        <v>60</v>
      </c>
      <c r="D550" s="244">
        <v>30</v>
      </c>
      <c r="E550" s="8">
        <v>1702.2868218020001</v>
      </c>
      <c r="F550" s="8">
        <v>51068.60465406</v>
      </c>
    </row>
    <row r="551" spans="1:6">
      <c r="A551" s="327"/>
      <c r="B551" s="33" t="s">
        <v>103</v>
      </c>
      <c r="C551" s="5"/>
      <c r="D551" s="396"/>
      <c r="E551" s="8"/>
      <c r="F551" s="8"/>
    </row>
    <row r="552" spans="1:6" ht="30">
      <c r="A552" s="334" t="s">
        <v>509</v>
      </c>
      <c r="B552" s="7" t="s">
        <v>45</v>
      </c>
      <c r="C552" s="5" t="s">
        <v>10</v>
      </c>
      <c r="D552" s="395">
        <v>140.4</v>
      </c>
      <c r="E552" s="8">
        <v>0.61823799999999995</v>
      </c>
      <c r="F552" s="8">
        <v>86.800615199999996</v>
      </c>
    </row>
    <row r="553" spans="1:6" ht="30">
      <c r="A553" s="334" t="s">
        <v>513</v>
      </c>
      <c r="B553" s="7" t="s">
        <v>76</v>
      </c>
      <c r="C553" s="5" t="s">
        <v>26</v>
      </c>
      <c r="D553" s="395">
        <v>5616</v>
      </c>
      <c r="E553" s="8">
        <v>0.72501990000000005</v>
      </c>
      <c r="F553" s="8">
        <v>4071.7117584000002</v>
      </c>
    </row>
    <row r="554" spans="1:6">
      <c r="A554" s="214"/>
      <c r="B554" s="7"/>
      <c r="C554" s="5"/>
      <c r="D554" s="244"/>
      <c r="E554" s="110" t="s">
        <v>17</v>
      </c>
      <c r="F554" s="179">
        <v>55227.117027660002</v>
      </c>
    </row>
    <row r="555" spans="1:6">
      <c r="A555" s="366"/>
      <c r="B555" s="21" t="s">
        <v>328</v>
      </c>
      <c r="C555" s="34">
        <v>876</v>
      </c>
      <c r="D555" s="244" t="s">
        <v>18</v>
      </c>
      <c r="E555" s="8"/>
      <c r="F555" s="8"/>
    </row>
    <row r="556" spans="1:6" ht="30">
      <c r="A556" s="57" t="s">
        <v>542</v>
      </c>
      <c r="B556" s="7" t="s">
        <v>79</v>
      </c>
      <c r="C556" s="5" t="s">
        <v>18</v>
      </c>
      <c r="D556" s="244">
        <v>876</v>
      </c>
      <c r="E556" s="8">
        <v>46.228439999999999</v>
      </c>
      <c r="F556" s="8">
        <v>40496.113440000001</v>
      </c>
    </row>
    <row r="557" spans="1:6" ht="45">
      <c r="A557" s="348" t="s">
        <v>539</v>
      </c>
      <c r="B557" s="7" t="s">
        <v>69</v>
      </c>
      <c r="C557" s="5" t="s">
        <v>55</v>
      </c>
      <c r="D557" s="244">
        <v>438</v>
      </c>
      <c r="E557" s="8">
        <v>12.538</v>
      </c>
      <c r="F557" s="8">
        <v>5491.6440000000002</v>
      </c>
    </row>
    <row r="558" spans="1:6" ht="30">
      <c r="A558" s="348" t="s">
        <v>509</v>
      </c>
      <c r="B558" s="7" t="s">
        <v>45</v>
      </c>
      <c r="C558" s="5" t="s">
        <v>10</v>
      </c>
      <c r="D558" s="244">
        <v>295.64999999999998</v>
      </c>
      <c r="E558" s="8">
        <v>0.61823799999999995</v>
      </c>
      <c r="F558" s="8">
        <v>182.78206469999998</v>
      </c>
    </row>
    <row r="559" spans="1:6" ht="30">
      <c r="A559" s="348" t="s">
        <v>513</v>
      </c>
      <c r="B559" s="7" t="s">
        <v>76</v>
      </c>
      <c r="C559" s="5" t="s">
        <v>26</v>
      </c>
      <c r="D559" s="244">
        <v>11826</v>
      </c>
      <c r="E559" s="8">
        <v>0.72501990000000005</v>
      </c>
      <c r="F559" s="8">
        <v>8574.0853373999998</v>
      </c>
    </row>
    <row r="560" spans="1:6">
      <c r="A560" s="214"/>
      <c r="B560" s="7"/>
      <c r="C560" s="5"/>
      <c r="D560" s="244"/>
      <c r="E560" s="110" t="s">
        <v>17</v>
      </c>
      <c r="F560" s="179">
        <v>54744.624842099998</v>
      </c>
    </row>
    <row r="561" spans="1:6">
      <c r="A561" s="366"/>
      <c r="B561" s="21" t="s">
        <v>97</v>
      </c>
      <c r="C561" s="402">
        <v>5511</v>
      </c>
      <c r="D561" s="244" t="s">
        <v>18</v>
      </c>
      <c r="E561" s="8"/>
      <c r="F561" s="8"/>
    </row>
    <row r="562" spans="1:6" ht="60">
      <c r="A562" s="57" t="s">
        <v>541</v>
      </c>
      <c r="B562" s="7" t="s">
        <v>74</v>
      </c>
      <c r="C562" s="5" t="s">
        <v>75</v>
      </c>
      <c r="D562" s="244">
        <v>5511</v>
      </c>
      <c r="E562" s="8">
        <v>42.926684800000004</v>
      </c>
      <c r="F562" s="8">
        <v>236568.95993280003</v>
      </c>
    </row>
    <row r="563" spans="1:6">
      <c r="A563" s="214"/>
      <c r="B563" s="7"/>
      <c r="C563" s="5"/>
      <c r="D563" s="244"/>
      <c r="E563" s="110" t="s">
        <v>17</v>
      </c>
      <c r="F563" s="179">
        <v>236568.95993280003</v>
      </c>
    </row>
    <row r="564" spans="1:6">
      <c r="A564" s="366"/>
      <c r="B564" s="21" t="s">
        <v>98</v>
      </c>
      <c r="C564" s="18"/>
      <c r="D564" s="216"/>
      <c r="E564" s="8"/>
      <c r="F564" s="8"/>
    </row>
    <row r="565" spans="1:6">
      <c r="A565" s="214"/>
      <c r="B565" s="31" t="s">
        <v>105</v>
      </c>
      <c r="C565" s="5">
        <v>8.0199999999999994E-2</v>
      </c>
      <c r="D565" s="244" t="s">
        <v>106</v>
      </c>
      <c r="E565" s="8"/>
      <c r="F565" s="8"/>
    </row>
    <row r="566" spans="1:6">
      <c r="A566" s="214"/>
      <c r="B566" s="36" t="s">
        <v>107</v>
      </c>
      <c r="C566" s="250">
        <v>15</v>
      </c>
      <c r="D566" s="244" t="s">
        <v>18</v>
      </c>
      <c r="E566" s="8"/>
      <c r="F566" s="8"/>
    </row>
    <row r="567" spans="1:6" ht="45">
      <c r="A567" s="57" t="s">
        <v>531</v>
      </c>
      <c r="B567" s="7" t="s">
        <v>54</v>
      </c>
      <c r="C567" s="5" t="s">
        <v>55</v>
      </c>
      <c r="D567" s="244">
        <v>22.5</v>
      </c>
      <c r="E567" s="8">
        <v>0.79145399999999999</v>
      </c>
      <c r="F567" s="8">
        <v>17.807714999999998</v>
      </c>
    </row>
    <row r="568" spans="1:6" ht="25.5">
      <c r="A568" s="357" t="s">
        <v>444</v>
      </c>
      <c r="B568" s="7" t="s">
        <v>52</v>
      </c>
      <c r="C568" s="5" t="s">
        <v>10</v>
      </c>
      <c r="D568" s="244">
        <v>1.0125E-2</v>
      </c>
      <c r="E568" s="8">
        <v>2260.1</v>
      </c>
      <c r="F568" s="8">
        <v>22.883512499999998</v>
      </c>
    </row>
    <row r="569" spans="1:6" ht="45">
      <c r="A569" s="214" t="s">
        <v>511</v>
      </c>
      <c r="B569" s="7" t="s">
        <v>27</v>
      </c>
      <c r="C569" s="5" t="s">
        <v>26</v>
      </c>
      <c r="D569" s="244">
        <v>0.33918750000000003</v>
      </c>
      <c r="E569" s="8">
        <v>1.9022782499999999</v>
      </c>
      <c r="F569" s="8">
        <v>0.64522900392187499</v>
      </c>
    </row>
    <row r="570" spans="1:6">
      <c r="A570" s="214"/>
      <c r="B570" s="36" t="s">
        <v>108</v>
      </c>
      <c r="C570" s="5"/>
      <c r="D570" s="244"/>
      <c r="E570" s="8"/>
      <c r="F570" s="8"/>
    </row>
    <row r="571" spans="1:6" ht="30">
      <c r="A571" s="214" t="s">
        <v>520</v>
      </c>
      <c r="B571" s="7" t="s">
        <v>34</v>
      </c>
      <c r="C571" s="5" t="s">
        <v>10</v>
      </c>
      <c r="D571" s="244">
        <v>2.8871999999999995</v>
      </c>
      <c r="E571" s="8">
        <v>115.49960798698795</v>
      </c>
      <c r="F571" s="8">
        <v>333.47046818003156</v>
      </c>
    </row>
    <row r="572" spans="1:6" ht="38.25">
      <c r="A572" s="357" t="s">
        <v>445</v>
      </c>
      <c r="B572" s="7" t="s">
        <v>20</v>
      </c>
      <c r="C572" s="5" t="s">
        <v>10</v>
      </c>
      <c r="D572" s="244">
        <v>0.16341551999999998</v>
      </c>
      <c r="E572" s="8">
        <v>3494.17</v>
      </c>
      <c r="F572" s="8">
        <v>571.00160751839996</v>
      </c>
    </row>
    <row r="573" spans="1:6" ht="30">
      <c r="A573" s="214" t="s">
        <v>512</v>
      </c>
      <c r="B573" s="7" t="s">
        <v>29</v>
      </c>
      <c r="C573" s="5" t="s">
        <v>28</v>
      </c>
      <c r="D573" s="244">
        <v>40.300499999999992</v>
      </c>
      <c r="E573" s="8">
        <v>0.96278761200000007</v>
      </c>
      <c r="F573" s="8">
        <v>38.800822157405996</v>
      </c>
    </row>
    <row r="574" spans="1:6">
      <c r="A574" s="214"/>
      <c r="B574" s="7"/>
      <c r="C574" s="5"/>
      <c r="D574" s="244"/>
      <c r="E574" s="110" t="s">
        <v>17</v>
      </c>
      <c r="F574" s="179">
        <v>984.60935435975932</v>
      </c>
    </row>
    <row r="575" spans="1:6">
      <c r="A575" s="214"/>
      <c r="B575" s="31" t="s">
        <v>109</v>
      </c>
      <c r="C575" s="5">
        <v>0.32469999999999999</v>
      </c>
      <c r="D575" s="244" t="s">
        <v>106</v>
      </c>
      <c r="E575" s="8"/>
      <c r="F575" s="8"/>
    </row>
    <row r="576" spans="1:6">
      <c r="A576" s="214"/>
      <c r="B576" s="36" t="s">
        <v>107</v>
      </c>
      <c r="C576" s="250">
        <v>15</v>
      </c>
      <c r="D576" s="244" t="s">
        <v>18</v>
      </c>
      <c r="E576" s="8"/>
      <c r="F576" s="8"/>
    </row>
    <row r="577" spans="1:6" ht="45">
      <c r="A577" s="57" t="s">
        <v>531</v>
      </c>
      <c r="B577" s="7" t="s">
        <v>54</v>
      </c>
      <c r="C577" s="5" t="s">
        <v>55</v>
      </c>
      <c r="D577" s="244">
        <v>45</v>
      </c>
      <c r="E577" s="8">
        <v>0.79145399999999999</v>
      </c>
      <c r="F577" s="8">
        <v>35.615429999999996</v>
      </c>
    </row>
    <row r="578" spans="1:6" ht="25.5">
      <c r="A578" s="357" t="s">
        <v>444</v>
      </c>
      <c r="B578" s="7" t="s">
        <v>52</v>
      </c>
      <c r="C578" s="5" t="s">
        <v>10</v>
      </c>
      <c r="D578" s="244">
        <v>2.0250000000000001E-2</v>
      </c>
      <c r="E578" s="8">
        <v>2260.1</v>
      </c>
      <c r="F578" s="8">
        <v>45.767024999999997</v>
      </c>
    </row>
    <row r="579" spans="1:6" ht="45">
      <c r="A579" s="214" t="s">
        <v>511</v>
      </c>
      <c r="B579" s="7" t="s">
        <v>27</v>
      </c>
      <c r="C579" s="5" t="s">
        <v>26</v>
      </c>
      <c r="D579" s="244">
        <v>0.67837500000000006</v>
      </c>
      <c r="E579" s="8">
        <v>1.9022782499999999</v>
      </c>
      <c r="F579" s="8">
        <v>1.29045800784375</v>
      </c>
    </row>
    <row r="580" spans="1:6">
      <c r="A580" s="214"/>
      <c r="B580" s="36" t="s">
        <v>108</v>
      </c>
      <c r="C580" s="5"/>
      <c r="D580" s="244"/>
      <c r="E580" s="8"/>
      <c r="F580" s="8"/>
    </row>
    <row r="581" spans="1:6" ht="30">
      <c r="A581" s="214" t="s">
        <v>520</v>
      </c>
      <c r="B581" s="7" t="s">
        <v>34</v>
      </c>
      <c r="C581" s="5" t="s">
        <v>10</v>
      </c>
      <c r="D581" s="244">
        <v>11.6892</v>
      </c>
      <c r="E581" s="8">
        <v>115.49960798698795</v>
      </c>
      <c r="F581" s="8">
        <v>1350.0980176814996</v>
      </c>
    </row>
    <row r="582" spans="1:6" ht="38.25">
      <c r="A582" s="357" t="s">
        <v>445</v>
      </c>
      <c r="B582" s="7" t="s">
        <v>20</v>
      </c>
      <c r="C582" s="5" t="s">
        <v>10</v>
      </c>
      <c r="D582" s="244">
        <v>0.66160871999999993</v>
      </c>
      <c r="E582" s="8">
        <v>3494.17</v>
      </c>
      <c r="F582" s="8">
        <v>2311.7733411623999</v>
      </c>
    </row>
    <row r="583" spans="1:6" ht="30">
      <c r="A583" s="214" t="s">
        <v>512</v>
      </c>
      <c r="B583" s="7" t="s">
        <v>29</v>
      </c>
      <c r="C583" s="5" t="s">
        <v>28</v>
      </c>
      <c r="D583" s="244">
        <v>163.16174999999998</v>
      </c>
      <c r="E583" s="8">
        <v>0.96278761200000007</v>
      </c>
      <c r="F583" s="8">
        <v>157.09011165224101</v>
      </c>
    </row>
    <row r="584" spans="1:6">
      <c r="A584" s="358"/>
      <c r="B584" s="16"/>
      <c r="C584" s="18"/>
      <c r="D584" s="216"/>
      <c r="E584" s="110" t="s">
        <v>17</v>
      </c>
      <c r="F584" s="179">
        <v>3901.6343835039843</v>
      </c>
    </row>
    <row r="585" spans="1:6">
      <c r="A585" s="214"/>
      <c r="B585" s="39"/>
      <c r="C585" s="40"/>
      <c r="D585" s="258"/>
      <c r="E585" s="41"/>
      <c r="F585" s="38"/>
    </row>
    <row r="586" spans="1:6">
      <c r="A586" s="361"/>
      <c r="B586" s="21" t="s">
        <v>111</v>
      </c>
      <c r="C586" s="50">
        <v>2756</v>
      </c>
      <c r="D586" s="391" t="s">
        <v>18</v>
      </c>
      <c r="E586" s="22"/>
      <c r="F586" s="23"/>
    </row>
    <row r="587" spans="1:6" ht="30">
      <c r="A587" s="353" t="s">
        <v>515</v>
      </c>
      <c r="B587" s="7" t="s">
        <v>68</v>
      </c>
      <c r="C587" s="5" t="s">
        <v>55</v>
      </c>
      <c r="D587" s="244">
        <v>826.8</v>
      </c>
      <c r="E587" s="8">
        <v>10.606864</v>
      </c>
      <c r="F587" s="8">
        <v>8769.7551551999986</v>
      </c>
    </row>
    <row r="588" spans="1:6" ht="30">
      <c r="A588" s="214" t="s">
        <v>509</v>
      </c>
      <c r="B588" s="7" t="s">
        <v>45</v>
      </c>
      <c r="C588" s="5" t="s">
        <v>10</v>
      </c>
      <c r="D588" s="397">
        <v>283.86799999999999</v>
      </c>
      <c r="E588" s="8">
        <v>0.61823799999999995</v>
      </c>
      <c r="F588" s="8">
        <v>175.49798458399999</v>
      </c>
    </row>
    <row r="589" spans="1:6" ht="30">
      <c r="A589" s="209" t="s">
        <v>513</v>
      </c>
      <c r="B589" s="7" t="s">
        <v>76</v>
      </c>
      <c r="C589" s="5" t="s">
        <v>26</v>
      </c>
      <c r="D589" s="397">
        <v>11354.72</v>
      </c>
      <c r="E589" s="8">
        <v>0.72501990000000005</v>
      </c>
      <c r="F589" s="8">
        <v>8232.3979589280007</v>
      </c>
    </row>
    <row r="590" spans="1:6">
      <c r="A590" s="209"/>
      <c r="B590" s="7"/>
      <c r="C590" s="5"/>
      <c r="D590" s="397"/>
      <c r="E590" s="110" t="s">
        <v>17</v>
      </c>
      <c r="F590" s="179">
        <v>17177.651098711998</v>
      </c>
    </row>
    <row r="591" spans="1:6">
      <c r="A591" s="209"/>
      <c r="B591" s="39"/>
      <c r="C591" s="40"/>
      <c r="D591" s="400"/>
      <c r="E591" s="25"/>
      <c r="F591" s="26"/>
    </row>
    <row r="592" spans="1:6">
      <c r="A592" s="361"/>
      <c r="B592" s="21" t="s">
        <v>329</v>
      </c>
      <c r="C592" s="50">
        <v>1654</v>
      </c>
      <c r="D592" s="391" t="s">
        <v>55</v>
      </c>
      <c r="E592" s="22"/>
      <c r="F592" s="23"/>
    </row>
    <row r="593" spans="1:6">
      <c r="A593" s="356"/>
      <c r="B593" s="247" t="s">
        <v>332</v>
      </c>
      <c r="C593" s="245"/>
      <c r="D593" s="398"/>
      <c r="E593" s="246"/>
      <c r="F593" s="27"/>
    </row>
    <row r="594" spans="1:6" ht="30">
      <c r="A594" s="353" t="s">
        <v>515</v>
      </c>
      <c r="B594" s="7" t="s">
        <v>68</v>
      </c>
      <c r="C594" s="5" t="s">
        <v>55</v>
      </c>
      <c r="D594" s="397">
        <v>1654</v>
      </c>
      <c r="E594" s="8">
        <v>10.606864</v>
      </c>
      <c r="F594" s="8">
        <v>17543.753056000001</v>
      </c>
    </row>
    <row r="595" spans="1:6" ht="30">
      <c r="A595" s="214" t="s">
        <v>509</v>
      </c>
      <c r="B595" s="7" t="s">
        <v>45</v>
      </c>
      <c r="C595" s="5" t="s">
        <v>10</v>
      </c>
      <c r="D595" s="397">
        <v>124.05000000000001</v>
      </c>
      <c r="E595" s="8">
        <v>0.61823799999999995</v>
      </c>
      <c r="F595" s="8">
        <v>76.692423899999994</v>
      </c>
    </row>
    <row r="596" spans="1:6" ht="30">
      <c r="A596" s="209" t="s">
        <v>513</v>
      </c>
      <c r="B596" s="7" t="s">
        <v>76</v>
      </c>
      <c r="C596" s="5" t="s">
        <v>26</v>
      </c>
      <c r="D596" s="397">
        <v>4962</v>
      </c>
      <c r="E596" s="8">
        <v>0.72501990000000005</v>
      </c>
      <c r="F596" s="8">
        <v>3597.5487438000005</v>
      </c>
    </row>
    <row r="597" spans="1:6">
      <c r="A597" s="209"/>
      <c r="B597" s="247" t="s">
        <v>333</v>
      </c>
      <c r="C597" s="5"/>
      <c r="D597" s="397"/>
      <c r="E597" s="8"/>
      <c r="F597" s="8"/>
    </row>
    <row r="598" spans="1:6" ht="30">
      <c r="A598" s="335" t="s">
        <v>563</v>
      </c>
      <c r="B598" s="7" t="s">
        <v>87</v>
      </c>
      <c r="C598" s="5" t="s">
        <v>55</v>
      </c>
      <c r="D598" s="397">
        <v>1654</v>
      </c>
      <c r="E598" s="8">
        <v>0.81</v>
      </c>
      <c r="F598" s="8">
        <v>1339.74</v>
      </c>
    </row>
    <row r="599" spans="1:6" ht="45">
      <c r="A599" s="335" t="s">
        <v>564</v>
      </c>
      <c r="B599" s="7" t="s">
        <v>334</v>
      </c>
      <c r="C599" s="5" t="s">
        <v>61</v>
      </c>
      <c r="D599" s="397">
        <v>82.7</v>
      </c>
      <c r="E599" s="8">
        <v>474.32443000000001</v>
      </c>
      <c r="F599" s="8">
        <v>39226.630361000003</v>
      </c>
    </row>
    <row r="600" spans="1:6" ht="45">
      <c r="A600" s="335" t="s">
        <v>565</v>
      </c>
      <c r="B600" s="7" t="s">
        <v>88</v>
      </c>
      <c r="C600" s="5" t="s">
        <v>55</v>
      </c>
      <c r="D600" s="397">
        <v>166</v>
      </c>
      <c r="E600" s="248">
        <v>138.17680000000001</v>
      </c>
      <c r="F600" s="8">
        <v>22937.348800000003</v>
      </c>
    </row>
    <row r="601" spans="1:6">
      <c r="A601" s="350"/>
      <c r="B601" s="28"/>
      <c r="C601" s="29"/>
      <c r="D601" s="399"/>
      <c r="E601" s="110" t="s">
        <v>17</v>
      </c>
      <c r="F601" s="179">
        <v>84721.713384700008</v>
      </c>
    </row>
    <row r="602" spans="1:6">
      <c r="A602" s="350"/>
      <c r="B602" s="28"/>
      <c r="C602" s="29"/>
      <c r="D602" s="401"/>
      <c r="E602" s="25"/>
      <c r="F602" s="26"/>
    </row>
    <row r="603" spans="1:6">
      <c r="A603" s="361"/>
      <c r="B603" s="21" t="s">
        <v>114</v>
      </c>
      <c r="C603" s="22"/>
      <c r="D603" s="391"/>
      <c r="E603" s="22"/>
      <c r="F603" s="23"/>
    </row>
    <row r="604" spans="1:6">
      <c r="A604" s="57" t="s">
        <v>536</v>
      </c>
      <c r="B604" s="7" t="s">
        <v>112</v>
      </c>
      <c r="C604" s="5" t="s">
        <v>55</v>
      </c>
      <c r="D604" s="244">
        <v>1378</v>
      </c>
      <c r="E604" s="8">
        <v>9.3872</v>
      </c>
      <c r="F604" s="239">
        <v>12935.561599999999</v>
      </c>
    </row>
    <row r="605" spans="1:6" ht="30">
      <c r="A605" s="57" t="s">
        <v>537</v>
      </c>
      <c r="B605" s="7" t="s">
        <v>113</v>
      </c>
      <c r="C605" s="5" t="s">
        <v>55</v>
      </c>
      <c r="D605" s="244">
        <v>1378</v>
      </c>
      <c r="E605" s="8">
        <v>32.847799999999999</v>
      </c>
      <c r="F605" s="239">
        <v>45264.268400000001</v>
      </c>
    </row>
    <row r="606" spans="1:6">
      <c r="A606" s="209"/>
      <c r="B606" s="7"/>
      <c r="C606" s="5"/>
      <c r="D606" s="397"/>
      <c r="E606" s="110" t="s">
        <v>17</v>
      </c>
      <c r="F606" s="179">
        <v>58199.83</v>
      </c>
    </row>
    <row r="607" spans="1:6">
      <c r="A607" s="209"/>
      <c r="B607" s="39"/>
      <c r="C607" s="40"/>
      <c r="D607" s="400"/>
      <c r="E607" s="25"/>
      <c r="F607" s="26"/>
    </row>
    <row r="608" spans="1:6">
      <c r="A608" s="361"/>
      <c r="B608" s="21" t="s">
        <v>110</v>
      </c>
      <c r="C608" s="50">
        <v>5511</v>
      </c>
      <c r="D608" s="391" t="s">
        <v>18</v>
      </c>
      <c r="E608" s="22"/>
      <c r="F608" s="23"/>
    </row>
    <row r="609" spans="1:6" ht="25.5">
      <c r="A609" s="57" t="s">
        <v>545</v>
      </c>
      <c r="B609" s="7" t="s">
        <v>93</v>
      </c>
      <c r="C609" s="5" t="s">
        <v>18</v>
      </c>
      <c r="D609" s="244">
        <v>5511</v>
      </c>
      <c r="E609" s="8">
        <v>3.7</v>
      </c>
      <c r="F609" s="8">
        <v>20390.7</v>
      </c>
    </row>
    <row r="610" spans="1:6">
      <c r="A610" s="214"/>
      <c r="B610" s="39"/>
      <c r="C610" s="40"/>
      <c r="D610" s="258"/>
      <c r="E610" s="110" t="s">
        <v>17</v>
      </c>
      <c r="F610" s="179">
        <v>20390.7</v>
      </c>
    </row>
    <row r="611" spans="1:6">
      <c r="A611" s="214"/>
      <c r="B611" s="39"/>
      <c r="C611" s="40"/>
      <c r="D611" s="258"/>
      <c r="E611" s="41"/>
      <c r="F611" s="38"/>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sheetPr>
    <tabColor rgb="FF92D050"/>
  </sheetPr>
  <dimension ref="A1:K37"/>
  <sheetViews>
    <sheetView tabSelected="1" view="pageBreakPreview" topLeftCell="A16" zoomScaleNormal="100" zoomScaleSheetLayoutView="100" workbookViewId="0">
      <selection activeCell="A31" sqref="A31:K31"/>
    </sheetView>
  </sheetViews>
  <sheetFormatPr defaultRowHeight="15"/>
  <sheetData>
    <row r="1" spans="1:11" ht="15.75" customHeight="1"/>
    <row r="2" spans="1:11" ht="15.75" customHeight="1"/>
    <row r="3" spans="1:11" ht="15.75" customHeight="1"/>
    <row r="4" spans="1:11" ht="15.75" customHeight="1">
      <c r="A4" s="977" t="s">
        <v>259</v>
      </c>
      <c r="B4" s="977"/>
      <c r="C4" s="977"/>
      <c r="D4" s="977"/>
      <c r="E4" s="977"/>
      <c r="F4" s="977"/>
      <c r="G4" s="977"/>
      <c r="H4" s="977"/>
      <c r="I4" s="977"/>
      <c r="J4" s="977"/>
      <c r="K4" s="977"/>
    </row>
    <row r="5" spans="1:11" ht="15.75" customHeight="1">
      <c r="A5" s="977" t="s">
        <v>260</v>
      </c>
      <c r="B5" s="977"/>
      <c r="C5" s="977"/>
      <c r="D5" s="977"/>
      <c r="E5" s="977"/>
      <c r="F5" s="977"/>
      <c r="G5" s="977"/>
      <c r="H5" s="977"/>
      <c r="I5" s="977"/>
      <c r="J5" s="977"/>
      <c r="K5" s="977"/>
    </row>
    <row r="6" spans="1:11" ht="15.75" customHeight="1">
      <c r="A6" s="977" t="s">
        <v>261</v>
      </c>
      <c r="B6" s="977"/>
      <c r="C6" s="977"/>
      <c r="D6" s="977"/>
      <c r="E6" s="977"/>
      <c r="F6" s="977"/>
      <c r="G6" s="977"/>
      <c r="H6" s="977"/>
      <c r="I6" s="977"/>
      <c r="J6" s="977"/>
      <c r="K6" s="977"/>
    </row>
    <row r="8" spans="1:11" ht="15.75">
      <c r="A8" s="977" t="s">
        <v>13086</v>
      </c>
      <c r="B8" s="977"/>
      <c r="C8" s="977"/>
      <c r="D8" s="977"/>
      <c r="E8" s="977"/>
      <c r="F8" s="977"/>
      <c r="G8" s="977"/>
      <c r="H8" s="977"/>
      <c r="I8" s="977"/>
      <c r="J8" s="977"/>
      <c r="K8" s="977"/>
    </row>
    <row r="9" spans="1:11" ht="23.25" customHeight="1">
      <c r="A9" s="979" t="s">
        <v>262</v>
      </c>
      <c r="B9" s="979"/>
      <c r="C9" s="979"/>
      <c r="D9" s="979"/>
      <c r="E9" s="979"/>
      <c r="F9" s="979"/>
      <c r="G9" s="979"/>
      <c r="H9" s="979"/>
      <c r="I9" s="979"/>
      <c r="J9" s="979"/>
      <c r="K9" s="979"/>
    </row>
    <row r="11" spans="1:11" ht="90.75" customHeight="1">
      <c r="A11" s="979" t="s">
        <v>13060</v>
      </c>
      <c r="B11" s="979"/>
      <c r="C11" s="979"/>
      <c r="D11" s="979"/>
      <c r="E11" s="979"/>
      <c r="F11" s="979"/>
      <c r="G11" s="979"/>
      <c r="H11" s="979"/>
      <c r="I11" s="979"/>
      <c r="J11" s="979"/>
      <c r="K11" s="979"/>
    </row>
    <row r="15" spans="1:11" ht="51.75" customHeight="1">
      <c r="A15" s="980" t="s">
        <v>13089</v>
      </c>
      <c r="B15" s="980"/>
      <c r="C15" s="980"/>
      <c r="D15" s="980"/>
      <c r="E15" s="980"/>
      <c r="F15" s="980"/>
      <c r="G15" s="980"/>
      <c r="H15" s="980"/>
      <c r="I15" s="980"/>
      <c r="J15" s="980"/>
      <c r="K15" s="980"/>
    </row>
    <row r="17" spans="1:11" ht="23.25">
      <c r="A17" s="980"/>
      <c r="B17" s="980"/>
      <c r="C17" s="980"/>
      <c r="D17" s="980"/>
      <c r="E17" s="980"/>
      <c r="F17" s="980"/>
      <c r="G17" s="980"/>
      <c r="H17" s="980"/>
      <c r="I17" s="980"/>
      <c r="J17" s="980"/>
      <c r="K17" s="980"/>
    </row>
    <row r="19" spans="1:11" ht="31.5" customHeight="1">
      <c r="A19" s="978" t="s">
        <v>13074</v>
      </c>
      <c r="B19" s="978"/>
      <c r="C19" s="978"/>
      <c r="D19" s="978"/>
      <c r="E19" s="978"/>
      <c r="F19" s="978"/>
      <c r="G19" s="978"/>
      <c r="H19" s="978"/>
      <c r="I19" s="978"/>
      <c r="J19" s="978"/>
      <c r="K19" s="978"/>
    </row>
    <row r="22" spans="1:11" ht="23.25" customHeight="1">
      <c r="A22" s="978" t="s">
        <v>13087</v>
      </c>
      <c r="B22" s="978"/>
      <c r="C22" s="978"/>
      <c r="D22" s="978"/>
      <c r="E22" s="978"/>
      <c r="F22" s="978"/>
      <c r="G22" s="978"/>
      <c r="H22" s="978"/>
      <c r="I22" s="978"/>
      <c r="J22" s="978"/>
      <c r="K22" s="978"/>
    </row>
    <row r="24" spans="1:11" ht="23.25" customHeight="1">
      <c r="A24" s="979" t="s">
        <v>263</v>
      </c>
      <c r="B24" s="979"/>
      <c r="C24" s="979"/>
      <c r="D24" s="979"/>
      <c r="E24" s="979"/>
      <c r="F24" s="979"/>
      <c r="G24" s="979"/>
      <c r="H24" s="979"/>
      <c r="I24" s="979"/>
      <c r="J24" s="979"/>
      <c r="K24" s="979"/>
    </row>
    <row r="25" spans="1:11" ht="23.25" customHeight="1">
      <c r="A25" s="978" t="s">
        <v>264</v>
      </c>
      <c r="B25" s="978"/>
      <c r="C25" s="978"/>
      <c r="D25" s="978"/>
      <c r="E25" s="978"/>
      <c r="F25" s="978"/>
      <c r="G25" s="978"/>
      <c r="H25" s="978"/>
      <c r="I25" s="978"/>
      <c r="J25" s="978"/>
      <c r="K25" s="978"/>
    </row>
    <row r="26" spans="1:11" ht="23.25" customHeight="1">
      <c r="A26" s="978" t="s">
        <v>265</v>
      </c>
      <c r="B26" s="978"/>
      <c r="C26" s="978"/>
      <c r="D26" s="978"/>
      <c r="E26" s="978"/>
      <c r="F26" s="978"/>
      <c r="G26" s="978"/>
      <c r="H26" s="978"/>
      <c r="I26" s="978"/>
      <c r="J26" s="978"/>
      <c r="K26" s="978"/>
    </row>
    <row r="29" spans="1:11" ht="23.25" customHeight="1">
      <c r="A29" s="979" t="s">
        <v>266</v>
      </c>
      <c r="B29" s="979"/>
      <c r="C29" s="979"/>
      <c r="D29" s="979"/>
      <c r="E29" s="979"/>
      <c r="F29" s="979"/>
      <c r="G29" s="979"/>
      <c r="H29" s="979"/>
      <c r="I29" s="979"/>
      <c r="J29" s="979"/>
      <c r="K29" s="979"/>
    </row>
    <row r="31" spans="1:11" ht="23.25">
      <c r="A31" s="973">
        <v>2078660.9770742948</v>
      </c>
      <c r="B31" s="973"/>
      <c r="C31" s="973"/>
      <c r="D31" s="973"/>
      <c r="E31" s="973"/>
      <c r="F31" s="973"/>
      <c r="G31" s="973"/>
      <c r="H31" s="973"/>
      <c r="I31" s="973"/>
      <c r="J31" s="973"/>
      <c r="K31" s="973"/>
    </row>
    <row r="33" spans="4:9" ht="23.25">
      <c r="D33" s="974" t="s">
        <v>267</v>
      </c>
      <c r="E33" s="975"/>
      <c r="F33" s="976"/>
      <c r="G33" s="974" t="s">
        <v>268</v>
      </c>
      <c r="H33" s="975"/>
      <c r="I33" s="976"/>
    </row>
    <row r="34" spans="4:9" ht="23.25">
      <c r="D34" s="967" t="s">
        <v>13058</v>
      </c>
      <c r="E34" s="968"/>
      <c r="F34" s="969"/>
      <c r="G34" s="970">
        <v>44330</v>
      </c>
      <c r="H34" s="971"/>
      <c r="I34" s="972"/>
    </row>
    <row r="35" spans="4:9" ht="23.25">
      <c r="D35" s="967" t="s">
        <v>13077</v>
      </c>
      <c r="E35" s="968"/>
      <c r="F35" s="969"/>
      <c r="G35" s="970">
        <v>44349</v>
      </c>
      <c r="H35" s="971"/>
      <c r="I35" s="972"/>
    </row>
    <row r="36" spans="4:9" ht="23.25">
      <c r="D36" s="967" t="s">
        <v>13078</v>
      </c>
      <c r="E36" s="968"/>
      <c r="F36" s="969"/>
      <c r="G36" s="970">
        <v>44365</v>
      </c>
      <c r="H36" s="971"/>
      <c r="I36" s="972"/>
    </row>
    <row r="37" spans="4:9" ht="23.25">
      <c r="D37" s="967" t="s">
        <v>13090</v>
      </c>
      <c r="E37" s="968"/>
      <c r="F37" s="969"/>
      <c r="G37" s="970">
        <v>44397</v>
      </c>
      <c r="H37" s="971"/>
      <c r="I37" s="972"/>
    </row>
  </sheetData>
  <mergeCells count="25">
    <mergeCell ref="A4:K4"/>
    <mergeCell ref="A5:K5"/>
    <mergeCell ref="A6:K6"/>
    <mergeCell ref="A22:K22"/>
    <mergeCell ref="A29:K29"/>
    <mergeCell ref="A9:K9"/>
    <mergeCell ref="A19:K19"/>
    <mergeCell ref="A24:K24"/>
    <mergeCell ref="A25:K25"/>
    <mergeCell ref="A26:K26"/>
    <mergeCell ref="A17:K17"/>
    <mergeCell ref="A8:K8"/>
    <mergeCell ref="A11:K11"/>
    <mergeCell ref="A15:K15"/>
    <mergeCell ref="A31:K31"/>
    <mergeCell ref="D33:F33"/>
    <mergeCell ref="G33:I33"/>
    <mergeCell ref="D36:F36"/>
    <mergeCell ref="G36:I36"/>
    <mergeCell ref="D37:F37"/>
    <mergeCell ref="G37:I37"/>
    <mergeCell ref="D35:F35"/>
    <mergeCell ref="G35:I35"/>
    <mergeCell ref="D34:F34"/>
    <mergeCell ref="G34:I34"/>
  </mergeCells>
  <pageMargins left="0.511811024" right="0.511811024" top="0.78740157499999996" bottom="0.78740157499999996" header="0.31496062000000002" footer="0.31496062000000002"/>
  <pageSetup paperSize="9" scale="85" orientation="portrait" r:id="rId1"/>
  <drawing r:id="rId2"/>
</worksheet>
</file>

<file path=xl/worksheets/sheet3.xml><?xml version="1.0" encoding="utf-8"?>
<worksheet xmlns="http://schemas.openxmlformats.org/spreadsheetml/2006/main" xmlns:r="http://schemas.openxmlformats.org/officeDocument/2006/relationships">
  <dimension ref="A1:F55"/>
  <sheetViews>
    <sheetView view="pageBreakPreview" topLeftCell="A31" zoomScale="85" zoomScaleNormal="100" zoomScaleSheetLayoutView="85" workbookViewId="0">
      <selection activeCell="A56" sqref="A56:XFD64"/>
    </sheetView>
  </sheetViews>
  <sheetFormatPr defaultRowHeight="15"/>
  <cols>
    <col min="1" max="1" width="16.7109375" style="340" bestFit="1" customWidth="1"/>
    <col min="2" max="2" width="66.42578125" style="786" customWidth="1"/>
    <col min="3" max="3" width="13.5703125" style="791" bestFit="1" customWidth="1"/>
    <col min="4" max="4" width="15.5703125" style="565" customWidth="1"/>
    <col min="5" max="5" width="18" style="784" customWidth="1"/>
    <col min="6" max="6" width="21.28515625" style="809" customWidth="1"/>
    <col min="7" max="7" width="18.42578125" customWidth="1"/>
    <col min="8" max="8" width="19.85546875" customWidth="1"/>
  </cols>
  <sheetData>
    <row r="1" spans="1:6" ht="24.75">
      <c r="A1" s="981" t="s">
        <v>147</v>
      </c>
      <c r="B1" s="981"/>
      <c r="C1" s="981"/>
      <c r="D1" s="981"/>
      <c r="E1" s="981"/>
      <c r="F1" s="981"/>
    </row>
    <row r="2" spans="1:6">
      <c r="A2" s="984" t="s">
        <v>13089</v>
      </c>
      <c r="B2" s="984"/>
      <c r="C2" s="984"/>
      <c r="D2" s="984"/>
      <c r="E2" s="984"/>
      <c r="F2" s="984"/>
    </row>
    <row r="3" spans="1:6">
      <c r="A3" s="982" t="s">
        <v>13087</v>
      </c>
      <c r="B3" s="982"/>
      <c r="C3" s="982"/>
      <c r="D3" s="982"/>
      <c r="E3" s="982"/>
      <c r="F3" s="982"/>
    </row>
    <row r="4" spans="1:6">
      <c r="A4" s="982" t="s">
        <v>13074</v>
      </c>
      <c r="B4" s="982"/>
      <c r="C4" s="982"/>
      <c r="D4" s="982"/>
      <c r="E4" s="982"/>
      <c r="F4" s="982"/>
    </row>
    <row r="5" spans="1:6">
      <c r="A5" s="983" t="s">
        <v>13060</v>
      </c>
      <c r="B5" s="983"/>
      <c r="C5" s="983"/>
      <c r="D5" s="983"/>
      <c r="E5" s="983"/>
      <c r="F5" s="983"/>
    </row>
    <row r="6" spans="1:6">
      <c r="A6" s="341"/>
      <c r="B6" s="384" t="s">
        <v>13060</v>
      </c>
      <c r="C6" s="256"/>
      <c r="D6" s="560"/>
      <c r="E6" s="528" t="s">
        <v>13087</v>
      </c>
      <c r="F6" s="803"/>
    </row>
    <row r="7" spans="1:6">
      <c r="A7" s="333" t="s">
        <v>47</v>
      </c>
      <c r="B7" s="804" t="s">
        <v>46</v>
      </c>
      <c r="C7" s="805" t="s">
        <v>6</v>
      </c>
      <c r="D7" s="806" t="s">
        <v>7</v>
      </c>
      <c r="E7" s="807" t="s">
        <v>22</v>
      </c>
      <c r="F7" s="808" t="s">
        <v>8</v>
      </c>
    </row>
    <row r="8" spans="1:6">
      <c r="F8" s="900"/>
    </row>
    <row r="9" spans="1:6">
      <c r="B9" s="910" t="s">
        <v>21</v>
      </c>
      <c r="C9" s="959">
        <v>12.5</v>
      </c>
      <c r="D9" s="918" t="s">
        <v>25</v>
      </c>
      <c r="F9" s="900"/>
    </row>
    <row r="11" spans="1:6">
      <c r="A11" s="333" t="s">
        <v>47</v>
      </c>
      <c r="B11" s="804" t="s">
        <v>46</v>
      </c>
      <c r="C11" s="805" t="s">
        <v>6</v>
      </c>
      <c r="D11" s="806" t="s">
        <v>7</v>
      </c>
      <c r="E11" s="807" t="s">
        <v>22</v>
      </c>
      <c r="F11" s="808" t="s">
        <v>8</v>
      </c>
    </row>
    <row r="12" spans="1:6">
      <c r="A12" s="909" t="s">
        <v>9</v>
      </c>
      <c r="B12" s="896" t="s">
        <v>13059</v>
      </c>
      <c r="C12" s="787"/>
      <c r="D12" s="911">
        <v>105838.08</v>
      </c>
      <c r="E12" s="810" t="s">
        <v>55</v>
      </c>
      <c r="F12" s="860"/>
    </row>
    <row r="13" spans="1:6" s="902" customFormat="1">
      <c r="A13" s="909"/>
      <c r="B13" s="896" t="s">
        <v>13047</v>
      </c>
      <c r="C13" s="921"/>
      <c r="D13" s="911">
        <v>13758.950400000002</v>
      </c>
      <c r="E13" s="810" t="s">
        <v>55</v>
      </c>
      <c r="F13" s="860"/>
    </row>
    <row r="14" spans="1:6">
      <c r="A14" s="342"/>
      <c r="B14" s="31" t="s">
        <v>38</v>
      </c>
      <c r="C14" s="815">
        <v>1375.8950400000003</v>
      </c>
      <c r="D14" s="814" t="s">
        <v>61</v>
      </c>
      <c r="E14" s="794"/>
      <c r="F14" s="816"/>
    </row>
    <row r="15" spans="1:6" ht="30">
      <c r="A15" s="955" t="s">
        <v>13076</v>
      </c>
      <c r="B15" s="769" t="s">
        <v>13079</v>
      </c>
      <c r="C15" s="790" t="s">
        <v>424</v>
      </c>
      <c r="D15" s="564">
        <v>1375.8950400000003</v>
      </c>
      <c r="E15" s="526">
        <v>75.45</v>
      </c>
      <c r="F15" s="854">
        <v>103811.28076800003</v>
      </c>
    </row>
    <row r="16" spans="1:6">
      <c r="A16" s="754"/>
      <c r="B16" s="31" t="s">
        <v>39</v>
      </c>
      <c r="C16" s="811"/>
      <c r="D16" s="561"/>
      <c r="E16" s="525"/>
      <c r="F16" s="823"/>
    </row>
    <row r="17" spans="1:6" ht="30">
      <c r="A17" s="904">
        <v>95878</v>
      </c>
      <c r="B17" s="769" t="s">
        <v>7473</v>
      </c>
      <c r="C17" s="766" t="s">
        <v>592</v>
      </c>
      <c r="D17" s="562">
        <v>41276.851200000012</v>
      </c>
      <c r="E17" s="526">
        <v>1.07</v>
      </c>
      <c r="F17" s="928">
        <v>44166.230784000014</v>
      </c>
    </row>
    <row r="18" spans="1:6" s="774" customFormat="1" ht="45">
      <c r="A18" s="777">
        <v>93596</v>
      </c>
      <c r="B18" s="769" t="s">
        <v>5877</v>
      </c>
      <c r="C18" s="766" t="s">
        <v>592</v>
      </c>
      <c r="D18" s="924">
        <v>0</v>
      </c>
      <c r="E18" s="526">
        <v>0.42</v>
      </c>
      <c r="F18" s="928">
        <v>0</v>
      </c>
    </row>
    <row r="19" spans="1:6">
      <c r="A19" s="754"/>
      <c r="B19" s="31" t="s">
        <v>153</v>
      </c>
      <c r="C19" s="509">
        <v>13758.950400000002</v>
      </c>
      <c r="D19" s="814" t="s">
        <v>55</v>
      </c>
      <c r="E19" s="525"/>
      <c r="F19" s="845"/>
    </row>
    <row r="20" spans="1:6" ht="30">
      <c r="A20" s="768" t="s">
        <v>685</v>
      </c>
      <c r="B20" s="769" t="s">
        <v>608</v>
      </c>
      <c r="C20" s="766" t="s">
        <v>281</v>
      </c>
      <c r="D20" s="561">
        <v>13758.950400000002</v>
      </c>
      <c r="E20" s="526">
        <v>0.69</v>
      </c>
      <c r="F20" s="928">
        <v>9493.675776</v>
      </c>
    </row>
    <row r="21" spans="1:6" ht="25.5">
      <c r="A21" s="956" t="s">
        <v>13085</v>
      </c>
      <c r="B21" s="769" t="s">
        <v>52</v>
      </c>
      <c r="C21" s="766" t="s">
        <v>577</v>
      </c>
      <c r="D21" s="564">
        <v>6.1915276800000001</v>
      </c>
      <c r="E21" s="526">
        <v>4384.74</v>
      </c>
      <c r="F21" s="928">
        <v>27148.239079603198</v>
      </c>
    </row>
    <row r="22" spans="1:6" ht="47.25" customHeight="1">
      <c r="A22" s="904">
        <v>102330</v>
      </c>
      <c r="B22" s="769" t="s">
        <v>7513</v>
      </c>
      <c r="C22" s="766" t="s">
        <v>592</v>
      </c>
      <c r="D22" s="564">
        <v>77.394096000000005</v>
      </c>
      <c r="E22" s="526">
        <v>0.95</v>
      </c>
      <c r="F22" s="928">
        <v>73.524391199999997</v>
      </c>
    </row>
    <row r="23" spans="1:6" s="902" customFormat="1" ht="47.25" customHeight="1">
      <c r="A23" s="904">
        <v>102331</v>
      </c>
      <c r="B23" s="916" t="s">
        <v>7514</v>
      </c>
      <c r="C23" s="920" t="s">
        <v>592</v>
      </c>
      <c r="D23" s="924">
        <v>0</v>
      </c>
      <c r="E23" s="913">
        <v>0.37</v>
      </c>
      <c r="F23" s="928">
        <v>0</v>
      </c>
    </row>
    <row r="24" spans="1:6">
      <c r="A24" s="904"/>
      <c r="B24" s="934" t="s">
        <v>13069</v>
      </c>
      <c r="C24" s="509">
        <v>1375.8950400000003</v>
      </c>
      <c r="D24" s="814" t="s">
        <v>61</v>
      </c>
      <c r="E24" s="525"/>
      <c r="F24" s="823"/>
    </row>
    <row r="25" spans="1:6" ht="30" customHeight="1">
      <c r="A25" s="955" t="s">
        <v>13080</v>
      </c>
      <c r="B25" s="769" t="s">
        <v>13081</v>
      </c>
      <c r="C25" s="766" t="s">
        <v>424</v>
      </c>
      <c r="D25" s="564">
        <v>1375.8950400000003</v>
      </c>
      <c r="E25" s="526">
        <v>125.7</v>
      </c>
      <c r="F25" s="854">
        <v>172950.00652800006</v>
      </c>
    </row>
    <row r="26" spans="1:6" ht="38.25">
      <c r="A26" s="956" t="s">
        <v>13084</v>
      </c>
      <c r="B26" s="769" t="s">
        <v>20</v>
      </c>
      <c r="C26" s="766" t="s">
        <v>577</v>
      </c>
      <c r="D26" s="561">
        <v>184.92029337600005</v>
      </c>
      <c r="E26" s="526">
        <v>5049.7</v>
      </c>
      <c r="F26" s="854">
        <v>933792.00546078745</v>
      </c>
    </row>
    <row r="27" spans="1:6" ht="30">
      <c r="A27" s="904">
        <v>95875</v>
      </c>
      <c r="B27" s="769" t="s">
        <v>5869</v>
      </c>
      <c r="C27" s="766" t="s">
        <v>594</v>
      </c>
      <c r="D27" s="561">
        <v>17198.688000000006</v>
      </c>
      <c r="E27" s="526">
        <v>1.59</v>
      </c>
      <c r="F27" s="854">
        <v>27345.91392000001</v>
      </c>
    </row>
    <row r="28" spans="1:6" s="902" customFormat="1" ht="45">
      <c r="A28" s="907">
        <v>93590</v>
      </c>
      <c r="B28" s="916" t="s">
        <v>5876</v>
      </c>
      <c r="C28" s="920" t="s">
        <v>594</v>
      </c>
      <c r="D28" s="924">
        <v>0</v>
      </c>
      <c r="E28" s="913">
        <v>0.62</v>
      </c>
      <c r="F28" s="928">
        <v>0</v>
      </c>
    </row>
    <row r="29" spans="1:6" s="954" customFormat="1" ht="30">
      <c r="A29" s="955" t="s">
        <v>13082</v>
      </c>
      <c r="B29" s="952" t="s">
        <v>13083</v>
      </c>
      <c r="C29" s="953" t="s">
        <v>577</v>
      </c>
      <c r="D29" s="564">
        <v>3302.1480960000008</v>
      </c>
      <c r="E29" s="913">
        <v>137.36000000000001</v>
      </c>
      <c r="F29" s="928">
        <v>453583.06246656016</v>
      </c>
    </row>
    <row r="30" spans="1:6" s="902" customFormat="1">
      <c r="A30" s="929"/>
      <c r="B30" s="923"/>
      <c r="C30" s="922"/>
      <c r="D30" s="919"/>
      <c r="E30" s="817" t="s">
        <v>17</v>
      </c>
      <c r="F30" s="862">
        <v>1772363.9391741508</v>
      </c>
    </row>
    <row r="31" spans="1:6" s="902" customFormat="1">
      <c r="A31" s="929"/>
      <c r="B31" s="923"/>
      <c r="C31" s="922"/>
      <c r="D31" s="919"/>
      <c r="E31" s="899"/>
      <c r="F31" s="898"/>
    </row>
    <row r="32" spans="1:6">
      <c r="A32" s="909" t="s">
        <v>11</v>
      </c>
      <c r="B32" s="933" t="s">
        <v>13070</v>
      </c>
      <c r="C32" s="787"/>
      <c r="D32" s="559"/>
      <c r="E32" s="792"/>
      <c r="F32" s="793"/>
    </row>
    <row r="33" spans="1:6" ht="30">
      <c r="A33" s="905">
        <v>97053</v>
      </c>
      <c r="B33" s="916" t="s">
        <v>5441</v>
      </c>
      <c r="C33" s="766" t="s">
        <v>585</v>
      </c>
      <c r="D33" s="561">
        <v>1376</v>
      </c>
      <c r="E33" s="525">
        <v>9.35</v>
      </c>
      <c r="F33" s="525">
        <v>12865.6</v>
      </c>
    </row>
    <row r="34" spans="1:6" ht="45">
      <c r="A34" s="907" t="s">
        <v>13057</v>
      </c>
      <c r="B34" s="769" t="s">
        <v>689</v>
      </c>
      <c r="C34" s="766" t="s">
        <v>585</v>
      </c>
      <c r="D34" s="561">
        <v>688</v>
      </c>
      <c r="E34" s="525">
        <v>24.82</v>
      </c>
      <c r="F34" s="525">
        <v>17076.16</v>
      </c>
    </row>
    <row r="35" spans="1:6">
      <c r="A35" s="754"/>
      <c r="B35" s="769"/>
      <c r="C35" s="766"/>
      <c r="D35" s="564"/>
      <c r="E35" s="817" t="s">
        <v>17</v>
      </c>
      <c r="F35" s="862">
        <v>29941.760000000002</v>
      </c>
    </row>
    <row r="36" spans="1:6">
      <c r="A36" s="754"/>
      <c r="B36" s="272"/>
      <c r="C36" s="789"/>
      <c r="D36" s="818">
        <v>14.506666666666668</v>
      </c>
      <c r="E36" s="819" t="s">
        <v>335</v>
      </c>
      <c r="F36" s="527"/>
    </row>
    <row r="37" spans="1:6">
      <c r="A37" s="942" t="s">
        <v>12</v>
      </c>
      <c r="B37" s="933" t="s">
        <v>101</v>
      </c>
      <c r="C37" s="921"/>
      <c r="D37" s="921"/>
      <c r="E37" s="921"/>
      <c r="F37" s="957"/>
    </row>
    <row r="38" spans="1:6">
      <c r="A38" s="333"/>
      <c r="B38" s="804" t="s">
        <v>46</v>
      </c>
      <c r="C38" s="805" t="s">
        <v>6</v>
      </c>
      <c r="D38" s="806" t="s">
        <v>7</v>
      </c>
      <c r="E38" s="807" t="s">
        <v>22</v>
      </c>
      <c r="F38" s="808" t="s">
        <v>8</v>
      </c>
    </row>
    <row r="39" spans="1:6">
      <c r="A39" s="869"/>
      <c r="B39" s="769" t="s">
        <v>13029</v>
      </c>
      <c r="C39" s="766" t="s">
        <v>258</v>
      </c>
      <c r="D39" s="562">
        <v>1</v>
      </c>
      <c r="E39" s="529">
        <v>104252.76240000001</v>
      </c>
      <c r="F39" s="525">
        <v>104252.76240000001</v>
      </c>
    </row>
    <row r="41" spans="1:6" ht="15.75">
      <c r="B41" s="892" t="s">
        <v>13045</v>
      </c>
      <c r="C41" s="877">
        <v>5.928180040702985E-2</v>
      </c>
    </row>
    <row r="42" spans="1:6">
      <c r="A42" s="530"/>
      <c r="B42" s="878"/>
      <c r="C42" s="837"/>
      <c r="D42" s="879"/>
      <c r="E42" s="812" t="s">
        <v>17</v>
      </c>
      <c r="F42" s="858">
        <v>104252.76240000001</v>
      </c>
    </row>
    <row r="43" spans="1:6" ht="15.75" thickBot="1">
      <c r="A43" s="855"/>
      <c r="B43" s="856"/>
      <c r="C43" s="857"/>
      <c r="D43" s="566"/>
      <c r="E43" s="863"/>
      <c r="F43" s="859"/>
    </row>
    <row r="44" spans="1:6" s="4" customFormat="1" ht="15.75" thickBot="1">
      <c r="A44" s="861"/>
      <c r="B44" s="945" t="s">
        <v>13068</v>
      </c>
      <c r="C44" s="824"/>
      <c r="D44" s="825"/>
      <c r="E44" s="826"/>
      <c r="F44" s="865">
        <v>1906558.4615741507</v>
      </c>
    </row>
    <row r="45" spans="1:6" s="4" customFormat="1">
      <c r="A45" s="861"/>
      <c r="B45" s="795"/>
      <c r="C45" s="820"/>
      <c r="D45" s="821"/>
      <c r="E45" s="822"/>
      <c r="F45" s="864"/>
    </row>
    <row r="46" spans="1:6">
      <c r="A46" s="855"/>
      <c r="B46" s="797" t="s">
        <v>196</v>
      </c>
      <c r="C46" s="827"/>
      <c r="D46" s="828"/>
      <c r="E46" s="829"/>
      <c r="F46" s="830"/>
    </row>
    <row r="47" spans="1:6" ht="45">
      <c r="A47" s="855"/>
      <c r="B47" s="798" t="s">
        <v>13091</v>
      </c>
      <c r="C47" s="831">
        <v>0.182</v>
      </c>
      <c r="D47" s="832"/>
      <c r="E47" s="833">
        <v>945618.21703376004</v>
      </c>
      <c r="F47" s="833">
        <v>172102.51550014433</v>
      </c>
    </row>
    <row r="48" spans="1:6" s="960" customFormat="1">
      <c r="A48" s="855"/>
      <c r="B48" s="962"/>
      <c r="C48" s="838"/>
      <c r="D48" s="839"/>
      <c r="E48" s="963"/>
      <c r="F48" s="963"/>
    </row>
    <row r="49" spans="1:6">
      <c r="A49" s="347"/>
      <c r="B49" s="799" t="s">
        <v>197</v>
      </c>
      <c r="C49" s="834"/>
      <c r="D49" s="835"/>
      <c r="E49" s="836"/>
      <c r="F49" s="866"/>
    </row>
    <row r="50" spans="1:6" ht="25.5">
      <c r="A50" s="915" t="s">
        <v>13055</v>
      </c>
      <c r="B50" s="272" t="s">
        <v>51</v>
      </c>
      <c r="C50" s="837"/>
      <c r="D50" s="563"/>
      <c r="E50" s="964">
        <v>0</v>
      </c>
      <c r="F50" s="948"/>
    </row>
    <row r="51" spans="1:6" ht="25.5">
      <c r="A51" s="956" t="s">
        <v>13085</v>
      </c>
      <c r="B51" s="272" t="s">
        <v>52</v>
      </c>
      <c r="C51" s="837"/>
      <c r="D51" s="563"/>
      <c r="E51" s="964">
        <v>27148.239079603198</v>
      </c>
      <c r="F51" s="859"/>
    </row>
    <row r="52" spans="1:6" ht="38.25">
      <c r="A52" s="956" t="s">
        <v>13084</v>
      </c>
      <c r="B52" s="272" t="s">
        <v>20</v>
      </c>
      <c r="C52" s="837"/>
      <c r="D52" s="563"/>
      <c r="E52" s="964">
        <v>933792.00546078745</v>
      </c>
      <c r="F52" s="859"/>
    </row>
    <row r="53" spans="1:6" ht="30">
      <c r="A53" s="530"/>
      <c r="B53" s="800" t="s">
        <v>13092</v>
      </c>
      <c r="C53" s="838"/>
      <c r="D53" s="839"/>
      <c r="E53" s="965">
        <v>960940.24454039067</v>
      </c>
      <c r="F53" s="833"/>
    </row>
    <row r="54" spans="1:6">
      <c r="A54" s="855"/>
      <c r="B54" s="801"/>
      <c r="C54" s="840"/>
      <c r="D54" s="841"/>
      <c r="E54" s="863"/>
      <c r="F54" s="833"/>
    </row>
    <row r="55" spans="1:6">
      <c r="A55" s="867"/>
      <c r="B55" s="802"/>
      <c r="C55" s="842"/>
      <c r="D55" s="843"/>
      <c r="E55" s="844" t="s">
        <v>447</v>
      </c>
      <c r="F55" s="966">
        <v>2078660.9770742948</v>
      </c>
    </row>
  </sheetData>
  <autoFilter ref="A11:F53"/>
  <mergeCells count="5">
    <mergeCell ref="A1:F1"/>
    <mergeCell ref="A3:F3"/>
    <mergeCell ref="A4:F4"/>
    <mergeCell ref="A5:F5"/>
    <mergeCell ref="A2:F2"/>
  </mergeCells>
  <conditionalFormatting sqref="A39">
    <cfRule type="expression" dxfId="1" priority="12" stopIfTrue="1">
      <formula>AND(#REF!&lt;&gt;"COMPOSICAO",#REF!&lt;&gt;"INSUMO",#REF!&lt;&gt;"")</formula>
    </cfRule>
    <cfRule type="expression" dxfId="0" priority="13"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4.xml><?xml version="1.0" encoding="utf-8"?>
<worksheet xmlns="http://schemas.openxmlformats.org/spreadsheetml/2006/main" xmlns:r="http://schemas.openxmlformats.org/officeDocument/2006/relationships">
  <dimension ref="A1:I19"/>
  <sheetViews>
    <sheetView view="pageBreakPreview" zoomScaleNormal="100" zoomScaleSheetLayoutView="100" workbookViewId="0">
      <pane ySplit="7" topLeftCell="A8" activePane="bottomLeft" state="frozen"/>
      <selection activeCell="O35" sqref="O35"/>
      <selection pane="bottomLeft" activeCell="G29" sqref="G29"/>
    </sheetView>
  </sheetViews>
  <sheetFormatPr defaultRowHeight="15"/>
  <cols>
    <col min="2" max="2" width="16.7109375" style="58" bestFit="1" customWidth="1"/>
    <col min="3" max="3" width="66.42578125" style="16" customWidth="1"/>
    <col min="4" max="4" width="20" style="69" customWidth="1"/>
    <col min="5" max="5" width="7.7109375" style="69" bestFit="1" customWidth="1"/>
    <col min="6" max="6" width="21.28515625" style="69" customWidth="1"/>
    <col min="7" max="7" width="21.7109375" customWidth="1"/>
    <col min="8" max="8" width="19.7109375" customWidth="1"/>
  </cols>
  <sheetData>
    <row r="1" spans="1:9" ht="24.75" customHeight="1">
      <c r="B1" s="981" t="s">
        <v>339</v>
      </c>
      <c r="C1" s="981"/>
      <c r="D1" s="981"/>
      <c r="E1" s="981"/>
      <c r="F1" s="281"/>
    </row>
    <row r="2" spans="1:9">
      <c r="B2" s="18"/>
      <c r="C2" s="18"/>
      <c r="D2" s="18"/>
      <c r="E2" s="18"/>
      <c r="F2" s="18"/>
    </row>
    <row r="3" spans="1:9">
      <c r="B3" s="986" t="s">
        <v>13087</v>
      </c>
      <c r="C3" s="986"/>
      <c r="D3" s="986"/>
      <c r="E3" s="986"/>
      <c r="F3" s="18"/>
    </row>
    <row r="4" spans="1:9">
      <c r="B4" s="986" t="s">
        <v>13074</v>
      </c>
      <c r="C4" s="986"/>
      <c r="D4" s="986"/>
      <c r="E4" s="986"/>
      <c r="F4" s="18"/>
    </row>
    <row r="5" spans="1:9">
      <c r="B5" s="985" t="s">
        <v>13089</v>
      </c>
      <c r="C5" s="985"/>
      <c r="D5" s="985"/>
      <c r="E5" s="985"/>
      <c r="F5" s="282"/>
    </row>
    <row r="6" spans="1:9">
      <c r="B6" s="59"/>
      <c r="C6" s="44" t="s">
        <v>13060</v>
      </c>
      <c r="D6" s="66" t="s">
        <v>13087</v>
      </c>
      <c r="E6" s="68"/>
      <c r="F6" s="68"/>
    </row>
    <row r="7" spans="1:9">
      <c r="B7" s="936" t="s">
        <v>13062</v>
      </c>
      <c r="C7" s="19" t="s">
        <v>46</v>
      </c>
      <c r="D7" s="932" t="s">
        <v>13061</v>
      </c>
      <c r="E7" s="267" t="s">
        <v>258</v>
      </c>
      <c r="F7" s="267"/>
    </row>
    <row r="8" spans="1:9">
      <c r="B8" s="62"/>
      <c r="C8" s="534"/>
      <c r="D8" s="94"/>
      <c r="E8" s="568"/>
      <c r="F8" s="944" t="s">
        <v>13066</v>
      </c>
      <c r="G8" s="938" t="s">
        <v>13067</v>
      </c>
    </row>
    <row r="9" spans="1:9">
      <c r="A9" s="532"/>
      <c r="B9" s="939" t="s">
        <v>13063</v>
      </c>
      <c r="C9" s="535" t="s">
        <v>13047</v>
      </c>
      <c r="D9" s="102">
        <v>1920043.0515974951</v>
      </c>
      <c r="E9" s="555">
        <v>0.92369225803235411</v>
      </c>
      <c r="F9" s="937">
        <v>960940.24454039067</v>
      </c>
      <c r="G9" s="935">
        <v>811423.69463376014</v>
      </c>
      <c r="H9" s="941">
        <v>1772363.9391741508</v>
      </c>
      <c r="I9" s="940">
        <v>0</v>
      </c>
    </row>
    <row r="10" spans="1:9" s="300" customFormat="1">
      <c r="A10" s="533"/>
      <c r="B10" s="61"/>
      <c r="C10" s="536"/>
      <c r="D10" s="297"/>
      <c r="E10" s="556"/>
      <c r="F10" s="894"/>
    </row>
    <row r="11" spans="1:9">
      <c r="A11" s="532"/>
      <c r="B11" s="939" t="s">
        <v>13064</v>
      </c>
      <c r="C11" s="535" t="s">
        <v>13070</v>
      </c>
      <c r="D11" s="102">
        <v>35391.160320000003</v>
      </c>
      <c r="E11" s="943">
        <v>1.7025941560616049E-2</v>
      </c>
      <c r="F11" s="268"/>
    </row>
    <row r="12" spans="1:9" s="300" customFormat="1">
      <c r="A12" s="533"/>
      <c r="B12" s="61"/>
      <c r="C12" s="536"/>
      <c r="D12" s="297"/>
      <c r="E12" s="556"/>
      <c r="F12" s="299"/>
    </row>
    <row r="13" spans="1:9">
      <c r="A13" s="532"/>
      <c r="B13" s="939" t="s">
        <v>13065</v>
      </c>
      <c r="C13" s="535" t="s">
        <v>101</v>
      </c>
      <c r="D13" s="102">
        <v>123226.7651568</v>
      </c>
      <c r="E13" s="943">
        <v>5.9281800407029843E-2</v>
      </c>
      <c r="F13" s="268"/>
    </row>
    <row r="14" spans="1:9" s="300" customFormat="1">
      <c r="A14" s="533"/>
      <c r="B14" s="61"/>
      <c r="C14" s="536"/>
      <c r="D14" s="297"/>
      <c r="E14" s="556"/>
      <c r="F14" s="299"/>
    </row>
    <row r="15" spans="1:9">
      <c r="B15" s="515"/>
      <c r="C15" s="219"/>
      <c r="D15" s="72"/>
      <c r="E15" s="72"/>
    </row>
    <row r="16" spans="1:9">
      <c r="B16" s="518"/>
      <c r="C16" s="538" t="s">
        <v>655</v>
      </c>
      <c r="D16" s="537">
        <v>2078660.977074295</v>
      </c>
      <c r="E16" s="557">
        <v>1</v>
      </c>
    </row>
    <row r="17" spans="2:5">
      <c r="D17" s="70"/>
      <c r="E17" s="70"/>
    </row>
    <row r="18" spans="2:5">
      <c r="B18" s="64"/>
    </row>
    <row r="19" spans="2:5">
      <c r="C19" s="895" t="s">
        <v>344</v>
      </c>
      <c r="D19" s="901">
        <v>0</v>
      </c>
    </row>
  </sheetData>
  <mergeCells count="4">
    <mergeCell ref="B5:E5"/>
    <mergeCell ref="B4:E4"/>
    <mergeCell ref="B3:E3"/>
    <mergeCell ref="B1:E1"/>
  </mergeCells>
  <pageMargins left="0.51181102362204722" right="0.51181102362204722" top="0.78740157480314965" bottom="0.78740157480314965" header="0.31496062992125984" footer="0.31496062992125984"/>
  <pageSetup paperSize="9" scale="80" orientation="portrait" r:id="rId1"/>
  <headerFooter>
    <oddHeader>&amp;R&amp;A</oddHeader>
    <oddFooter>&amp;RFabio Rossignoli Marques
CREA 83382/D MG
Mat. 973128-8 - NOVACAP</oddFooter>
  </headerFooter>
  <drawing r:id="rId2"/>
</worksheet>
</file>

<file path=xl/worksheets/sheet5.xml><?xml version="1.0" encoding="utf-8"?>
<worksheet xmlns="http://schemas.openxmlformats.org/spreadsheetml/2006/main" xmlns:r="http://schemas.openxmlformats.org/officeDocument/2006/relationships">
  <dimension ref="A1:K39"/>
  <sheetViews>
    <sheetView view="pageBreakPreview" topLeftCell="A13" zoomScale="115" zoomScaleNormal="100" zoomScaleSheetLayoutView="115" workbookViewId="0">
      <selection activeCell="O35" sqref="O35"/>
    </sheetView>
  </sheetViews>
  <sheetFormatPr defaultRowHeight="15"/>
  <sheetData>
    <row r="1" spans="1:11" ht="15.75" customHeight="1"/>
    <row r="2" spans="1:11" ht="15.75" customHeight="1"/>
    <row r="3" spans="1:11" ht="15.75" customHeight="1"/>
    <row r="4" spans="1:11" ht="15.75" customHeight="1">
      <c r="A4" s="977" t="s">
        <v>259</v>
      </c>
      <c r="B4" s="977"/>
      <c r="C4" s="977"/>
      <c r="D4" s="977"/>
      <c r="E4" s="977"/>
      <c r="F4" s="977"/>
      <c r="G4" s="977"/>
      <c r="H4" s="977"/>
      <c r="I4" s="977"/>
      <c r="J4" s="977"/>
      <c r="K4" s="977"/>
    </row>
    <row r="5" spans="1:11" ht="15.75" customHeight="1">
      <c r="A5" s="977" t="s">
        <v>260</v>
      </c>
      <c r="B5" s="977"/>
      <c r="C5" s="977"/>
      <c r="D5" s="977"/>
      <c r="E5" s="977"/>
      <c r="F5" s="977"/>
      <c r="G5" s="977"/>
      <c r="H5" s="977"/>
      <c r="I5" s="977"/>
      <c r="J5" s="977"/>
      <c r="K5" s="977"/>
    </row>
    <row r="6" spans="1:11" ht="15.75" customHeight="1">
      <c r="A6" s="977" t="s">
        <v>261</v>
      </c>
      <c r="B6" s="977"/>
      <c r="C6" s="977"/>
      <c r="D6" s="977"/>
      <c r="E6" s="977"/>
      <c r="F6" s="977"/>
      <c r="G6" s="977"/>
      <c r="H6" s="977"/>
      <c r="I6" s="977"/>
      <c r="J6" s="977"/>
      <c r="K6" s="977"/>
    </row>
    <row r="10" spans="1:11" ht="23.25" customHeight="1">
      <c r="A10" s="979" t="s">
        <v>425</v>
      </c>
      <c r="B10" s="979"/>
      <c r="C10" s="979"/>
      <c r="D10" s="979"/>
      <c r="E10" s="979"/>
      <c r="F10" s="979"/>
      <c r="G10" s="979"/>
      <c r="H10" s="979"/>
      <c r="I10" s="979"/>
      <c r="J10" s="979"/>
      <c r="K10" s="979"/>
    </row>
    <row r="13" spans="1:11" ht="90.75" customHeight="1">
      <c r="A13" s="979" t="str">
        <f>capa!A11</f>
        <v>OBJETO: REPARO LOCALIZADO EM PAVIMENTO ASFÁLTICO</v>
      </c>
      <c r="B13" s="979"/>
      <c r="C13" s="979"/>
      <c r="D13" s="979"/>
      <c r="E13" s="979"/>
      <c r="F13" s="979"/>
      <c r="G13" s="979"/>
      <c r="H13" s="979"/>
      <c r="I13" s="979"/>
      <c r="J13" s="979"/>
      <c r="K13" s="979"/>
    </row>
    <row r="17" spans="1:11" ht="51.75" customHeight="1">
      <c r="A17" s="979" t="s">
        <v>740</v>
      </c>
      <c r="B17" s="979"/>
      <c r="C17" s="979"/>
      <c r="D17" s="979"/>
      <c r="E17" s="979"/>
      <c r="F17" s="979"/>
      <c r="G17" s="979"/>
      <c r="H17" s="979"/>
      <c r="I17" s="979"/>
      <c r="J17" s="979"/>
      <c r="K17" s="979"/>
    </row>
    <row r="23" spans="1:11" ht="31.5" customHeight="1">
      <c r="A23" s="978" t="str">
        <f>capa!A19</f>
        <v>INTERESSADO: PROCESSO 00112-00012738/2021-12</v>
      </c>
      <c r="B23" s="978"/>
      <c r="C23" s="978"/>
      <c r="D23" s="978"/>
      <c r="E23" s="978"/>
      <c r="F23" s="978"/>
      <c r="G23" s="978"/>
      <c r="H23" s="978"/>
      <c r="I23" s="978"/>
      <c r="J23" s="978"/>
      <c r="K23" s="978"/>
    </row>
    <row r="26" spans="1:11" ht="23.25">
      <c r="B26" s="978"/>
      <c r="C26" s="978"/>
      <c r="D26" s="978"/>
      <c r="E26" s="978"/>
      <c r="F26" s="978"/>
      <c r="G26" s="978"/>
      <c r="H26" s="978"/>
      <c r="I26" s="978"/>
      <c r="J26" s="978"/>
      <c r="K26" s="978"/>
    </row>
    <row r="28" spans="1:11" ht="23.25" customHeight="1">
      <c r="A28" s="979" t="s">
        <v>263</v>
      </c>
      <c r="B28" s="979"/>
      <c r="C28" s="979"/>
      <c r="D28" s="979"/>
      <c r="E28" s="979"/>
      <c r="F28" s="979"/>
      <c r="G28" s="979"/>
      <c r="H28" s="979"/>
      <c r="I28" s="979"/>
      <c r="J28" s="979"/>
      <c r="K28" s="979"/>
    </row>
    <row r="29" spans="1:11" ht="23.25">
      <c r="B29" s="978" t="s">
        <v>264</v>
      </c>
      <c r="C29" s="978"/>
      <c r="D29" s="978"/>
      <c r="E29" s="978"/>
      <c r="F29" s="978"/>
      <c r="G29" s="978"/>
      <c r="H29" s="978"/>
      <c r="I29" s="978"/>
      <c r="J29" s="978"/>
    </row>
    <row r="30" spans="1:11" ht="23.25">
      <c r="B30" s="978" t="s">
        <v>265</v>
      </c>
      <c r="C30" s="978"/>
      <c r="D30" s="978"/>
      <c r="E30" s="978"/>
      <c r="F30" s="978"/>
      <c r="G30" s="978"/>
      <c r="H30" s="978"/>
      <c r="I30" s="978"/>
      <c r="J30" s="978"/>
    </row>
    <row r="33" spans="3:11" ht="23.25" customHeight="1">
      <c r="C33" s="153"/>
      <c r="D33" s="153"/>
      <c r="E33" s="979"/>
      <c r="F33" s="979"/>
      <c r="G33" s="979"/>
      <c r="H33" s="979"/>
      <c r="I33" s="153"/>
      <c r="J33" s="153"/>
      <c r="K33" s="153"/>
    </row>
    <row r="34" spans="3:11">
      <c r="D34" s="123"/>
      <c r="E34" s="123"/>
      <c r="F34" s="123"/>
      <c r="G34" s="123"/>
      <c r="H34" s="123"/>
      <c r="I34" s="123"/>
    </row>
    <row r="35" spans="3:11" ht="23.25">
      <c r="C35" s="153"/>
      <c r="D35" s="153"/>
      <c r="E35" s="973"/>
      <c r="F35" s="973"/>
      <c r="G35" s="973"/>
      <c r="H35" s="973"/>
      <c r="I35" s="153"/>
      <c r="J35" s="153"/>
      <c r="K35" s="153"/>
    </row>
    <row r="36" spans="3:11">
      <c r="D36" s="123"/>
      <c r="E36" s="123"/>
      <c r="F36" s="123"/>
      <c r="G36" s="123"/>
      <c r="H36" s="123"/>
      <c r="I36" s="123"/>
    </row>
    <row r="37" spans="3:11" ht="23.25">
      <c r="D37" s="987"/>
      <c r="E37" s="987"/>
      <c r="F37" s="987"/>
      <c r="G37" s="987"/>
      <c r="H37" s="987"/>
      <c r="I37" s="987"/>
    </row>
    <row r="38" spans="3:11" ht="23.25">
      <c r="D38" s="988"/>
      <c r="E38" s="988"/>
      <c r="F38" s="988"/>
      <c r="G38" s="989"/>
      <c r="H38" s="989"/>
      <c r="I38" s="989"/>
    </row>
    <row r="39" spans="3:11" ht="23.25">
      <c r="D39" s="389"/>
      <c r="E39" s="389"/>
      <c r="F39" s="389"/>
      <c r="G39" s="389"/>
      <c r="H39" s="389"/>
      <c r="I39" s="389"/>
    </row>
  </sheetData>
  <mergeCells count="17">
    <mergeCell ref="A28:K28"/>
    <mergeCell ref="A4:K4"/>
    <mergeCell ref="A5:K5"/>
    <mergeCell ref="A6:K6"/>
    <mergeCell ref="E35:H35"/>
    <mergeCell ref="B26:K26"/>
    <mergeCell ref="B29:J29"/>
    <mergeCell ref="B30:J30"/>
    <mergeCell ref="A10:K10"/>
    <mergeCell ref="A13:K13"/>
    <mergeCell ref="A17:K17"/>
    <mergeCell ref="A23:K23"/>
    <mergeCell ref="D37:F37"/>
    <mergeCell ref="G37:I37"/>
    <mergeCell ref="D38:F38"/>
    <mergeCell ref="G38:I38"/>
    <mergeCell ref="E33:H33"/>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sheetPr>
    <pageSetUpPr fitToPage="1"/>
  </sheetPr>
  <dimension ref="A1:J21"/>
  <sheetViews>
    <sheetView view="pageBreakPreview" zoomScaleNormal="160" zoomScaleSheetLayoutView="100" workbookViewId="0">
      <selection sqref="A1:XFD1048576"/>
    </sheetView>
  </sheetViews>
  <sheetFormatPr defaultRowHeight="15"/>
  <cols>
    <col min="1" max="1" width="16.7109375" style="758" bestFit="1" customWidth="1"/>
    <col min="2" max="2" width="66.42578125" style="758" customWidth="1"/>
    <col min="3" max="3" width="13.5703125" style="758" bestFit="1" customWidth="1"/>
    <col min="4" max="4" width="15.5703125" style="750" customWidth="1"/>
    <col min="5" max="5" width="18" style="750" customWidth="1"/>
    <col min="6" max="6" width="21.28515625" style="750" customWidth="1"/>
    <col min="7" max="7" width="83.85546875" style="774" customWidth="1"/>
    <col min="8" max="8" width="11.7109375" style="774" bestFit="1" customWidth="1"/>
    <col min="9" max="9" width="8.140625" style="774" bestFit="1" customWidth="1"/>
    <col min="10" max="10" width="13.7109375" style="774" bestFit="1" customWidth="1"/>
    <col min="11" max="11" width="9.42578125" style="774" bestFit="1" customWidth="1"/>
    <col min="12" max="12" width="13" style="774" bestFit="1" customWidth="1"/>
    <col min="13" max="13" width="9.28515625" style="774" bestFit="1" customWidth="1"/>
    <col min="14" max="14" width="15" style="774" customWidth="1"/>
    <col min="15" max="16384" width="9.140625" style="774"/>
  </cols>
  <sheetData>
    <row r="1" spans="1:10" ht="22.5" customHeight="1">
      <c r="A1" s="994" t="s">
        <v>13075</v>
      </c>
      <c r="B1" s="994"/>
      <c r="C1" s="994"/>
      <c r="D1" s="994"/>
      <c r="E1" s="994"/>
      <c r="F1" s="994"/>
      <c r="G1" s="994"/>
    </row>
    <row r="2" spans="1:10" ht="21.75" customHeight="1">
      <c r="A2" s="750"/>
      <c r="B2" s="993" t="s">
        <v>13089</v>
      </c>
      <c r="C2" s="993"/>
      <c r="D2" s="993"/>
      <c r="E2" s="993"/>
      <c r="F2" s="993"/>
      <c r="G2" s="993"/>
    </row>
    <row r="3" spans="1:10" ht="21" customHeight="1">
      <c r="A3" s="750"/>
      <c r="B3" s="993" t="s">
        <v>13074</v>
      </c>
      <c r="C3" s="993"/>
      <c r="D3" s="993"/>
      <c r="E3" s="993"/>
      <c r="F3" s="993"/>
      <c r="G3" s="993"/>
    </row>
    <row r="4" spans="1:10">
      <c r="A4" s="750"/>
      <c r="B4" s="750"/>
      <c r="C4" s="986"/>
      <c r="D4" s="986"/>
      <c r="E4" s="986"/>
      <c r="F4" s="986"/>
      <c r="G4" s="986"/>
    </row>
    <row r="5" spans="1:10" ht="15.75" thickBot="1">
      <c r="A5" s="240"/>
      <c r="B5" s="897" t="s">
        <v>13052</v>
      </c>
      <c r="C5" s="946">
        <v>1</v>
      </c>
      <c r="D5" s="240"/>
      <c r="E5" s="240"/>
      <c r="F5" s="240"/>
    </row>
    <row r="6" spans="1:10" ht="15.75" customHeight="1" thickBot="1">
      <c r="A6" s="990" t="s">
        <v>13026</v>
      </c>
      <c r="B6" s="991"/>
      <c r="C6" s="991"/>
      <c r="D6" s="991"/>
      <c r="E6" s="991"/>
      <c r="F6" s="991"/>
      <c r="G6" s="992"/>
      <c r="H6" s="870"/>
      <c r="I6" s="870"/>
      <c r="J6" s="871"/>
    </row>
    <row r="7" spans="1:10" customFormat="1">
      <c r="A7" s="351" t="s">
        <v>13028</v>
      </c>
      <c r="B7" s="21" t="s">
        <v>101</v>
      </c>
      <c r="C7" s="787"/>
      <c r="D7" s="559"/>
      <c r="E7" s="930" t="s">
        <v>13048</v>
      </c>
      <c r="F7" s="793"/>
      <c r="G7" s="853"/>
      <c r="H7" s="236"/>
    </row>
    <row r="8" spans="1:10" customFormat="1" ht="30">
      <c r="A8" s="768">
        <v>93565</v>
      </c>
      <c r="B8" s="769" t="s">
        <v>65</v>
      </c>
      <c r="C8" s="766" t="s">
        <v>579</v>
      </c>
      <c r="D8" s="561">
        <v>6</v>
      </c>
      <c r="E8" s="525">
        <v>16531.82</v>
      </c>
      <c r="F8" s="525">
        <v>99190.92</v>
      </c>
      <c r="G8" s="927" t="s">
        <v>13054</v>
      </c>
      <c r="H8" s="235"/>
    </row>
    <row r="9" spans="1:10" customFormat="1" hidden="1">
      <c r="A9" s="755">
        <v>93572</v>
      </c>
      <c r="B9" s="769" t="s">
        <v>67</v>
      </c>
      <c r="C9" s="766" t="s">
        <v>579</v>
      </c>
      <c r="D9" s="950"/>
      <c r="E9" s="949"/>
      <c r="F9" s="525">
        <v>0</v>
      </c>
      <c r="G9" s="927" t="s">
        <v>13049</v>
      </c>
      <c r="H9" s="572"/>
    </row>
    <row r="10" spans="1:10" customFormat="1" hidden="1">
      <c r="A10" s="755">
        <v>93572</v>
      </c>
      <c r="B10" s="785" t="s">
        <v>739</v>
      </c>
      <c r="C10" s="766" t="s">
        <v>579</v>
      </c>
      <c r="D10" s="950"/>
      <c r="E10" s="949"/>
      <c r="F10" s="525">
        <v>0</v>
      </c>
      <c r="G10" s="927" t="s">
        <v>13049</v>
      </c>
      <c r="H10" s="572"/>
    </row>
    <row r="11" spans="1:10" customFormat="1" hidden="1">
      <c r="A11" s="768">
        <v>93564</v>
      </c>
      <c r="B11" s="769" t="s">
        <v>612</v>
      </c>
      <c r="C11" s="766" t="s">
        <v>579</v>
      </c>
      <c r="D11" s="950"/>
      <c r="E11" s="949"/>
      <c r="F11" s="525">
        <v>0</v>
      </c>
      <c r="G11" s="927" t="s">
        <v>13049</v>
      </c>
      <c r="H11" s="235"/>
    </row>
    <row r="12" spans="1:10" customFormat="1" hidden="1">
      <c r="A12" s="755">
        <v>93566</v>
      </c>
      <c r="B12" s="769" t="s">
        <v>674</v>
      </c>
      <c r="C12" s="766" t="s">
        <v>579</v>
      </c>
      <c r="D12" s="950"/>
      <c r="E12" s="949"/>
      <c r="F12" s="529">
        <v>0</v>
      </c>
      <c r="G12" s="927" t="s">
        <v>13049</v>
      </c>
      <c r="H12" s="235"/>
    </row>
    <row r="13" spans="1:10" s="902" customFormat="1" ht="30">
      <c r="A13" s="908">
        <v>10775</v>
      </c>
      <c r="B13" s="916" t="s">
        <v>10595</v>
      </c>
      <c r="C13" s="920" t="s">
        <v>7941</v>
      </c>
      <c r="D13" s="950">
        <v>6</v>
      </c>
      <c r="E13" s="912">
        <v>585</v>
      </c>
      <c r="F13" s="914">
        <v>3510</v>
      </c>
      <c r="G13" s="927" t="s">
        <v>13051</v>
      </c>
      <c r="H13" s="906"/>
    </row>
    <row r="14" spans="1:10" customFormat="1">
      <c r="A14" s="951" t="s">
        <v>92</v>
      </c>
      <c r="B14" s="769" t="s">
        <v>13088</v>
      </c>
      <c r="C14" s="766" t="s">
        <v>60</v>
      </c>
      <c r="D14" s="917">
        <v>1</v>
      </c>
      <c r="E14" s="525">
        <v>233.94</v>
      </c>
      <c r="F14" s="525">
        <v>233.94</v>
      </c>
      <c r="G14" s="925" t="s">
        <v>13050</v>
      </c>
    </row>
    <row r="15" spans="1:10" customFormat="1" ht="30">
      <c r="A15" s="893" t="s">
        <v>13046</v>
      </c>
      <c r="B15" s="769" t="s">
        <v>13056</v>
      </c>
      <c r="C15" s="766" t="s">
        <v>281</v>
      </c>
      <c r="D15" s="561">
        <v>4.3199999999999994</v>
      </c>
      <c r="E15" s="525">
        <v>305.07</v>
      </c>
      <c r="F15" s="525">
        <v>1317.9023999999997</v>
      </c>
      <c r="G15" s="926" t="s">
        <v>13053</v>
      </c>
    </row>
    <row r="16" spans="1:10" s="4" customFormat="1">
      <c r="A16" s="756"/>
      <c r="B16" s="788"/>
      <c r="C16" s="884"/>
      <c r="D16" s="879"/>
      <c r="E16" s="524" t="s">
        <v>17</v>
      </c>
      <c r="F16" s="858">
        <v>104252.76240000001</v>
      </c>
      <c r="G16" s="217" t="s">
        <v>13032</v>
      </c>
    </row>
    <row r="17" spans="1:6" s="752" customFormat="1">
      <c r="A17" s="757"/>
      <c r="B17" s="796"/>
      <c r="C17" s="882"/>
      <c r="D17" s="566"/>
      <c r="E17" s="813"/>
      <c r="F17" s="883"/>
    </row>
    <row r="18" spans="1:6">
      <c r="B18" s="51" t="s">
        <v>13030</v>
      </c>
      <c r="C18" s="213"/>
      <c r="D18" s="212"/>
      <c r="E18" s="880">
        <v>2078660.9770742948</v>
      </c>
    </row>
    <row r="19" spans="1:6">
      <c r="B19" s="51" t="s">
        <v>13031</v>
      </c>
      <c r="C19" s="213"/>
      <c r="D19" s="212"/>
      <c r="E19" s="218">
        <v>123226.7651568</v>
      </c>
    </row>
    <row r="20" spans="1:6" ht="15.75" thickBot="1"/>
    <row r="21" spans="1:6" ht="19.5" thickBot="1">
      <c r="A21" s="872"/>
      <c r="B21" s="873" t="s">
        <v>13027</v>
      </c>
      <c r="C21" s="874"/>
      <c r="D21" s="875"/>
      <c r="E21" s="876"/>
      <c r="F21" s="881">
        <v>5.928180040702985E-2</v>
      </c>
    </row>
  </sheetData>
  <mergeCells count="5">
    <mergeCell ref="A6:G6"/>
    <mergeCell ref="C4:G4"/>
    <mergeCell ref="B2:G2"/>
    <mergeCell ref="B3:G3"/>
    <mergeCell ref="A1:G1"/>
  </mergeCells>
  <pageMargins left="0.51181102362204722" right="0.51181102362204722" top="0.78740157480314965" bottom="0.78740157480314965" header="0.31496062992125984" footer="0.31496062992125984"/>
  <pageSetup paperSize="9" scale="57" orientation="landscape" r:id="rId1"/>
  <headerFooter>
    <oddHeader>&amp;R&amp;A</oddHeader>
    <oddFooter>&amp;RFabio Rossignoli Marques
CREA 83382/D MG
Mat. 973128-8 - NOVACAP</oddFooter>
  </headerFooter>
  <colBreaks count="1" manualBreakCount="1">
    <brk id="10" max="1048575" man="1"/>
  </colBreaks>
  <drawing r:id="rId2"/>
</worksheet>
</file>

<file path=xl/worksheets/sheet7.xml><?xml version="1.0" encoding="utf-8"?>
<worksheet xmlns="http://schemas.openxmlformats.org/spreadsheetml/2006/main" xmlns:r="http://schemas.openxmlformats.org/officeDocument/2006/relationships">
  <dimension ref="A1:F11"/>
  <sheetViews>
    <sheetView view="pageBreakPreview" zoomScale="85" zoomScaleNormal="100" zoomScaleSheetLayoutView="85" workbookViewId="0">
      <selection activeCell="C11" sqref="C11"/>
    </sheetView>
  </sheetViews>
  <sheetFormatPr defaultRowHeight="15"/>
  <cols>
    <col min="1" max="1" width="8.42578125" style="340" customWidth="1"/>
    <col min="2" max="2" width="66.42578125" style="786" customWidth="1"/>
    <col min="3" max="3" width="15.85546875" style="791" customWidth="1"/>
    <col min="4" max="4" width="15.5703125" style="565" customWidth="1"/>
    <col min="5" max="5" width="18" style="784" customWidth="1"/>
    <col min="6" max="6" width="21.28515625" style="809" customWidth="1"/>
    <col min="7" max="7" width="18.42578125" style="931" customWidth="1"/>
    <col min="8" max="8" width="19.85546875" style="931" customWidth="1"/>
    <col min="9" max="9" width="20" style="931" customWidth="1"/>
    <col min="10" max="11" width="9.140625" style="931" customWidth="1"/>
    <col min="12" max="16384" width="9.140625" style="931"/>
  </cols>
  <sheetData>
    <row r="1" spans="1:6" ht="24.75">
      <c r="A1" s="981" t="s">
        <v>13071</v>
      </c>
      <c r="B1" s="981"/>
      <c r="C1" s="981"/>
      <c r="D1" s="981"/>
      <c r="E1" s="981"/>
      <c r="F1" s="981"/>
    </row>
    <row r="2" spans="1:6">
      <c r="A2" s="984" t="str">
        <f>capa!A15</f>
        <v>LOTE 3 - Asa Norte</v>
      </c>
      <c r="B2" s="984"/>
      <c r="C2" s="984"/>
      <c r="D2" s="984"/>
      <c r="E2" s="984"/>
      <c r="F2" s="984"/>
    </row>
    <row r="3" spans="1:6">
      <c r="A3" s="982" t="str">
        <f>capa!A22</f>
        <v>SEM  DESONERAÇÃO</v>
      </c>
      <c r="B3" s="982"/>
      <c r="C3" s="982"/>
      <c r="D3" s="982"/>
      <c r="E3" s="982"/>
      <c r="F3" s="982"/>
    </row>
    <row r="4" spans="1:6">
      <c r="A4" s="982" t="str">
        <f>capa!A19</f>
        <v>INTERESSADO: PROCESSO 00112-00012738/2021-12</v>
      </c>
      <c r="B4" s="982"/>
      <c r="C4" s="982"/>
      <c r="D4" s="982"/>
      <c r="E4" s="982"/>
      <c r="F4" s="982"/>
    </row>
    <row r="5" spans="1:6">
      <c r="A5" s="983" t="str">
        <f>capa!A11</f>
        <v>OBJETO: REPARO LOCALIZADO EM PAVIMENTO ASFÁLTICO</v>
      </c>
      <c r="B5" s="983"/>
      <c r="C5" s="983"/>
      <c r="D5" s="983"/>
      <c r="E5" s="983"/>
      <c r="F5" s="983"/>
    </row>
    <row r="6" spans="1:6">
      <c r="A6" s="341"/>
      <c r="B6" s="384" t="s">
        <v>13071</v>
      </c>
      <c r="C6" s="256"/>
      <c r="D6" s="560"/>
      <c r="E6" s="528" t="e">
        <f>#REF!</f>
        <v>#REF!</v>
      </c>
      <c r="F6" s="803"/>
    </row>
    <row r="8" spans="1:6" ht="15.75" thickBot="1"/>
    <row r="9" spans="1:6" ht="15.75" thickBot="1">
      <c r="B9" s="903" t="s">
        <v>13072</v>
      </c>
      <c r="C9" s="961">
        <v>105838.08</v>
      </c>
      <c r="D9" s="947"/>
      <c r="E9" s="958"/>
    </row>
    <row r="10" spans="1:6" ht="15.75" thickBot="1">
      <c r="C10" s="960"/>
    </row>
    <row r="11" spans="1:6" ht="15.75" thickBot="1">
      <c r="B11" s="903" t="s">
        <v>13073</v>
      </c>
      <c r="C11" s="961">
        <v>12.5</v>
      </c>
    </row>
  </sheetData>
  <mergeCells count="5">
    <mergeCell ref="A1:F1"/>
    <mergeCell ref="A2:F2"/>
    <mergeCell ref="A3:F3"/>
    <mergeCell ref="A4:F4"/>
    <mergeCell ref="A5:F5"/>
  </mergeCells>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8.xml><?xml version="1.0" encoding="utf-8"?>
<worksheet xmlns="http://schemas.openxmlformats.org/spreadsheetml/2006/main" xmlns:r="http://schemas.openxmlformats.org/officeDocument/2006/relationships">
  <dimension ref="A1:M184"/>
  <sheetViews>
    <sheetView view="pageBreakPreview" topLeftCell="A154" zoomScale="85" zoomScaleNormal="100" zoomScaleSheetLayoutView="85" workbookViewId="0">
      <selection activeCell="R13" sqref="R13"/>
    </sheetView>
  </sheetViews>
  <sheetFormatPr defaultRowHeight="15"/>
  <cols>
    <col min="1" max="1" width="4.7109375" customWidth="1"/>
    <col min="2" max="2" width="29.7109375" bestFit="1" customWidth="1"/>
    <col min="3" max="3" width="15" customWidth="1"/>
    <col min="4" max="4" width="17.28515625" customWidth="1"/>
    <col min="5" max="5" width="18.42578125" customWidth="1"/>
    <col min="6" max="6" width="18.85546875" customWidth="1"/>
    <col min="7" max="7" width="17.28515625" customWidth="1"/>
    <col min="8" max="8" width="22" customWidth="1"/>
    <col min="9" max="9" width="27.28515625" customWidth="1"/>
    <col min="10" max="10" width="16.5703125" bestFit="1" customWidth="1"/>
    <col min="11" max="11" width="6.28515625" bestFit="1" customWidth="1"/>
    <col min="12" max="12" width="4.7109375" customWidth="1"/>
    <col min="13" max="13" width="9.85546875" bestFit="1" customWidth="1"/>
  </cols>
  <sheetData>
    <row r="1" spans="1:13" ht="47.25" customHeight="1" thickBot="1">
      <c r="A1" s="1001" t="s">
        <v>741</v>
      </c>
      <c r="B1" s="1001"/>
      <c r="C1" s="1001"/>
      <c r="D1" s="1001"/>
      <c r="E1" s="1001"/>
      <c r="F1" s="1001"/>
      <c r="G1" s="1001"/>
      <c r="H1" s="576" t="s">
        <v>742</v>
      </c>
      <c r="I1" s="577">
        <v>0.33</v>
      </c>
      <c r="J1" s="578"/>
      <c r="K1" s="578"/>
      <c r="L1" s="578"/>
    </row>
    <row r="2" spans="1:13" ht="15.75" thickBot="1">
      <c r="B2" s="575"/>
      <c r="C2" s="575"/>
      <c r="D2" s="575"/>
      <c r="E2" s="575"/>
      <c r="F2" s="575"/>
      <c r="G2" s="575"/>
      <c r="H2" s="575"/>
      <c r="I2" s="574"/>
    </row>
    <row r="3" spans="1:13" ht="19.5" thickBot="1">
      <c r="B3" s="1002" t="s">
        <v>743</v>
      </c>
      <c r="C3" s="1003"/>
      <c r="D3" s="1003"/>
      <c r="E3" s="1003"/>
      <c r="F3" s="1003"/>
      <c r="G3" s="1003"/>
      <c r="H3" s="1004"/>
      <c r="I3" s="579"/>
    </row>
    <row r="4" spans="1:13">
      <c r="B4" s="580" t="s">
        <v>744</v>
      </c>
      <c r="C4" s="581" t="s">
        <v>745</v>
      </c>
      <c r="D4" s="581" t="s">
        <v>746</v>
      </c>
      <c r="E4" s="581" t="s">
        <v>747</v>
      </c>
      <c r="F4" s="581" t="s">
        <v>746</v>
      </c>
      <c r="G4" s="581" t="s">
        <v>8</v>
      </c>
      <c r="H4" s="582" t="s">
        <v>748</v>
      </c>
      <c r="I4" s="583" t="s">
        <v>749</v>
      </c>
    </row>
    <row r="5" spans="1:13">
      <c r="B5" s="584" t="s">
        <v>199</v>
      </c>
      <c r="C5" s="53">
        <v>381772.78</v>
      </c>
      <c r="D5" s="320">
        <v>920072.39980000013</v>
      </c>
      <c r="E5" s="53">
        <v>0</v>
      </c>
      <c r="F5" s="320">
        <v>0</v>
      </c>
      <c r="G5" s="53">
        <v>920072.39980000013</v>
      </c>
      <c r="H5" s="585">
        <v>381772.78</v>
      </c>
      <c r="I5" s="585">
        <f t="shared" ref="I5:I18" si="0">H5*$I$1</f>
        <v>125985.01740000001</v>
      </c>
      <c r="J5" s="586" t="s">
        <v>22</v>
      </c>
      <c r="K5" s="586" t="s">
        <v>611</v>
      </c>
      <c r="M5">
        <v>4202956.9800000004</v>
      </c>
    </row>
    <row r="6" spans="1:13">
      <c r="B6" s="584" t="s">
        <v>198</v>
      </c>
      <c r="C6" s="53">
        <v>381772.78</v>
      </c>
      <c r="D6" s="320">
        <v>1049875.145</v>
      </c>
      <c r="E6" s="53">
        <v>0</v>
      </c>
      <c r="F6" s="320">
        <v>0</v>
      </c>
      <c r="G6" s="53">
        <v>1049875.145</v>
      </c>
      <c r="H6" s="585">
        <v>381772.78</v>
      </c>
      <c r="I6" s="585">
        <f t="shared" si="0"/>
        <v>125985.01740000001</v>
      </c>
      <c r="J6" s="288">
        <v>2.41</v>
      </c>
      <c r="K6" s="3" t="s">
        <v>750</v>
      </c>
      <c r="M6">
        <v>0</v>
      </c>
    </row>
    <row r="7" spans="1:13">
      <c r="B7" s="584" t="s">
        <v>200</v>
      </c>
      <c r="C7" s="53">
        <v>381772.78</v>
      </c>
      <c r="D7" s="320">
        <v>5783857.6170000006</v>
      </c>
      <c r="E7" s="53">
        <v>0</v>
      </c>
      <c r="F7" s="320">
        <v>0</v>
      </c>
      <c r="G7" s="53">
        <v>5783857.6170000006</v>
      </c>
      <c r="H7" s="585">
        <v>381772.78</v>
      </c>
      <c r="I7" s="585">
        <f t="shared" si="0"/>
        <v>125985.01740000001</v>
      </c>
      <c r="J7" s="288">
        <v>2.75</v>
      </c>
      <c r="K7" s="3" t="s">
        <v>750</v>
      </c>
      <c r="M7">
        <v>378316.38</v>
      </c>
    </row>
    <row r="8" spans="1:13">
      <c r="B8" s="584" t="s">
        <v>751</v>
      </c>
      <c r="C8" s="53">
        <v>9634.9349999999995</v>
      </c>
      <c r="D8" s="320">
        <v>28037.66085</v>
      </c>
      <c r="E8" s="53">
        <v>0</v>
      </c>
      <c r="F8" s="320">
        <v>0</v>
      </c>
      <c r="G8" s="53">
        <v>28037.66085</v>
      </c>
      <c r="H8" s="585">
        <v>9634.9349999999995</v>
      </c>
      <c r="I8" s="585">
        <f t="shared" si="0"/>
        <v>3179.52855</v>
      </c>
      <c r="J8" s="288">
        <v>15.15</v>
      </c>
      <c r="K8" s="3" t="s">
        <v>750</v>
      </c>
    </row>
    <row r="9" spans="1:13">
      <c r="B9" s="584" t="s">
        <v>208</v>
      </c>
      <c r="C9" s="53">
        <v>52919.037499999999</v>
      </c>
      <c r="D9" s="320">
        <v>5294549.7018749993</v>
      </c>
      <c r="E9" s="53">
        <v>0</v>
      </c>
      <c r="F9" s="320">
        <v>0</v>
      </c>
      <c r="G9" s="53">
        <v>5294549.7018749993</v>
      </c>
      <c r="H9" s="585">
        <v>52919.037499999999</v>
      </c>
      <c r="I9" s="585">
        <f t="shared" si="0"/>
        <v>17463.282374999999</v>
      </c>
      <c r="J9" s="288">
        <v>2.91</v>
      </c>
      <c r="K9" s="3" t="s">
        <v>752</v>
      </c>
    </row>
    <row r="10" spans="1:13">
      <c r="B10" s="584" t="s">
        <v>209</v>
      </c>
      <c r="C10" s="53">
        <v>15065.705</v>
      </c>
      <c r="D10" s="320">
        <v>1740390.2415999998</v>
      </c>
      <c r="E10" s="53">
        <v>0</v>
      </c>
      <c r="F10" s="320">
        <v>0</v>
      </c>
      <c r="G10" s="53">
        <v>1740390.2415999998</v>
      </c>
      <c r="H10" s="585">
        <v>15065.705</v>
      </c>
      <c r="I10" s="585">
        <f t="shared" si="0"/>
        <v>4971.6826500000006</v>
      </c>
      <c r="J10" s="288">
        <v>100.05</v>
      </c>
      <c r="K10" s="3" t="s">
        <v>750</v>
      </c>
    </row>
    <row r="11" spans="1:13">
      <c r="B11" s="587" t="s">
        <v>204</v>
      </c>
      <c r="C11" s="588">
        <v>20396.387500000001</v>
      </c>
      <c r="D11" s="589">
        <v>930687.16162500007</v>
      </c>
      <c r="E11" s="588">
        <v>134171.1925</v>
      </c>
      <c r="F11" s="589">
        <v>6122231.5137750003</v>
      </c>
      <c r="G11" s="588">
        <v>7052918.6754000001</v>
      </c>
      <c r="H11" s="590">
        <v>154567.58000000002</v>
      </c>
      <c r="I11" s="585">
        <f t="shared" si="0"/>
        <v>51007.301400000011</v>
      </c>
      <c r="J11" s="288">
        <v>115.52</v>
      </c>
      <c r="K11" s="3" t="s">
        <v>750</v>
      </c>
    </row>
    <row r="12" spans="1:13">
      <c r="B12" s="587" t="s">
        <v>202</v>
      </c>
      <c r="C12" s="588">
        <v>18033.9725</v>
      </c>
      <c r="D12" s="589">
        <v>1100974.021125</v>
      </c>
      <c r="E12" s="588">
        <v>0</v>
      </c>
      <c r="F12" s="589">
        <v>0</v>
      </c>
      <c r="G12" s="588">
        <v>1100974.021125</v>
      </c>
      <c r="H12" s="590">
        <v>18033.9725</v>
      </c>
      <c r="I12" s="585">
        <f t="shared" si="0"/>
        <v>5951.2109250000003</v>
      </c>
      <c r="J12" s="288">
        <v>45.63</v>
      </c>
      <c r="K12" s="3" t="s">
        <v>750</v>
      </c>
    </row>
    <row r="13" spans="1:13">
      <c r="B13" s="587" t="s">
        <v>203</v>
      </c>
      <c r="C13" s="588">
        <v>1808.1624999999999</v>
      </c>
      <c r="D13" s="589">
        <v>151777.16024999999</v>
      </c>
      <c r="E13" s="588">
        <v>35371.334999999999</v>
      </c>
      <c r="F13" s="589">
        <v>2969069.8599</v>
      </c>
      <c r="G13" s="588">
        <v>3120847.0201500002</v>
      </c>
      <c r="H13" s="590">
        <v>37179.497499999998</v>
      </c>
      <c r="I13" s="585">
        <f t="shared" si="0"/>
        <v>12269.234175</v>
      </c>
      <c r="J13" s="288">
        <v>61.05</v>
      </c>
      <c r="K13" s="3" t="s">
        <v>750</v>
      </c>
    </row>
    <row r="14" spans="1:13">
      <c r="B14" s="587" t="s">
        <v>201</v>
      </c>
      <c r="C14" s="588">
        <v>424.01249999999999</v>
      </c>
      <c r="D14" s="589">
        <v>46984.825125000003</v>
      </c>
      <c r="E14" s="588">
        <v>275264.14499999979</v>
      </c>
      <c r="F14" s="589">
        <v>30502019.907449976</v>
      </c>
      <c r="G14" s="588">
        <v>30549004.732574977</v>
      </c>
      <c r="H14" s="590">
        <v>275688.1574999998</v>
      </c>
      <c r="I14" s="585">
        <f t="shared" si="0"/>
        <v>90977.09197499993</v>
      </c>
      <c r="J14" s="288">
        <v>83.94</v>
      </c>
      <c r="K14" s="3" t="s">
        <v>750</v>
      </c>
    </row>
    <row r="15" spans="1:13">
      <c r="B15" s="587" t="s">
        <v>206</v>
      </c>
      <c r="C15" s="588">
        <v>1530.2625</v>
      </c>
      <c r="D15" s="589">
        <v>123599.302125</v>
      </c>
      <c r="E15" s="588">
        <v>0</v>
      </c>
      <c r="F15" s="589">
        <v>0</v>
      </c>
      <c r="G15" s="588">
        <v>123599.302125</v>
      </c>
      <c r="H15" s="590">
        <v>1530.2625</v>
      </c>
      <c r="I15" s="585">
        <f t="shared" si="0"/>
        <v>504.98662500000006</v>
      </c>
      <c r="J15" s="288">
        <v>110.81</v>
      </c>
      <c r="K15" s="3" t="s">
        <v>750</v>
      </c>
    </row>
    <row r="16" spans="1:13">
      <c r="B16" s="587" t="s">
        <v>207</v>
      </c>
      <c r="C16" s="588">
        <v>31.875</v>
      </c>
      <c r="D16" s="589">
        <v>3528.2437500000001</v>
      </c>
      <c r="E16" s="588">
        <v>42625.387500000004</v>
      </c>
      <c r="F16" s="589">
        <v>4718204.1423750008</v>
      </c>
      <c r="G16" s="588">
        <v>4721732.3861250011</v>
      </c>
      <c r="H16" s="590">
        <v>42657.262500000004</v>
      </c>
      <c r="I16" s="585">
        <f t="shared" si="0"/>
        <v>14076.896625000001</v>
      </c>
      <c r="J16" s="288">
        <v>80.77</v>
      </c>
      <c r="K16" s="3" t="s">
        <v>750</v>
      </c>
    </row>
    <row r="17" spans="2:13">
      <c r="B17" s="587" t="s">
        <v>205</v>
      </c>
      <c r="C17" s="588">
        <v>0</v>
      </c>
      <c r="D17" s="589">
        <v>0</v>
      </c>
      <c r="E17" s="588">
        <v>10211.087500000001</v>
      </c>
      <c r="F17" s="589">
        <v>1545958.6475000002</v>
      </c>
      <c r="G17" s="588">
        <v>1545958.6475000002</v>
      </c>
      <c r="H17" s="590">
        <v>10211.087500000001</v>
      </c>
      <c r="I17" s="585">
        <f t="shared" si="0"/>
        <v>3369.6588750000005</v>
      </c>
      <c r="J17" s="288">
        <v>110.69</v>
      </c>
      <c r="K17" s="3" t="s">
        <v>750</v>
      </c>
    </row>
    <row r="18" spans="2:13" ht="15.75" thickBot="1">
      <c r="B18" s="591" t="s">
        <v>753</v>
      </c>
      <c r="C18" s="592">
        <v>0</v>
      </c>
      <c r="D18" s="593">
        <v>0</v>
      </c>
      <c r="E18" s="592">
        <v>7468.5</v>
      </c>
      <c r="F18" s="593">
        <v>1226178.33</v>
      </c>
      <c r="G18" s="592">
        <v>1226178.33</v>
      </c>
      <c r="H18" s="594">
        <v>7468.5</v>
      </c>
      <c r="I18" s="585">
        <f t="shared" si="0"/>
        <v>2464.605</v>
      </c>
      <c r="J18" s="288">
        <v>151.4</v>
      </c>
      <c r="K18" s="3" t="s">
        <v>750</v>
      </c>
    </row>
    <row r="19" spans="2:13" ht="16.5" thickTop="1" thickBot="1">
      <c r="B19" s="595" t="s">
        <v>241</v>
      </c>
      <c r="C19" s="596">
        <v>1265162.6900000002</v>
      </c>
      <c r="D19" s="597">
        <v>17174333.480124999</v>
      </c>
      <c r="E19" s="596">
        <v>505111.64749999979</v>
      </c>
      <c r="F19" s="597">
        <v>47083662.400999978</v>
      </c>
      <c r="G19" s="597">
        <v>64257995.881124973</v>
      </c>
      <c r="H19" s="598">
        <v>1770274.3374999999</v>
      </c>
      <c r="I19" s="598">
        <f>SUM(I5:I18)</f>
        <v>584190.5313749999</v>
      </c>
      <c r="J19" s="599">
        <v>164.18</v>
      </c>
      <c r="K19" s="3" t="s">
        <v>750</v>
      </c>
    </row>
    <row r="20" spans="2:13" ht="15.75" thickBot="1">
      <c r="H20" s="600"/>
      <c r="I20" s="600"/>
    </row>
    <row r="21" spans="2:13" ht="18.75">
      <c r="B21" s="1005" t="s">
        <v>754</v>
      </c>
      <c r="C21" s="1006"/>
      <c r="D21" s="1006"/>
      <c r="E21" s="1006"/>
      <c r="F21" s="1006"/>
      <c r="G21" s="1006"/>
      <c r="H21" s="1007"/>
      <c r="I21" s="579"/>
    </row>
    <row r="22" spans="2:13">
      <c r="B22" s="601" t="s">
        <v>744</v>
      </c>
      <c r="C22" s="573" t="s">
        <v>745</v>
      </c>
      <c r="D22" s="573" t="s">
        <v>746</v>
      </c>
      <c r="E22" s="573" t="s">
        <v>747</v>
      </c>
      <c r="F22" s="573" t="s">
        <v>746</v>
      </c>
      <c r="G22" s="573" t="s">
        <v>8</v>
      </c>
      <c r="H22" s="602" t="s">
        <v>748</v>
      </c>
      <c r="I22" s="583" t="s">
        <v>749</v>
      </c>
    </row>
    <row r="23" spans="2:13">
      <c r="B23" s="584" t="s">
        <v>199</v>
      </c>
      <c r="C23" s="53">
        <v>381772.78</v>
      </c>
      <c r="D23" s="320">
        <v>920072.39980000013</v>
      </c>
      <c r="E23" s="53">
        <v>0</v>
      </c>
      <c r="F23" s="320">
        <v>0</v>
      </c>
      <c r="G23" s="53">
        <v>920072.39980000013</v>
      </c>
      <c r="H23" s="585">
        <v>381772.78</v>
      </c>
      <c r="I23" s="585">
        <f t="shared" ref="I23:I36" si="1">H23*$I$1</f>
        <v>125985.01740000001</v>
      </c>
      <c r="M23">
        <v>1592967.77</v>
      </c>
    </row>
    <row r="24" spans="2:13">
      <c r="B24" s="584" t="s">
        <v>198</v>
      </c>
      <c r="C24" s="53">
        <v>381772.78</v>
      </c>
      <c r="D24" s="320">
        <v>1049875.145</v>
      </c>
      <c r="E24" s="53">
        <v>0</v>
      </c>
      <c r="F24" s="320">
        <v>0</v>
      </c>
      <c r="G24" s="53">
        <v>1049875.145</v>
      </c>
      <c r="H24" s="585">
        <v>381772.78</v>
      </c>
      <c r="I24" s="585">
        <f t="shared" si="1"/>
        <v>125985.01740000001</v>
      </c>
      <c r="M24">
        <v>4269.9799999999996</v>
      </c>
    </row>
    <row r="25" spans="2:13">
      <c r="B25" s="584" t="s">
        <v>200</v>
      </c>
      <c r="C25" s="53">
        <v>381772.78</v>
      </c>
      <c r="D25" s="320">
        <v>5783857.6170000006</v>
      </c>
      <c r="E25" s="53">
        <v>0</v>
      </c>
      <c r="F25" s="320">
        <v>0</v>
      </c>
      <c r="G25" s="53">
        <v>5783857.6170000006</v>
      </c>
      <c r="H25" s="585">
        <v>381772.78</v>
      </c>
      <c r="I25" s="585">
        <f t="shared" si="1"/>
        <v>125985.01740000001</v>
      </c>
      <c r="M25">
        <v>121131.84</v>
      </c>
    </row>
    <row r="26" spans="2:13">
      <c r="B26" s="584" t="s">
        <v>751</v>
      </c>
      <c r="C26" s="53">
        <v>9634.9349999999995</v>
      </c>
      <c r="D26" s="320">
        <v>28037.66085</v>
      </c>
      <c r="E26" s="53">
        <v>0</v>
      </c>
      <c r="F26" s="320">
        <v>0</v>
      </c>
      <c r="G26" s="53">
        <v>28037.66085</v>
      </c>
      <c r="H26" s="585">
        <v>9634.9349999999995</v>
      </c>
      <c r="I26" s="585">
        <f t="shared" si="1"/>
        <v>3179.52855</v>
      </c>
    </row>
    <row r="27" spans="2:13">
      <c r="B27" s="584" t="s">
        <v>208</v>
      </c>
      <c r="C27" s="53">
        <v>52919.037499999999</v>
      </c>
      <c r="D27" s="320">
        <v>5294549.7018749993</v>
      </c>
      <c r="E27" s="53">
        <v>0</v>
      </c>
      <c r="F27" s="320">
        <v>0</v>
      </c>
      <c r="G27" s="53">
        <v>5294549.7018749993</v>
      </c>
      <c r="H27" s="585">
        <v>52919.037499999999</v>
      </c>
      <c r="I27" s="585">
        <f t="shared" si="1"/>
        <v>17463.282374999999</v>
      </c>
    </row>
    <row r="28" spans="2:13">
      <c r="B28" s="584" t="s">
        <v>209</v>
      </c>
      <c r="C28" s="53">
        <v>15065.705</v>
      </c>
      <c r="D28" s="320">
        <v>1740390.2415999998</v>
      </c>
      <c r="E28" s="53">
        <v>0</v>
      </c>
      <c r="F28" s="320">
        <v>0</v>
      </c>
      <c r="G28" s="53">
        <v>1740390.2415999998</v>
      </c>
      <c r="H28" s="585">
        <v>15065.705</v>
      </c>
      <c r="I28" s="585">
        <f t="shared" si="1"/>
        <v>4971.6826500000006</v>
      </c>
    </row>
    <row r="29" spans="2:13">
      <c r="B29" s="587" t="s">
        <v>204</v>
      </c>
      <c r="C29" s="588">
        <v>20396.387500000001</v>
      </c>
      <c r="D29" s="589">
        <v>930687.16162500007</v>
      </c>
      <c r="E29" s="588">
        <v>43460.987499999988</v>
      </c>
      <c r="F29" s="589">
        <v>1983124.8596249996</v>
      </c>
      <c r="G29" s="588">
        <v>2913812.0212499998</v>
      </c>
      <c r="H29" s="590">
        <v>63857.374999999985</v>
      </c>
      <c r="I29" s="585">
        <f t="shared" si="1"/>
        <v>21072.933749999997</v>
      </c>
    </row>
    <row r="30" spans="2:13">
      <c r="B30" s="587" t="s">
        <v>202</v>
      </c>
      <c r="C30" s="588">
        <v>18033.9725</v>
      </c>
      <c r="D30" s="589">
        <v>1100974.021125</v>
      </c>
      <c r="E30" s="588">
        <v>0</v>
      </c>
      <c r="F30" s="589">
        <v>0</v>
      </c>
      <c r="G30" s="588">
        <v>1100974.021125</v>
      </c>
      <c r="H30" s="590">
        <v>18033.9725</v>
      </c>
      <c r="I30" s="585">
        <f t="shared" si="1"/>
        <v>5951.2109250000003</v>
      </c>
    </row>
    <row r="31" spans="2:13">
      <c r="B31" s="587" t="s">
        <v>203</v>
      </c>
      <c r="C31" s="588">
        <v>1808.1624999999999</v>
      </c>
      <c r="D31" s="589">
        <v>151777.16024999999</v>
      </c>
      <c r="E31" s="588">
        <v>9803.9599999999991</v>
      </c>
      <c r="F31" s="589">
        <v>822944.4023999999</v>
      </c>
      <c r="G31" s="588">
        <v>974721.56264999986</v>
      </c>
      <c r="H31" s="590">
        <v>11612.122499999999</v>
      </c>
      <c r="I31" s="585">
        <f t="shared" si="1"/>
        <v>3832.0004250000002</v>
      </c>
    </row>
    <row r="32" spans="2:13">
      <c r="B32" s="587" t="s">
        <v>201</v>
      </c>
      <c r="C32" s="588">
        <v>424.01249999999999</v>
      </c>
      <c r="D32" s="589">
        <v>46984.825125000003</v>
      </c>
      <c r="E32" s="588">
        <v>413929.30999999959</v>
      </c>
      <c r="F32" s="589">
        <v>45867506.841099955</v>
      </c>
      <c r="G32" s="588">
        <v>45914491.666224957</v>
      </c>
      <c r="H32" s="590">
        <v>414353.3224999996</v>
      </c>
      <c r="I32" s="585">
        <f t="shared" si="1"/>
        <v>136736.59642499988</v>
      </c>
    </row>
    <row r="33" spans="2:13">
      <c r="B33" s="587" t="s">
        <v>206</v>
      </c>
      <c r="C33" s="588">
        <v>1530.2625</v>
      </c>
      <c r="D33" s="589">
        <v>123599.302125</v>
      </c>
      <c r="E33" s="588">
        <v>0</v>
      </c>
      <c r="F33" s="589">
        <v>0</v>
      </c>
      <c r="G33" s="588">
        <v>123599.302125</v>
      </c>
      <c r="H33" s="590">
        <v>1530.2625</v>
      </c>
      <c r="I33" s="585">
        <f t="shared" si="1"/>
        <v>504.98662500000006</v>
      </c>
    </row>
    <row r="34" spans="2:13">
      <c r="B34" s="587" t="s">
        <v>207</v>
      </c>
      <c r="C34" s="588">
        <v>31.875</v>
      </c>
      <c r="D34" s="589">
        <v>3528.2437500000001</v>
      </c>
      <c r="E34" s="588">
        <v>0</v>
      </c>
      <c r="F34" s="589">
        <v>0</v>
      </c>
      <c r="G34" s="588">
        <v>3528.2437500000001</v>
      </c>
      <c r="H34" s="590">
        <v>31.875</v>
      </c>
      <c r="I34" s="585">
        <f t="shared" si="1"/>
        <v>10.518750000000001</v>
      </c>
    </row>
    <row r="35" spans="2:13">
      <c r="B35" s="587" t="s">
        <v>205</v>
      </c>
      <c r="C35" s="588">
        <v>0</v>
      </c>
      <c r="D35" s="589">
        <v>0</v>
      </c>
      <c r="E35" s="588">
        <v>36588.5</v>
      </c>
      <c r="F35" s="589">
        <v>5539498.9000000004</v>
      </c>
      <c r="G35" s="588">
        <v>5539498.9000000004</v>
      </c>
      <c r="H35" s="590">
        <v>36588.5</v>
      </c>
      <c r="I35" s="585">
        <f t="shared" si="1"/>
        <v>12074.205</v>
      </c>
    </row>
    <row r="36" spans="2:13" ht="15.75" thickBot="1">
      <c r="B36" s="587" t="s">
        <v>753</v>
      </c>
      <c r="C36" s="592">
        <v>0</v>
      </c>
      <c r="D36" s="593">
        <v>0</v>
      </c>
      <c r="E36" s="592">
        <v>8420</v>
      </c>
      <c r="F36" s="593">
        <v>1382395.6</v>
      </c>
      <c r="G36" s="592">
        <v>1382395.6</v>
      </c>
      <c r="H36" s="594">
        <v>8420</v>
      </c>
      <c r="I36" s="585">
        <f t="shared" si="1"/>
        <v>2778.6</v>
      </c>
    </row>
    <row r="37" spans="2:13" ht="16.5" thickTop="1" thickBot="1">
      <c r="B37" s="603" t="s">
        <v>241</v>
      </c>
      <c r="C37" s="596">
        <v>1265162.6900000002</v>
      </c>
      <c r="D37" s="597">
        <v>17174333.480124999</v>
      </c>
      <c r="E37" s="596">
        <v>512202.7574999996</v>
      </c>
      <c r="F37" s="597">
        <v>55595470.603124954</v>
      </c>
      <c r="G37" s="597">
        <v>72769804.083249956</v>
      </c>
      <c r="H37" s="598">
        <v>1777365.4474999998</v>
      </c>
      <c r="I37" s="598">
        <f>SUM(I23:I36)</f>
        <v>586530.59767499985</v>
      </c>
    </row>
    <row r="38" spans="2:13" ht="15.75" thickBot="1"/>
    <row r="39" spans="2:13" ht="18.75">
      <c r="B39" s="995" t="s">
        <v>755</v>
      </c>
      <c r="C39" s="996"/>
      <c r="D39" s="996"/>
      <c r="E39" s="996"/>
      <c r="F39" s="996"/>
      <c r="G39" s="996"/>
      <c r="H39" s="997"/>
      <c r="I39" s="579"/>
    </row>
    <row r="40" spans="2:13">
      <c r="B40" s="601" t="s">
        <v>744</v>
      </c>
      <c r="C40" s="573" t="s">
        <v>745</v>
      </c>
      <c r="D40" s="573" t="s">
        <v>746</v>
      </c>
      <c r="E40" s="573" t="s">
        <v>747</v>
      </c>
      <c r="F40" s="573" t="s">
        <v>746</v>
      </c>
      <c r="G40" s="604" t="s">
        <v>8</v>
      </c>
      <c r="H40" s="602" t="s">
        <v>756</v>
      </c>
      <c r="I40" s="583" t="s">
        <v>749</v>
      </c>
    </row>
    <row r="41" spans="2:13">
      <c r="B41" s="584" t="s">
        <v>199</v>
      </c>
      <c r="C41" s="53">
        <v>774999.09333333338</v>
      </c>
      <c r="D41" s="53">
        <v>1867747.8149333333</v>
      </c>
      <c r="E41" s="53">
        <v>0</v>
      </c>
      <c r="F41" s="53">
        <v>0</v>
      </c>
      <c r="G41" s="605">
        <v>1867747.8149333333</v>
      </c>
      <c r="H41" s="585">
        <v>774999.09333333338</v>
      </c>
      <c r="I41" s="585">
        <f t="shared" ref="I41:I54" si="2">H41*$I$1</f>
        <v>255749.70080000002</v>
      </c>
      <c r="M41">
        <v>2854976.12</v>
      </c>
    </row>
    <row r="42" spans="2:13">
      <c r="B42" s="584" t="s">
        <v>198</v>
      </c>
      <c r="C42" s="53">
        <v>774999.09333333338</v>
      </c>
      <c r="D42" s="53">
        <v>2131247.5066666668</v>
      </c>
      <c r="E42" s="53">
        <v>0</v>
      </c>
      <c r="F42" s="53">
        <v>0</v>
      </c>
      <c r="G42" s="605">
        <v>2131247.5066666668</v>
      </c>
      <c r="H42" s="585">
        <v>774999.09333333338</v>
      </c>
      <c r="I42" s="585">
        <f t="shared" si="2"/>
        <v>255749.70080000002</v>
      </c>
      <c r="M42">
        <v>0</v>
      </c>
    </row>
    <row r="43" spans="2:13">
      <c r="B43" s="584" t="s">
        <v>200</v>
      </c>
      <c r="C43" s="53">
        <v>774999.09333333338</v>
      </c>
      <c r="D43" s="53">
        <v>11741236.264</v>
      </c>
      <c r="E43" s="53">
        <v>0</v>
      </c>
      <c r="F43" s="53">
        <v>0</v>
      </c>
      <c r="G43" s="605">
        <v>11741236.264</v>
      </c>
      <c r="H43" s="585">
        <v>774999.09333333338</v>
      </c>
      <c r="I43" s="585">
        <f t="shared" si="2"/>
        <v>255749.70080000002</v>
      </c>
      <c r="M43">
        <v>174931.27</v>
      </c>
    </row>
    <row r="44" spans="2:13">
      <c r="B44" s="584" t="s">
        <v>751</v>
      </c>
      <c r="C44" s="53">
        <v>8594.8549999999996</v>
      </c>
      <c r="D44" s="53">
        <v>25011.028050000004</v>
      </c>
      <c r="E44" s="53">
        <v>0</v>
      </c>
      <c r="F44" s="53">
        <v>0</v>
      </c>
      <c r="G44" s="605">
        <v>25011.028050000004</v>
      </c>
      <c r="H44" s="585">
        <v>8594.8549999999996</v>
      </c>
      <c r="I44" s="585">
        <f t="shared" si="2"/>
        <v>2836.30215</v>
      </c>
    </row>
    <row r="45" spans="2:13">
      <c r="B45" s="584" t="s">
        <v>208</v>
      </c>
      <c r="C45" s="53">
        <v>60762.740000000005</v>
      </c>
      <c r="D45" s="53">
        <v>6079312.137000001</v>
      </c>
      <c r="E45" s="53">
        <v>0</v>
      </c>
      <c r="F45" s="53">
        <v>0</v>
      </c>
      <c r="G45" s="605">
        <v>6079312.137000001</v>
      </c>
      <c r="H45" s="585">
        <v>60762.740000000005</v>
      </c>
      <c r="I45" s="585">
        <f t="shared" si="2"/>
        <v>20051.704200000004</v>
      </c>
    </row>
    <row r="46" spans="2:13">
      <c r="B46" s="584" t="s">
        <v>209</v>
      </c>
      <c r="C46" s="53">
        <v>33968.880000000005</v>
      </c>
      <c r="D46" s="53">
        <v>3924085.0175999999</v>
      </c>
      <c r="E46" s="53">
        <v>0</v>
      </c>
      <c r="F46" s="53">
        <v>0</v>
      </c>
      <c r="G46" s="605">
        <v>3924085.0175999999</v>
      </c>
      <c r="H46" s="585">
        <v>33968.880000000005</v>
      </c>
      <c r="I46" s="585">
        <f t="shared" si="2"/>
        <v>11209.730400000002</v>
      </c>
    </row>
    <row r="47" spans="2:13">
      <c r="B47" s="587" t="s">
        <v>204</v>
      </c>
      <c r="C47" s="588">
        <v>75893.585000000006</v>
      </c>
      <c r="D47" s="588">
        <v>3463024.2835500003</v>
      </c>
      <c r="E47" s="588">
        <v>0</v>
      </c>
      <c r="F47" s="588">
        <v>0</v>
      </c>
      <c r="G47" s="606">
        <v>3463024.2835500003</v>
      </c>
      <c r="H47" s="590">
        <v>75893.585000000006</v>
      </c>
      <c r="I47" s="585">
        <f t="shared" si="2"/>
        <v>25044.883050000004</v>
      </c>
    </row>
    <row r="48" spans="2:13">
      <c r="B48" s="587" t="s">
        <v>202</v>
      </c>
      <c r="C48" s="588">
        <v>30274.154999999999</v>
      </c>
      <c r="D48" s="588">
        <v>1848237.1627500001</v>
      </c>
      <c r="E48" s="588">
        <v>0</v>
      </c>
      <c r="F48" s="588">
        <v>0</v>
      </c>
      <c r="G48" s="606">
        <v>1848237.1627500001</v>
      </c>
      <c r="H48" s="590">
        <v>30274.154999999999</v>
      </c>
      <c r="I48" s="585">
        <f t="shared" si="2"/>
        <v>9990.4711499999994</v>
      </c>
    </row>
    <row r="49" spans="2:13">
      <c r="B49" s="587" t="s">
        <v>203</v>
      </c>
      <c r="C49" s="588">
        <v>6522.57</v>
      </c>
      <c r="D49" s="588">
        <v>547504.52580000006</v>
      </c>
      <c r="E49" s="588">
        <v>51888.814999999995</v>
      </c>
      <c r="F49" s="588">
        <v>4355547.131099999</v>
      </c>
      <c r="G49" s="606">
        <v>4903051.6568999998</v>
      </c>
      <c r="H49" s="590">
        <v>58411.384999999995</v>
      </c>
      <c r="I49" s="585">
        <f t="shared" si="2"/>
        <v>19275.75705</v>
      </c>
    </row>
    <row r="50" spans="2:13">
      <c r="B50" s="587" t="s">
        <v>201</v>
      </c>
      <c r="C50" s="588">
        <v>3533.71</v>
      </c>
      <c r="D50" s="588">
        <v>391570.40510000003</v>
      </c>
      <c r="E50" s="588">
        <v>94106.607499999998</v>
      </c>
      <c r="F50" s="588">
        <v>10427953.177075</v>
      </c>
      <c r="G50" s="606">
        <v>10819523.582175</v>
      </c>
      <c r="H50" s="590">
        <v>97640.317500000005</v>
      </c>
      <c r="I50" s="585">
        <f t="shared" si="2"/>
        <v>32221.304775000004</v>
      </c>
    </row>
    <row r="51" spans="2:13">
      <c r="B51" s="587" t="s">
        <v>206</v>
      </c>
      <c r="C51" s="588">
        <v>1051.54</v>
      </c>
      <c r="D51" s="588">
        <v>84932.885800000004</v>
      </c>
      <c r="E51" s="588">
        <v>0</v>
      </c>
      <c r="F51" s="588">
        <v>0</v>
      </c>
      <c r="G51" s="606">
        <v>84932.885800000004</v>
      </c>
      <c r="H51" s="590">
        <v>1051.54</v>
      </c>
      <c r="I51" s="585">
        <f t="shared" si="2"/>
        <v>347.00819999999999</v>
      </c>
    </row>
    <row r="52" spans="2:13">
      <c r="B52" s="587" t="s">
        <v>207</v>
      </c>
      <c r="C52" s="588">
        <v>65.775000000000006</v>
      </c>
      <c r="D52" s="588">
        <v>7280.6347500000002</v>
      </c>
      <c r="E52" s="588">
        <v>42625.387499999997</v>
      </c>
      <c r="F52" s="588">
        <v>4718204.1423749998</v>
      </c>
      <c r="G52" s="606">
        <v>4725484.777125</v>
      </c>
      <c r="H52" s="590">
        <v>42691.162499999999</v>
      </c>
      <c r="I52" s="585">
        <f t="shared" si="2"/>
        <v>14088.083624999999</v>
      </c>
    </row>
    <row r="53" spans="2:13">
      <c r="B53" s="587" t="s">
        <v>205</v>
      </c>
      <c r="C53" s="588">
        <v>177.25</v>
      </c>
      <c r="D53" s="588">
        <v>26835.65</v>
      </c>
      <c r="E53" s="588">
        <v>0</v>
      </c>
      <c r="F53" s="588">
        <v>0</v>
      </c>
      <c r="G53" s="606">
        <v>26835.65</v>
      </c>
      <c r="H53" s="590">
        <v>177.25</v>
      </c>
      <c r="I53" s="585">
        <f t="shared" si="2"/>
        <v>58.4925</v>
      </c>
    </row>
    <row r="54" spans="2:13" ht="15.75" thickBot="1">
      <c r="B54" s="587" t="s">
        <v>753</v>
      </c>
      <c r="C54" s="592">
        <v>0</v>
      </c>
      <c r="D54" s="592">
        <v>0</v>
      </c>
      <c r="E54" s="592">
        <v>2862.9500000000003</v>
      </c>
      <c r="F54" s="592">
        <v>470039.13100000005</v>
      </c>
      <c r="G54" s="607">
        <v>470039.13100000005</v>
      </c>
      <c r="H54" s="594">
        <v>2862.9500000000003</v>
      </c>
      <c r="I54" s="585">
        <f t="shared" si="2"/>
        <v>944.77350000000013</v>
      </c>
    </row>
    <row r="55" spans="2:13" ht="16.5" thickTop="1" thickBot="1">
      <c r="B55" s="603" t="s">
        <v>241</v>
      </c>
      <c r="C55" s="596">
        <v>2545842.34</v>
      </c>
      <c r="D55" s="597">
        <v>32138025.316000003</v>
      </c>
      <c r="E55" s="596">
        <v>191483.76</v>
      </c>
      <c r="F55" s="597">
        <v>19971743.581549998</v>
      </c>
      <c r="G55" s="608">
        <v>52109768.897550002</v>
      </c>
      <c r="H55" s="598">
        <v>2737326.1</v>
      </c>
      <c r="I55" s="598">
        <f>SUM(I41:I54)</f>
        <v>903317.61300000024</v>
      </c>
    </row>
    <row r="56" spans="2:13" ht="15.75" thickBot="1"/>
    <row r="57" spans="2:13" ht="18.75">
      <c r="B57" s="995" t="s">
        <v>757</v>
      </c>
      <c r="C57" s="996"/>
      <c r="D57" s="996"/>
      <c r="E57" s="996"/>
      <c r="F57" s="996"/>
      <c r="G57" s="996"/>
      <c r="H57" s="997"/>
    </row>
    <row r="58" spans="2:13">
      <c r="B58" s="601" t="s">
        <v>744</v>
      </c>
      <c r="C58" s="573" t="s">
        <v>745</v>
      </c>
      <c r="D58" s="573" t="s">
        <v>746</v>
      </c>
      <c r="E58" s="573" t="s">
        <v>747</v>
      </c>
      <c r="F58" s="573" t="s">
        <v>746</v>
      </c>
      <c r="G58" s="604" t="s">
        <v>8</v>
      </c>
      <c r="H58" s="602" t="s">
        <v>756</v>
      </c>
      <c r="I58" s="583" t="s">
        <v>749</v>
      </c>
    </row>
    <row r="59" spans="2:13">
      <c r="B59" s="584" t="s">
        <v>199</v>
      </c>
      <c r="C59" s="53">
        <v>741586.88499999989</v>
      </c>
      <c r="D59" s="53">
        <v>1787224.3928499999</v>
      </c>
      <c r="E59" s="53">
        <v>0</v>
      </c>
      <c r="F59" s="53">
        <v>0</v>
      </c>
      <c r="G59" s="605">
        <v>1787224.3928499999</v>
      </c>
      <c r="H59" s="585">
        <v>741586.88499999989</v>
      </c>
      <c r="I59" s="585">
        <f t="shared" ref="I59:I72" si="3">H59*$I$1</f>
        <v>244723.67204999996</v>
      </c>
      <c r="M59">
        <v>893155.62</v>
      </c>
    </row>
    <row r="60" spans="2:13">
      <c r="B60" s="584" t="s">
        <v>198</v>
      </c>
      <c r="C60" s="53">
        <v>741586.88499999989</v>
      </c>
      <c r="D60" s="53">
        <v>2039363.9337499996</v>
      </c>
      <c r="E60" s="53">
        <v>0</v>
      </c>
      <c r="F60" s="53">
        <v>0</v>
      </c>
      <c r="G60" s="605">
        <v>2039363.9337499996</v>
      </c>
      <c r="H60" s="585">
        <v>741586.88499999989</v>
      </c>
      <c r="I60" s="585">
        <f t="shared" si="3"/>
        <v>244723.67204999996</v>
      </c>
      <c r="M60">
        <v>0</v>
      </c>
    </row>
    <row r="61" spans="2:13">
      <c r="B61" s="584" t="s">
        <v>200</v>
      </c>
      <c r="C61" s="53">
        <v>741586.88499999989</v>
      </c>
      <c r="D61" s="53">
        <v>11235041.307749998</v>
      </c>
      <c r="E61" s="53">
        <v>0</v>
      </c>
      <c r="F61" s="53">
        <v>0</v>
      </c>
      <c r="G61" s="605">
        <v>11235041.307749998</v>
      </c>
      <c r="H61" s="585">
        <v>741586.88499999989</v>
      </c>
      <c r="I61" s="585">
        <f t="shared" si="3"/>
        <v>244723.67204999996</v>
      </c>
      <c r="M61">
        <v>5657.82</v>
      </c>
    </row>
    <row r="62" spans="2:13">
      <c r="B62" s="584" t="s">
        <v>751</v>
      </c>
      <c r="C62" s="53">
        <v>4392.7299999999996</v>
      </c>
      <c r="D62" s="53">
        <v>12782.844299999999</v>
      </c>
      <c r="E62" s="53">
        <v>0</v>
      </c>
      <c r="F62" s="53">
        <v>0</v>
      </c>
      <c r="G62" s="605">
        <v>12782.844299999999</v>
      </c>
      <c r="H62" s="585">
        <v>4392.7299999999996</v>
      </c>
      <c r="I62" s="585">
        <f t="shared" si="3"/>
        <v>1449.6008999999999</v>
      </c>
    </row>
    <row r="63" spans="2:13">
      <c r="B63" s="584" t="s">
        <v>208</v>
      </c>
      <c r="C63" s="53">
        <v>118734.44499999999</v>
      </c>
      <c r="D63" s="53">
        <v>11879381.22225</v>
      </c>
      <c r="E63" s="53">
        <v>0</v>
      </c>
      <c r="F63" s="53">
        <v>0</v>
      </c>
      <c r="G63" s="605">
        <v>11879381.22225</v>
      </c>
      <c r="H63" s="585">
        <v>118734.44499999999</v>
      </c>
      <c r="I63" s="585">
        <f t="shared" si="3"/>
        <v>39182.366849999999</v>
      </c>
    </row>
    <row r="64" spans="2:13">
      <c r="B64" s="584" t="s">
        <v>209</v>
      </c>
      <c r="C64" s="53">
        <v>27489.11</v>
      </c>
      <c r="D64" s="53">
        <v>3175541.9871999999</v>
      </c>
      <c r="E64" s="53">
        <v>0</v>
      </c>
      <c r="F64" s="53">
        <v>0</v>
      </c>
      <c r="G64" s="605">
        <v>3175541.9871999999</v>
      </c>
      <c r="H64" s="585">
        <v>27489.11</v>
      </c>
      <c r="I64" s="585">
        <f t="shared" si="3"/>
        <v>9071.4063000000006</v>
      </c>
    </row>
    <row r="65" spans="2:13">
      <c r="B65" s="587" t="s">
        <v>204</v>
      </c>
      <c r="C65" s="588">
        <v>92271.83</v>
      </c>
      <c r="D65" s="588">
        <v>4210363.6029000003</v>
      </c>
      <c r="E65" s="588">
        <v>0</v>
      </c>
      <c r="F65" s="588">
        <v>0</v>
      </c>
      <c r="G65" s="606">
        <v>4210363.6029000003</v>
      </c>
      <c r="H65" s="590">
        <v>92271.83</v>
      </c>
      <c r="I65" s="585">
        <f t="shared" si="3"/>
        <v>30449.7039</v>
      </c>
    </row>
    <row r="66" spans="2:13">
      <c r="B66" s="587" t="s">
        <v>202</v>
      </c>
      <c r="C66" s="588">
        <v>25905.759999999998</v>
      </c>
      <c r="D66" s="588">
        <v>1581546.6479999998</v>
      </c>
      <c r="E66" s="588">
        <v>9276.75</v>
      </c>
      <c r="F66" s="588">
        <v>566345.58750000002</v>
      </c>
      <c r="G66" s="606">
        <v>2147892.2355</v>
      </c>
      <c r="H66" s="590">
        <v>35182.509999999995</v>
      </c>
      <c r="I66" s="585">
        <f t="shared" si="3"/>
        <v>11610.228299999999</v>
      </c>
    </row>
    <row r="67" spans="2:13">
      <c r="B67" s="587" t="s">
        <v>203</v>
      </c>
      <c r="C67" s="588">
        <v>526.61500000000001</v>
      </c>
      <c r="D67" s="588">
        <v>44204.063099999999</v>
      </c>
      <c r="E67" s="588">
        <v>212885.28749999974</v>
      </c>
      <c r="F67" s="588">
        <v>17869591.032749977</v>
      </c>
      <c r="G67" s="606">
        <v>17913795.09584998</v>
      </c>
      <c r="H67" s="590">
        <v>213411.90249999973</v>
      </c>
      <c r="I67" s="585">
        <f t="shared" si="3"/>
        <v>70425.927824999919</v>
      </c>
    </row>
    <row r="68" spans="2:13">
      <c r="B68" s="587" t="s">
        <v>201</v>
      </c>
      <c r="C68" s="588">
        <v>124.425</v>
      </c>
      <c r="D68" s="588">
        <v>13787.534250000001</v>
      </c>
      <c r="E68" s="588">
        <v>40374.339999999997</v>
      </c>
      <c r="F68" s="588">
        <v>4473880.6153999995</v>
      </c>
      <c r="G68" s="606">
        <v>4487668.1496499991</v>
      </c>
      <c r="H68" s="590">
        <v>40498.764999999999</v>
      </c>
      <c r="I68" s="585">
        <f t="shared" si="3"/>
        <v>13364.59245</v>
      </c>
    </row>
    <row r="69" spans="2:13">
      <c r="B69" s="587" t="s">
        <v>206</v>
      </c>
      <c r="C69" s="588">
        <v>2574.4050000000002</v>
      </c>
      <c r="D69" s="588">
        <v>207934.69185</v>
      </c>
      <c r="E69" s="588">
        <v>0</v>
      </c>
      <c r="F69" s="588">
        <v>0</v>
      </c>
      <c r="G69" s="606">
        <v>207934.69185</v>
      </c>
      <c r="H69" s="590">
        <v>2574.4050000000002</v>
      </c>
      <c r="I69" s="585">
        <f t="shared" si="3"/>
        <v>849.55365000000006</v>
      </c>
    </row>
    <row r="70" spans="2:13">
      <c r="B70" s="587" t="s">
        <v>207</v>
      </c>
      <c r="C70" s="588">
        <v>0</v>
      </c>
      <c r="D70" s="588">
        <v>0</v>
      </c>
      <c r="E70" s="588">
        <v>0</v>
      </c>
      <c r="F70" s="588">
        <v>0</v>
      </c>
      <c r="G70" s="606">
        <v>0</v>
      </c>
      <c r="H70" s="590">
        <v>0</v>
      </c>
      <c r="I70" s="585">
        <f t="shared" si="3"/>
        <v>0</v>
      </c>
    </row>
    <row r="71" spans="2:13">
      <c r="B71" s="587" t="s">
        <v>205</v>
      </c>
      <c r="C71" s="588">
        <v>0</v>
      </c>
      <c r="D71" s="588">
        <v>0</v>
      </c>
      <c r="E71" s="588">
        <v>0</v>
      </c>
      <c r="F71" s="588">
        <v>0</v>
      </c>
      <c r="G71" s="606">
        <v>0</v>
      </c>
      <c r="H71" s="590">
        <v>0</v>
      </c>
      <c r="I71" s="585">
        <f t="shared" si="3"/>
        <v>0</v>
      </c>
    </row>
    <row r="72" spans="2:13" ht="15.75" thickBot="1">
      <c r="B72" s="587" t="s">
        <v>753</v>
      </c>
      <c r="C72" s="592">
        <v>0</v>
      </c>
      <c r="D72" s="592">
        <v>0</v>
      </c>
      <c r="E72" s="592">
        <v>4121.9499999999989</v>
      </c>
      <c r="F72" s="592">
        <v>676741.75099999981</v>
      </c>
      <c r="G72" s="607">
        <v>676741.75099999981</v>
      </c>
      <c r="H72" s="594">
        <v>4121.9499999999989</v>
      </c>
      <c r="I72" s="585">
        <f t="shared" si="3"/>
        <v>1360.2434999999998</v>
      </c>
    </row>
    <row r="73" spans="2:13" ht="16.5" thickTop="1" thickBot="1">
      <c r="B73" s="603" t="s">
        <v>241</v>
      </c>
      <c r="C73" s="596">
        <v>2496779.9749999992</v>
      </c>
      <c r="D73" s="597">
        <v>36187172.228199996</v>
      </c>
      <c r="E73" s="596">
        <v>266658.32749999972</v>
      </c>
      <c r="F73" s="597">
        <v>23586558.986649971</v>
      </c>
      <c r="G73" s="608">
        <v>59773731.214849979</v>
      </c>
      <c r="H73" s="598">
        <v>2763438.3024999993</v>
      </c>
      <c r="I73" s="598">
        <f>SUM(I59:I72)</f>
        <v>911934.63982499973</v>
      </c>
    </row>
    <row r="75" spans="2:13" ht="15.75" thickBot="1"/>
    <row r="76" spans="2:13" ht="18.75">
      <c r="B76" s="995" t="s">
        <v>758</v>
      </c>
      <c r="C76" s="996"/>
      <c r="D76" s="996"/>
      <c r="E76" s="996"/>
      <c r="F76" s="996"/>
      <c r="G76" s="996"/>
      <c r="H76" s="997"/>
    </row>
    <row r="77" spans="2:13">
      <c r="B77" s="601" t="s">
        <v>744</v>
      </c>
      <c r="C77" s="573" t="s">
        <v>745</v>
      </c>
      <c r="D77" s="573" t="s">
        <v>746</v>
      </c>
      <c r="E77" s="573" t="s">
        <v>747</v>
      </c>
      <c r="F77" s="573" t="s">
        <v>746</v>
      </c>
      <c r="G77" s="604" t="s">
        <v>8</v>
      </c>
      <c r="H77" s="602" t="s">
        <v>756</v>
      </c>
      <c r="I77" s="583" t="s">
        <v>749</v>
      </c>
    </row>
    <row r="78" spans="2:13">
      <c r="B78" s="584" t="s">
        <v>199</v>
      </c>
      <c r="C78" s="53">
        <v>510987.09833333339</v>
      </c>
      <c r="D78" s="53">
        <v>1231478.9069833334</v>
      </c>
      <c r="E78" s="53">
        <v>0</v>
      </c>
      <c r="F78" s="53">
        <v>0</v>
      </c>
      <c r="G78" s="605">
        <v>1231478.9069833334</v>
      </c>
      <c r="H78" s="585">
        <v>510987.09833333339</v>
      </c>
      <c r="I78" s="585">
        <f t="shared" ref="I78:I91" si="4">H78*$I$1</f>
        <v>168625.74245000002</v>
      </c>
    </row>
    <row r="79" spans="2:13">
      <c r="B79" s="584" t="s">
        <v>198</v>
      </c>
      <c r="C79" s="53">
        <v>510987.09833333339</v>
      </c>
      <c r="D79" s="53">
        <v>1405214.5204166668</v>
      </c>
      <c r="E79" s="53">
        <v>0</v>
      </c>
      <c r="F79" s="53">
        <v>0</v>
      </c>
      <c r="G79" s="605">
        <v>1405214.5204166668</v>
      </c>
      <c r="H79" s="585">
        <v>510987.09833333339</v>
      </c>
      <c r="I79" s="585">
        <f t="shared" si="4"/>
        <v>168625.74245000002</v>
      </c>
      <c r="M79">
        <v>1147166.24</v>
      </c>
    </row>
    <row r="80" spans="2:13">
      <c r="B80" s="584" t="s">
        <v>200</v>
      </c>
      <c r="C80" s="53">
        <v>510987.09833333339</v>
      </c>
      <c r="D80" s="53">
        <v>7741454.5397500005</v>
      </c>
      <c r="E80" s="53">
        <v>0</v>
      </c>
      <c r="F80" s="53">
        <v>0</v>
      </c>
      <c r="G80" s="605">
        <v>7741454.5397500005</v>
      </c>
      <c r="H80" s="585">
        <v>510987.09833333339</v>
      </c>
      <c r="I80" s="585">
        <f t="shared" si="4"/>
        <v>168625.74245000002</v>
      </c>
      <c r="M80">
        <v>0</v>
      </c>
    </row>
    <row r="81" spans="2:13">
      <c r="B81" s="584" t="s">
        <v>751</v>
      </c>
      <c r="C81" s="53">
        <v>1136.1400000000001</v>
      </c>
      <c r="D81" s="53">
        <v>3306.1674000000003</v>
      </c>
      <c r="E81" s="53">
        <v>0</v>
      </c>
      <c r="F81" s="53">
        <v>0</v>
      </c>
      <c r="G81" s="605">
        <v>3306.1674000000003</v>
      </c>
      <c r="H81" s="585">
        <v>1136.1400000000001</v>
      </c>
      <c r="I81" s="585">
        <f t="shared" si="4"/>
        <v>374.92620000000005</v>
      </c>
      <c r="M81">
        <v>3620.5</v>
      </c>
    </row>
    <row r="82" spans="2:13">
      <c r="B82" s="584" t="s">
        <v>208</v>
      </c>
      <c r="C82" s="53">
        <v>63111.28</v>
      </c>
      <c r="D82" s="53">
        <v>6314283.5640000002</v>
      </c>
      <c r="E82" s="53">
        <v>0</v>
      </c>
      <c r="F82" s="53">
        <v>0</v>
      </c>
      <c r="G82" s="605">
        <v>6314283.5640000002</v>
      </c>
      <c r="H82" s="585">
        <v>63111.28</v>
      </c>
      <c r="I82" s="585">
        <f t="shared" si="4"/>
        <v>20826.722400000002</v>
      </c>
    </row>
    <row r="83" spans="2:13">
      <c r="B83" s="584" t="s">
        <v>209</v>
      </c>
      <c r="C83" s="53">
        <v>14700.539999999999</v>
      </c>
      <c r="D83" s="53">
        <v>1698206.3807999999</v>
      </c>
      <c r="E83" s="53">
        <v>0</v>
      </c>
      <c r="F83" s="53">
        <v>0</v>
      </c>
      <c r="G83" s="605">
        <v>1698206.3807999999</v>
      </c>
      <c r="H83" s="585">
        <v>14700.539999999999</v>
      </c>
      <c r="I83" s="585">
        <f t="shared" si="4"/>
        <v>4851.1782000000003</v>
      </c>
    </row>
    <row r="84" spans="2:13">
      <c r="B84" s="587" t="s">
        <v>204</v>
      </c>
      <c r="C84" s="53">
        <v>6298.6600000000008</v>
      </c>
      <c r="D84" s="53">
        <v>287407.85580000008</v>
      </c>
      <c r="E84" s="53">
        <v>17691.787500000002</v>
      </c>
      <c r="F84" s="53">
        <v>807276.26362500014</v>
      </c>
      <c r="G84" s="605">
        <v>1094684.1194250002</v>
      </c>
      <c r="H84" s="590">
        <v>23990.447500000002</v>
      </c>
      <c r="I84" s="585">
        <f t="shared" si="4"/>
        <v>7916.8476750000009</v>
      </c>
    </row>
    <row r="85" spans="2:13">
      <c r="B85" s="587" t="s">
        <v>202</v>
      </c>
      <c r="C85" s="53">
        <v>34445.919999999998</v>
      </c>
      <c r="D85" s="53">
        <v>2102923.4160000002</v>
      </c>
      <c r="E85" s="53">
        <v>45979.827499999985</v>
      </c>
      <c r="F85" s="53">
        <v>2807068.4688749989</v>
      </c>
      <c r="G85" s="605">
        <v>4909991.8848749986</v>
      </c>
      <c r="H85" s="590">
        <v>80425.747499999983</v>
      </c>
      <c r="I85" s="585">
        <f t="shared" si="4"/>
        <v>26540.496674999995</v>
      </c>
    </row>
    <row r="86" spans="2:13">
      <c r="B86" s="587" t="s">
        <v>203</v>
      </c>
      <c r="C86" s="53">
        <v>3330.55</v>
      </c>
      <c r="D86" s="53">
        <v>279566.36699999997</v>
      </c>
      <c r="E86" s="53">
        <v>195892.23250000004</v>
      </c>
      <c r="F86" s="53">
        <v>16443193.996050002</v>
      </c>
      <c r="G86" s="605">
        <v>16722760.363050003</v>
      </c>
      <c r="H86" s="590">
        <v>199222.78250000003</v>
      </c>
      <c r="I86" s="585">
        <f t="shared" si="4"/>
        <v>65743.518225000007</v>
      </c>
    </row>
    <row r="87" spans="2:13">
      <c r="B87" s="587" t="s">
        <v>201</v>
      </c>
      <c r="C87" s="53">
        <v>615.29999999999995</v>
      </c>
      <c r="D87" s="53">
        <v>68181.392999999996</v>
      </c>
      <c r="E87" s="53">
        <v>36243.025000000001</v>
      </c>
      <c r="F87" s="53">
        <v>4016089.6002500011</v>
      </c>
      <c r="G87" s="605">
        <v>4084270.9932500012</v>
      </c>
      <c r="H87" s="590">
        <v>36858.325000000004</v>
      </c>
      <c r="I87" s="585">
        <f t="shared" si="4"/>
        <v>12163.247250000002</v>
      </c>
    </row>
    <row r="88" spans="2:13">
      <c r="B88" s="587" t="s">
        <v>206</v>
      </c>
      <c r="C88" s="53">
        <v>492.31499999999994</v>
      </c>
      <c r="D88" s="53">
        <v>39764.282549999996</v>
      </c>
      <c r="E88" s="53">
        <v>13322.212500000003</v>
      </c>
      <c r="F88" s="53">
        <v>1076035.1036250002</v>
      </c>
      <c r="G88" s="605">
        <v>1115799.3861750001</v>
      </c>
      <c r="H88" s="590">
        <v>13814.527500000004</v>
      </c>
      <c r="I88" s="585">
        <f t="shared" si="4"/>
        <v>4558.7940750000016</v>
      </c>
    </row>
    <row r="89" spans="2:13">
      <c r="B89" s="587" t="s">
        <v>207</v>
      </c>
      <c r="C89" s="53">
        <v>0</v>
      </c>
      <c r="D89" s="53">
        <v>0</v>
      </c>
      <c r="E89" s="53">
        <v>77255.055000000008</v>
      </c>
      <c r="F89" s="53">
        <v>8551362.0379499998</v>
      </c>
      <c r="G89" s="605">
        <v>8551362.0379499998</v>
      </c>
      <c r="H89" s="590">
        <v>77255.055000000008</v>
      </c>
      <c r="I89" s="585">
        <f t="shared" si="4"/>
        <v>25494.168150000005</v>
      </c>
    </row>
    <row r="90" spans="2:13">
      <c r="B90" s="587" t="s">
        <v>205</v>
      </c>
      <c r="C90" s="53">
        <v>0</v>
      </c>
      <c r="D90" s="53">
        <v>0</v>
      </c>
      <c r="E90" s="53">
        <v>26912.025000000001</v>
      </c>
      <c r="F90" s="53">
        <v>4074480.5850000009</v>
      </c>
      <c r="G90" s="605">
        <v>4074480.5850000009</v>
      </c>
      <c r="H90" s="590">
        <v>26912.025000000001</v>
      </c>
      <c r="I90" s="585">
        <f t="shared" si="4"/>
        <v>8880.9682500000017</v>
      </c>
    </row>
    <row r="91" spans="2:13" ht="15.75" thickBot="1">
      <c r="B91" s="587" t="s">
        <v>753</v>
      </c>
      <c r="C91" s="609">
        <v>0</v>
      </c>
      <c r="D91" s="609">
        <v>0</v>
      </c>
      <c r="E91" s="609">
        <v>6408.5199999999995</v>
      </c>
      <c r="F91" s="609">
        <v>1052150.8136</v>
      </c>
      <c r="G91" s="610">
        <v>1052150.8136</v>
      </c>
      <c r="H91" s="594">
        <v>6408.5199999999995</v>
      </c>
      <c r="I91" s="585">
        <f t="shared" si="4"/>
        <v>2114.8116</v>
      </c>
    </row>
    <row r="92" spans="2:13" ht="16.5" thickTop="1" thickBot="1">
      <c r="B92" s="603" t="s">
        <v>241</v>
      </c>
      <c r="C92" s="596">
        <v>1657092</v>
      </c>
      <c r="D92" s="597">
        <v>21171787.3937</v>
      </c>
      <c r="E92" s="596">
        <v>419704.68500000011</v>
      </c>
      <c r="F92" s="597">
        <v>38827656.868974999</v>
      </c>
      <c r="G92" s="608">
        <v>59999444.262675002</v>
      </c>
      <c r="H92" s="598">
        <v>2076796.6850000001</v>
      </c>
      <c r="I92" s="598">
        <f>SUM(I78:I91)</f>
        <v>685342.90604999999</v>
      </c>
    </row>
    <row r="93" spans="2:13" ht="15.75" thickBot="1"/>
    <row r="94" spans="2:13" ht="18.75">
      <c r="B94" s="995" t="s">
        <v>759</v>
      </c>
      <c r="C94" s="996"/>
      <c r="D94" s="996"/>
      <c r="E94" s="996"/>
      <c r="F94" s="996"/>
      <c r="G94" s="996"/>
      <c r="H94" s="997"/>
    </row>
    <row r="95" spans="2:13">
      <c r="B95" s="601" t="s">
        <v>744</v>
      </c>
      <c r="C95" s="573" t="s">
        <v>745</v>
      </c>
      <c r="D95" s="573" t="s">
        <v>746</v>
      </c>
      <c r="E95" s="573" t="s">
        <v>747</v>
      </c>
      <c r="F95" s="573" t="s">
        <v>746</v>
      </c>
      <c r="G95" s="604" t="s">
        <v>8</v>
      </c>
      <c r="H95" s="602" t="s">
        <v>756</v>
      </c>
      <c r="I95" s="583" t="s">
        <v>749</v>
      </c>
    </row>
    <row r="96" spans="2:13">
      <c r="B96" s="584" t="s">
        <v>199</v>
      </c>
      <c r="C96" s="53">
        <v>582755.14666666673</v>
      </c>
      <c r="D96" s="53">
        <v>1404439.9034666668</v>
      </c>
      <c r="E96" s="53">
        <v>0</v>
      </c>
      <c r="F96" s="53">
        <v>0</v>
      </c>
      <c r="G96" s="605">
        <v>1404439.9034666668</v>
      </c>
      <c r="H96" s="585">
        <v>582755.14666666673</v>
      </c>
      <c r="I96" s="585">
        <f t="shared" ref="I96:I109" si="5">H96*$I$1</f>
        <v>192309.19840000002</v>
      </c>
    </row>
    <row r="97" spans="2:13">
      <c r="B97" s="584" t="s">
        <v>198</v>
      </c>
      <c r="C97" s="53">
        <v>582755.14666666673</v>
      </c>
      <c r="D97" s="53">
        <v>1602576.6533333333</v>
      </c>
      <c r="E97" s="53">
        <v>0</v>
      </c>
      <c r="F97" s="53">
        <v>0</v>
      </c>
      <c r="G97" s="605">
        <v>1602576.6533333333</v>
      </c>
      <c r="H97" s="585">
        <v>582755.14666666673</v>
      </c>
      <c r="I97" s="585">
        <f t="shared" si="5"/>
        <v>192309.19840000002</v>
      </c>
      <c r="M97">
        <v>2636732.96</v>
      </c>
    </row>
    <row r="98" spans="2:13">
      <c r="B98" s="584" t="s">
        <v>200</v>
      </c>
      <c r="C98" s="53">
        <v>582755.14666666673</v>
      </c>
      <c r="D98" s="53">
        <v>8828740.4719999991</v>
      </c>
      <c r="E98" s="53">
        <v>0</v>
      </c>
      <c r="F98" s="53">
        <v>0</v>
      </c>
      <c r="G98" s="605">
        <v>8828740.4719999991</v>
      </c>
      <c r="H98" s="585">
        <v>582755.14666666673</v>
      </c>
      <c r="I98" s="585">
        <f t="shared" si="5"/>
        <v>192309.19840000002</v>
      </c>
      <c r="M98">
        <v>0</v>
      </c>
    </row>
    <row r="99" spans="2:13">
      <c r="B99" s="584" t="s">
        <v>751</v>
      </c>
      <c r="C99" s="53">
        <v>6252.0049999999992</v>
      </c>
      <c r="D99" s="53">
        <v>18193.33455</v>
      </c>
      <c r="E99" s="53">
        <v>0</v>
      </c>
      <c r="F99" s="53">
        <v>0</v>
      </c>
      <c r="G99" s="605">
        <v>18193.33455</v>
      </c>
      <c r="H99" s="585">
        <v>6252.0049999999992</v>
      </c>
      <c r="I99" s="585">
        <f t="shared" si="5"/>
        <v>2063.16165</v>
      </c>
      <c r="M99">
        <v>24374.2</v>
      </c>
    </row>
    <row r="100" spans="2:13">
      <c r="B100" s="584" t="s">
        <v>208</v>
      </c>
      <c r="C100" s="53">
        <v>39594.019999999997</v>
      </c>
      <c r="D100" s="53">
        <v>3961381.7009999994</v>
      </c>
      <c r="E100" s="53">
        <v>0</v>
      </c>
      <c r="F100" s="53">
        <v>0</v>
      </c>
      <c r="G100" s="605">
        <v>3961381.7009999994</v>
      </c>
      <c r="H100" s="585">
        <v>39594.019999999997</v>
      </c>
      <c r="I100" s="585">
        <f t="shared" si="5"/>
        <v>13066.026599999999</v>
      </c>
    </row>
    <row r="101" spans="2:13">
      <c r="B101" s="584" t="s">
        <v>209</v>
      </c>
      <c r="C101" s="53">
        <v>10117.94</v>
      </c>
      <c r="D101" s="53">
        <v>1168824.4287999999</v>
      </c>
      <c r="E101" s="53">
        <v>0</v>
      </c>
      <c r="F101" s="53">
        <v>0</v>
      </c>
      <c r="G101" s="605">
        <v>1168824.4287999999</v>
      </c>
      <c r="H101" s="585">
        <v>10117.94</v>
      </c>
      <c r="I101" s="585">
        <f t="shared" si="5"/>
        <v>3338.9202000000005</v>
      </c>
    </row>
    <row r="102" spans="2:13">
      <c r="B102" s="587" t="s">
        <v>204</v>
      </c>
      <c r="C102" s="588">
        <v>14090.2</v>
      </c>
      <c r="D102" s="588">
        <v>642935.82600000012</v>
      </c>
      <c r="E102" s="588">
        <v>56972.039999999986</v>
      </c>
      <c r="F102" s="588">
        <v>2599634.1851999997</v>
      </c>
      <c r="G102" s="606">
        <v>3242570.0112000001</v>
      </c>
      <c r="H102" s="590">
        <v>71062.239999999991</v>
      </c>
      <c r="I102" s="585">
        <f t="shared" si="5"/>
        <v>23450.539199999999</v>
      </c>
    </row>
    <row r="103" spans="2:13">
      <c r="B103" s="587" t="s">
        <v>202</v>
      </c>
      <c r="C103" s="588">
        <v>16391.454999999998</v>
      </c>
      <c r="D103" s="588">
        <v>1000698.3277499999</v>
      </c>
      <c r="E103" s="588">
        <v>4776.9374999999991</v>
      </c>
      <c r="F103" s="588">
        <v>291632.03437499993</v>
      </c>
      <c r="G103" s="606">
        <v>1292330.3621249998</v>
      </c>
      <c r="H103" s="590">
        <v>21168.392499999998</v>
      </c>
      <c r="I103" s="585">
        <f t="shared" si="5"/>
        <v>6985.5695249999999</v>
      </c>
    </row>
    <row r="104" spans="2:13">
      <c r="B104" s="587" t="s">
        <v>203</v>
      </c>
      <c r="C104" s="588">
        <v>917.21500000000003</v>
      </c>
      <c r="D104" s="588">
        <v>76991.027099999992</v>
      </c>
      <c r="E104" s="588">
        <v>167689.43499999997</v>
      </c>
      <c r="F104" s="588">
        <v>14075851.173899997</v>
      </c>
      <c r="G104" s="606">
        <v>14152842.200999998</v>
      </c>
      <c r="H104" s="590">
        <v>168606.64999999997</v>
      </c>
      <c r="I104" s="585">
        <f t="shared" si="5"/>
        <v>55640.194499999991</v>
      </c>
    </row>
    <row r="105" spans="2:13">
      <c r="B105" s="587" t="s">
        <v>201</v>
      </c>
      <c r="C105" s="588">
        <v>1605.415</v>
      </c>
      <c r="D105" s="588">
        <v>177896.03615</v>
      </c>
      <c r="E105" s="588">
        <v>21908.062500000007</v>
      </c>
      <c r="F105" s="588">
        <v>2427632.4056250011</v>
      </c>
      <c r="G105" s="606">
        <v>2605528.4417750011</v>
      </c>
      <c r="H105" s="590">
        <v>23513.477500000008</v>
      </c>
      <c r="I105" s="585">
        <f t="shared" si="5"/>
        <v>7759.4475750000029</v>
      </c>
    </row>
    <row r="106" spans="2:13">
      <c r="B106" s="587" t="s">
        <v>206</v>
      </c>
      <c r="C106" s="588">
        <v>1455.83</v>
      </c>
      <c r="D106" s="588">
        <v>117587.3891</v>
      </c>
      <c r="E106" s="588">
        <v>0</v>
      </c>
      <c r="F106" s="588">
        <v>0</v>
      </c>
      <c r="G106" s="606">
        <v>117587.3891</v>
      </c>
      <c r="H106" s="590">
        <v>1455.83</v>
      </c>
      <c r="I106" s="585">
        <f t="shared" si="5"/>
        <v>480.4239</v>
      </c>
    </row>
    <row r="107" spans="2:13">
      <c r="B107" s="587" t="s">
        <v>207</v>
      </c>
      <c r="C107" s="588">
        <v>0</v>
      </c>
      <c r="D107" s="588">
        <v>0</v>
      </c>
      <c r="E107" s="588">
        <v>21091.645000000008</v>
      </c>
      <c r="F107" s="588">
        <v>2334634.1850500009</v>
      </c>
      <c r="G107" s="606">
        <v>2334634.1850500009</v>
      </c>
      <c r="H107" s="590">
        <v>21091.645000000008</v>
      </c>
      <c r="I107" s="585">
        <f t="shared" si="5"/>
        <v>6960.2428500000033</v>
      </c>
    </row>
    <row r="108" spans="2:13">
      <c r="B108" s="587" t="s">
        <v>205</v>
      </c>
      <c r="C108" s="588">
        <v>0</v>
      </c>
      <c r="D108" s="588">
        <v>0</v>
      </c>
      <c r="E108" s="588">
        <v>0</v>
      </c>
      <c r="F108" s="588">
        <v>0</v>
      </c>
      <c r="G108" s="606">
        <v>0</v>
      </c>
      <c r="H108" s="590">
        <v>0</v>
      </c>
      <c r="I108" s="585">
        <f t="shared" si="5"/>
        <v>0</v>
      </c>
    </row>
    <row r="109" spans="2:13" ht="15.75" thickBot="1">
      <c r="B109" s="587" t="s">
        <v>753</v>
      </c>
      <c r="C109" s="592">
        <v>0</v>
      </c>
      <c r="D109" s="592">
        <v>0</v>
      </c>
      <c r="E109" s="592">
        <v>4968.9999999999991</v>
      </c>
      <c r="F109" s="592">
        <v>815810.41999999993</v>
      </c>
      <c r="G109" s="607">
        <v>815810.41999999993</v>
      </c>
      <c r="H109" s="594">
        <v>4968.9999999999991</v>
      </c>
      <c r="I109" s="585">
        <f t="shared" si="5"/>
        <v>1639.7699999999998</v>
      </c>
    </row>
    <row r="110" spans="2:13" ht="16.5" thickTop="1" thickBot="1">
      <c r="B110" s="603" t="s">
        <v>241</v>
      </c>
      <c r="C110" s="596">
        <v>1838689.5200000003</v>
      </c>
      <c r="D110" s="597">
        <v>19000265.099250004</v>
      </c>
      <c r="E110" s="596">
        <v>277407.11999999994</v>
      </c>
      <c r="F110" s="597">
        <v>22545194.404149994</v>
      </c>
      <c r="G110" s="608">
        <v>41545459.503399998</v>
      </c>
      <c r="H110" s="598">
        <v>2116096.64</v>
      </c>
      <c r="I110" s="598">
        <f>SUM(I96:I109)</f>
        <v>698311.8912000003</v>
      </c>
    </row>
    <row r="112" spans="2:13" ht="15.75" thickBot="1"/>
    <row r="113" spans="2:13" ht="18.75">
      <c r="B113" s="998" t="s">
        <v>760</v>
      </c>
      <c r="C113" s="999"/>
      <c r="D113" s="999"/>
      <c r="E113" s="999"/>
      <c r="F113" s="999"/>
      <c r="G113" s="999"/>
      <c r="H113" s="1000"/>
    </row>
    <row r="114" spans="2:13">
      <c r="B114" s="601" t="s">
        <v>744</v>
      </c>
      <c r="C114" s="573" t="s">
        <v>745</v>
      </c>
      <c r="D114" s="573" t="s">
        <v>746</v>
      </c>
      <c r="E114" s="573" t="s">
        <v>747</v>
      </c>
      <c r="F114" s="573" t="s">
        <v>746</v>
      </c>
      <c r="G114" s="604" t="s">
        <v>8</v>
      </c>
      <c r="H114" s="602" t="s">
        <v>756</v>
      </c>
      <c r="I114" s="583" t="s">
        <v>749</v>
      </c>
    </row>
    <row r="115" spans="2:13">
      <c r="B115" s="584" t="s">
        <v>199</v>
      </c>
      <c r="C115" s="53">
        <v>566008.45833333326</v>
      </c>
      <c r="D115" s="53">
        <v>1364080.3845833335</v>
      </c>
      <c r="E115" s="53">
        <v>0</v>
      </c>
      <c r="F115" s="53">
        <v>0</v>
      </c>
      <c r="G115" s="605">
        <v>1364080.3845833335</v>
      </c>
      <c r="H115" s="585">
        <v>566008.45833333326</v>
      </c>
      <c r="I115" s="585">
        <f t="shared" ref="I115:I128" si="6">H115*$I$1</f>
        <v>186782.79124999998</v>
      </c>
    </row>
    <row r="116" spans="2:13">
      <c r="B116" s="584" t="s">
        <v>198</v>
      </c>
      <c r="C116" s="53">
        <v>566008.45833333326</v>
      </c>
      <c r="D116" s="53">
        <v>1556523.2604166665</v>
      </c>
      <c r="E116" s="53">
        <v>0</v>
      </c>
      <c r="F116" s="53">
        <v>0</v>
      </c>
      <c r="G116" s="605">
        <v>1556523.2604166665</v>
      </c>
      <c r="H116" s="585">
        <v>566008.45833333326</v>
      </c>
      <c r="I116" s="585">
        <f t="shared" si="6"/>
        <v>186782.79124999998</v>
      </c>
      <c r="M116">
        <v>677357.77</v>
      </c>
    </row>
    <row r="117" spans="2:13">
      <c r="B117" s="584" t="s">
        <v>200</v>
      </c>
      <c r="C117" s="53">
        <v>566008.45833333326</v>
      </c>
      <c r="D117" s="53">
        <v>8575028.1437500007</v>
      </c>
      <c r="E117" s="53">
        <v>0</v>
      </c>
      <c r="F117" s="53">
        <v>0</v>
      </c>
      <c r="G117" s="605">
        <v>8575028.1437500007</v>
      </c>
      <c r="H117" s="585">
        <v>566008.45833333326</v>
      </c>
      <c r="I117" s="585">
        <f t="shared" si="6"/>
        <v>186782.79124999998</v>
      </c>
      <c r="M117">
        <v>0</v>
      </c>
    </row>
    <row r="118" spans="2:13">
      <c r="B118" s="584" t="s">
        <v>751</v>
      </c>
      <c r="C118" s="53">
        <v>6483.29</v>
      </c>
      <c r="D118" s="53">
        <v>18866.373899999999</v>
      </c>
      <c r="E118" s="53">
        <v>0</v>
      </c>
      <c r="F118" s="53">
        <v>0</v>
      </c>
      <c r="G118" s="605">
        <v>18866.373899999999</v>
      </c>
      <c r="H118" s="585">
        <v>6483.29</v>
      </c>
      <c r="I118" s="585">
        <f t="shared" si="6"/>
        <v>2139.4857000000002</v>
      </c>
      <c r="M118">
        <v>13967.63</v>
      </c>
    </row>
    <row r="119" spans="2:13">
      <c r="B119" s="584" t="s">
        <v>208</v>
      </c>
      <c r="C119" s="53">
        <v>30236.05</v>
      </c>
      <c r="D119" s="53">
        <v>3025116.8025000002</v>
      </c>
      <c r="E119" s="53">
        <v>0</v>
      </c>
      <c r="F119" s="53">
        <v>0</v>
      </c>
      <c r="G119" s="605">
        <v>3025116.8025000002</v>
      </c>
      <c r="H119" s="585">
        <v>30236.05</v>
      </c>
      <c r="I119" s="585">
        <f t="shared" si="6"/>
        <v>9977.8965000000007</v>
      </c>
    </row>
    <row r="120" spans="2:13">
      <c r="B120" s="584" t="s">
        <v>209</v>
      </c>
      <c r="C120" s="53">
        <v>7514.0050000000001</v>
      </c>
      <c r="D120" s="53">
        <v>868017.85759999999</v>
      </c>
      <c r="E120" s="53">
        <v>0</v>
      </c>
      <c r="F120" s="53">
        <v>0</v>
      </c>
      <c r="G120" s="605">
        <v>868017.85759999999</v>
      </c>
      <c r="H120" s="585">
        <v>7514.0050000000001</v>
      </c>
      <c r="I120" s="585">
        <f t="shared" si="6"/>
        <v>2479.62165</v>
      </c>
    </row>
    <row r="121" spans="2:13">
      <c r="B121" s="587" t="s">
        <v>204</v>
      </c>
      <c r="C121" s="588">
        <v>19994.490000000002</v>
      </c>
      <c r="D121" s="588">
        <v>912348.57870000019</v>
      </c>
      <c r="E121" s="588">
        <v>0</v>
      </c>
      <c r="F121" s="588">
        <v>0</v>
      </c>
      <c r="G121" s="606">
        <v>912348.57870000019</v>
      </c>
      <c r="H121" s="590">
        <v>19994.490000000002</v>
      </c>
      <c r="I121" s="585">
        <f t="shared" si="6"/>
        <v>6598.181700000001</v>
      </c>
    </row>
    <row r="122" spans="2:13">
      <c r="B122" s="587" t="s">
        <v>202</v>
      </c>
      <c r="C122" s="588">
        <v>18178.14</v>
      </c>
      <c r="D122" s="588">
        <v>1109775.4469999999</v>
      </c>
      <c r="E122" s="588">
        <v>16914.314999999999</v>
      </c>
      <c r="F122" s="588">
        <v>1032618.9307499998</v>
      </c>
      <c r="G122" s="606">
        <v>2142394.3777499995</v>
      </c>
      <c r="H122" s="590">
        <v>35092.455000000002</v>
      </c>
      <c r="I122" s="585">
        <f t="shared" si="6"/>
        <v>11580.510150000002</v>
      </c>
    </row>
    <row r="123" spans="2:13">
      <c r="B123" s="587" t="s">
        <v>203</v>
      </c>
      <c r="C123" s="588">
        <v>243.3</v>
      </c>
      <c r="D123" s="588">
        <v>20422.601999999999</v>
      </c>
      <c r="E123" s="588">
        <v>29941.602499999994</v>
      </c>
      <c r="F123" s="588">
        <v>2513298.1138499994</v>
      </c>
      <c r="G123" s="606">
        <v>2533720.7158499993</v>
      </c>
      <c r="H123" s="590">
        <v>30184.902499999993</v>
      </c>
      <c r="I123" s="585">
        <f t="shared" si="6"/>
        <v>9961.017824999999</v>
      </c>
    </row>
    <row r="124" spans="2:13">
      <c r="B124" s="587" t="s">
        <v>201</v>
      </c>
      <c r="C124" s="588">
        <v>0</v>
      </c>
      <c r="D124" s="588">
        <v>0</v>
      </c>
      <c r="E124" s="588">
        <v>7818.48</v>
      </c>
      <c r="F124" s="588">
        <v>866365.76879999996</v>
      </c>
      <c r="G124" s="606">
        <v>866365.76879999996</v>
      </c>
      <c r="H124" s="590">
        <v>7818.48</v>
      </c>
      <c r="I124" s="585">
        <f t="shared" si="6"/>
        <v>2580.0983999999999</v>
      </c>
    </row>
    <row r="125" spans="2:13">
      <c r="B125" s="587" t="s">
        <v>206</v>
      </c>
      <c r="C125" s="588">
        <v>4605.2700000000004</v>
      </c>
      <c r="D125" s="588">
        <v>371967.65789999993</v>
      </c>
      <c r="E125" s="588">
        <v>9314.0874999999996</v>
      </c>
      <c r="F125" s="588">
        <v>752298.8473749999</v>
      </c>
      <c r="G125" s="606">
        <v>1124266.5052749999</v>
      </c>
      <c r="H125" s="590">
        <v>13919.3575</v>
      </c>
      <c r="I125" s="585">
        <f t="shared" si="6"/>
        <v>4593.3879750000006</v>
      </c>
    </row>
    <row r="126" spans="2:13">
      <c r="B126" s="587" t="s">
        <v>207</v>
      </c>
      <c r="C126" s="588">
        <v>0</v>
      </c>
      <c r="D126" s="588">
        <v>0</v>
      </c>
      <c r="E126" s="588">
        <v>4845.4874999999993</v>
      </c>
      <c r="F126" s="588">
        <v>536347.01137499989</v>
      </c>
      <c r="G126" s="606">
        <v>536347.01137499989</v>
      </c>
      <c r="H126" s="590">
        <v>4845.4874999999993</v>
      </c>
      <c r="I126" s="585">
        <f t="shared" si="6"/>
        <v>1599.0108749999999</v>
      </c>
    </row>
    <row r="127" spans="2:13">
      <c r="B127" s="587" t="s">
        <v>205</v>
      </c>
      <c r="C127" s="588">
        <v>0</v>
      </c>
      <c r="D127" s="588">
        <v>0</v>
      </c>
      <c r="E127" s="588">
        <v>101420.43749999997</v>
      </c>
      <c r="F127" s="588">
        <v>15355054.237499997</v>
      </c>
      <c r="G127" s="606">
        <v>15355054.237499997</v>
      </c>
      <c r="H127" s="590">
        <v>101420.43749999997</v>
      </c>
      <c r="I127" s="585">
        <f t="shared" si="6"/>
        <v>33468.744374999995</v>
      </c>
    </row>
    <row r="128" spans="2:13" ht="15.75" thickBot="1">
      <c r="B128" s="587" t="s">
        <v>753</v>
      </c>
      <c r="C128" s="592">
        <v>0</v>
      </c>
      <c r="D128" s="592">
        <v>0</v>
      </c>
      <c r="E128" s="592">
        <v>6109.9</v>
      </c>
      <c r="F128" s="592">
        <v>1003123.3820000001</v>
      </c>
      <c r="G128" s="607">
        <v>1003123.3820000001</v>
      </c>
      <c r="H128" s="594">
        <v>6109.9</v>
      </c>
      <c r="I128" s="585">
        <f t="shared" si="6"/>
        <v>2016.2670000000001</v>
      </c>
    </row>
    <row r="129" spans="2:13" ht="16.5" thickTop="1" thickBot="1">
      <c r="B129" s="603" t="s">
        <v>241</v>
      </c>
      <c r="C129" s="596">
        <v>1785279.9199999997</v>
      </c>
      <c r="D129" s="597">
        <v>17822147.108350001</v>
      </c>
      <c r="E129" s="596">
        <v>176364.30999999997</v>
      </c>
      <c r="F129" s="597">
        <v>22059106.291649997</v>
      </c>
      <c r="G129" s="608">
        <v>39881253.399999991</v>
      </c>
      <c r="H129" s="598">
        <v>1961644.2299999997</v>
      </c>
      <c r="I129" s="598">
        <f>SUM(I115:I128)</f>
        <v>647342.59589999984</v>
      </c>
    </row>
    <row r="130" spans="2:13" ht="15.75" thickBot="1"/>
    <row r="131" spans="2:13" ht="18.75">
      <c r="B131" s="998" t="s">
        <v>761</v>
      </c>
      <c r="C131" s="999"/>
      <c r="D131" s="999"/>
      <c r="E131" s="999"/>
      <c r="F131" s="999"/>
      <c r="G131" s="999"/>
      <c r="H131" s="1000"/>
    </row>
    <row r="132" spans="2:13">
      <c r="B132" s="601" t="s">
        <v>744</v>
      </c>
      <c r="C132" s="573" t="s">
        <v>745</v>
      </c>
      <c r="D132" s="573" t="s">
        <v>746</v>
      </c>
      <c r="E132" s="573" t="s">
        <v>747</v>
      </c>
      <c r="F132" s="573" t="s">
        <v>746</v>
      </c>
      <c r="G132" s="604" t="s">
        <v>8</v>
      </c>
      <c r="H132" s="602" t="s">
        <v>756</v>
      </c>
      <c r="I132" s="583" t="s">
        <v>749</v>
      </c>
    </row>
    <row r="133" spans="2:13">
      <c r="B133" s="584" t="s">
        <v>199</v>
      </c>
      <c r="C133" s="53">
        <v>767743.16666666674</v>
      </c>
      <c r="D133" s="53">
        <v>1850261.031666667</v>
      </c>
      <c r="E133" s="53">
        <v>0</v>
      </c>
      <c r="F133" s="53">
        <v>0</v>
      </c>
      <c r="G133" s="605">
        <v>1850261.031666667</v>
      </c>
      <c r="H133" s="585">
        <v>767743.16666666674</v>
      </c>
      <c r="I133" s="585">
        <f t="shared" ref="I133:I146" si="7">H133*$I$1</f>
        <v>253355.24500000002</v>
      </c>
    </row>
    <row r="134" spans="2:13">
      <c r="B134" s="584" t="s">
        <v>198</v>
      </c>
      <c r="C134" s="53">
        <v>767743.16666666674</v>
      </c>
      <c r="D134" s="53">
        <v>2111293.7083333335</v>
      </c>
      <c r="E134" s="53">
        <v>0</v>
      </c>
      <c r="F134" s="53">
        <v>0</v>
      </c>
      <c r="G134" s="605">
        <v>2111293.7083333335</v>
      </c>
      <c r="H134" s="585">
        <v>767743.16666666674</v>
      </c>
      <c r="I134" s="585">
        <f t="shared" si="7"/>
        <v>253355.24500000002</v>
      </c>
      <c r="M134">
        <v>282069.17</v>
      </c>
    </row>
    <row r="135" spans="2:13">
      <c r="B135" s="584" t="s">
        <v>200</v>
      </c>
      <c r="C135" s="53">
        <v>767743.16666666674</v>
      </c>
      <c r="D135" s="53">
        <v>11631308.975000003</v>
      </c>
      <c r="E135" s="53">
        <v>0</v>
      </c>
      <c r="F135" s="53">
        <v>0</v>
      </c>
      <c r="G135" s="605">
        <v>11631308.975000003</v>
      </c>
      <c r="H135" s="585">
        <v>767743.16666666674</v>
      </c>
      <c r="I135" s="585">
        <f t="shared" si="7"/>
        <v>253355.24500000002</v>
      </c>
      <c r="M135">
        <v>0</v>
      </c>
    </row>
    <row r="136" spans="2:13">
      <c r="B136" s="584" t="s">
        <v>751</v>
      </c>
      <c r="C136" s="53">
        <v>6912.625</v>
      </c>
      <c r="D136" s="53">
        <v>20115.738750000004</v>
      </c>
      <c r="E136" s="53">
        <v>0</v>
      </c>
      <c r="F136" s="53">
        <v>0</v>
      </c>
      <c r="G136" s="605">
        <v>20115.738750000004</v>
      </c>
      <c r="H136" s="585">
        <v>6912.625</v>
      </c>
      <c r="I136" s="585">
        <f t="shared" si="7"/>
        <v>2281.1662500000002</v>
      </c>
      <c r="M136">
        <v>10508.93</v>
      </c>
    </row>
    <row r="137" spans="2:13">
      <c r="B137" s="584" t="s">
        <v>208</v>
      </c>
      <c r="C137" s="53">
        <v>11822.865</v>
      </c>
      <c r="D137" s="53">
        <v>1182877.64325</v>
      </c>
      <c r="E137" s="53">
        <v>0</v>
      </c>
      <c r="F137" s="53">
        <v>0</v>
      </c>
      <c r="G137" s="605">
        <v>1182877.64325</v>
      </c>
      <c r="H137" s="585">
        <v>11822.865</v>
      </c>
      <c r="I137" s="585">
        <f t="shared" si="7"/>
        <v>3901.5454500000001</v>
      </c>
    </row>
    <row r="138" spans="2:13">
      <c r="B138" s="584" t="s">
        <v>209</v>
      </c>
      <c r="C138" s="53">
        <v>7856.1549999999997</v>
      </c>
      <c r="D138" s="53">
        <v>907543.02559999994</v>
      </c>
      <c r="E138" s="53">
        <v>0</v>
      </c>
      <c r="F138" s="53">
        <v>0</v>
      </c>
      <c r="G138" s="605">
        <v>907543.02559999994</v>
      </c>
      <c r="H138" s="585">
        <v>7856.1549999999997</v>
      </c>
      <c r="I138" s="585">
        <f t="shared" si="7"/>
        <v>2592.5311500000003</v>
      </c>
    </row>
    <row r="139" spans="2:13">
      <c r="B139" s="587" t="s">
        <v>204</v>
      </c>
      <c r="C139" s="588">
        <v>8250.3700000000008</v>
      </c>
      <c r="D139" s="588">
        <v>376464.38310000004</v>
      </c>
      <c r="E139" s="588">
        <v>17297.374999999996</v>
      </c>
      <c r="F139" s="588">
        <v>789279.22124999983</v>
      </c>
      <c r="G139" s="606">
        <v>1165743.6043499999</v>
      </c>
      <c r="H139" s="590">
        <v>25547.744999999995</v>
      </c>
      <c r="I139" s="585">
        <f t="shared" si="7"/>
        <v>8430.7558499999996</v>
      </c>
    </row>
    <row r="140" spans="2:13">
      <c r="B140" s="587" t="s">
        <v>202</v>
      </c>
      <c r="C140" s="588">
        <v>7315.5150000000003</v>
      </c>
      <c r="D140" s="588">
        <v>446612.19075000001</v>
      </c>
      <c r="E140" s="588">
        <v>5899.2875000000004</v>
      </c>
      <c r="F140" s="588">
        <v>360151.50187500002</v>
      </c>
      <c r="G140" s="606">
        <v>806763.69262499991</v>
      </c>
      <c r="H140" s="590">
        <v>13214.802500000002</v>
      </c>
      <c r="I140" s="585">
        <f t="shared" si="7"/>
        <v>4360.884825000001</v>
      </c>
    </row>
    <row r="141" spans="2:13">
      <c r="B141" s="587" t="s">
        <v>203</v>
      </c>
      <c r="C141" s="588">
        <v>314.05</v>
      </c>
      <c r="D141" s="588">
        <v>26361.357</v>
      </c>
      <c r="E141" s="588">
        <v>54957.395000000004</v>
      </c>
      <c r="F141" s="588">
        <v>4613123.7363000009</v>
      </c>
      <c r="G141" s="606">
        <v>4639485.0933000008</v>
      </c>
      <c r="H141" s="590">
        <v>55271.445000000007</v>
      </c>
      <c r="I141" s="585">
        <f t="shared" si="7"/>
        <v>18239.576850000005</v>
      </c>
    </row>
    <row r="142" spans="2:13">
      <c r="B142" s="587" t="s">
        <v>201</v>
      </c>
      <c r="C142" s="588">
        <v>0</v>
      </c>
      <c r="D142" s="588">
        <v>0</v>
      </c>
      <c r="E142" s="588">
        <v>5027.2224999999999</v>
      </c>
      <c r="F142" s="588">
        <v>557066.52522499999</v>
      </c>
      <c r="G142" s="606">
        <v>557066.52522499999</v>
      </c>
      <c r="H142" s="590">
        <v>5027.2224999999999</v>
      </c>
      <c r="I142" s="585">
        <f t="shared" si="7"/>
        <v>1658.9834250000001</v>
      </c>
    </row>
    <row r="143" spans="2:13">
      <c r="B143" s="587" t="s">
        <v>206</v>
      </c>
      <c r="C143" s="588">
        <v>110.075</v>
      </c>
      <c r="D143" s="588">
        <v>8890.7577500000007</v>
      </c>
      <c r="E143" s="588">
        <v>43298.962500000009</v>
      </c>
      <c r="F143" s="588">
        <v>3497257.2011250006</v>
      </c>
      <c r="G143" s="606">
        <v>3506147.9588750005</v>
      </c>
      <c r="H143" s="590">
        <v>43409.037500000006</v>
      </c>
      <c r="I143" s="585">
        <f t="shared" si="7"/>
        <v>14324.982375000003</v>
      </c>
    </row>
    <row r="144" spans="2:13">
      <c r="B144" s="587" t="s">
        <v>207</v>
      </c>
      <c r="C144" s="588">
        <v>34.08</v>
      </c>
      <c r="D144" s="588">
        <v>3772.3151999999995</v>
      </c>
      <c r="E144" s="588">
        <v>97568.240000000049</v>
      </c>
      <c r="F144" s="588">
        <v>10799828.485600006</v>
      </c>
      <c r="G144" s="606">
        <v>10803600.800800005</v>
      </c>
      <c r="H144" s="590">
        <v>97602.320000000051</v>
      </c>
      <c r="I144" s="585">
        <f t="shared" si="7"/>
        <v>32208.765600000017</v>
      </c>
    </row>
    <row r="145" spans="2:13">
      <c r="B145" s="587" t="s">
        <v>205</v>
      </c>
      <c r="C145" s="588">
        <v>0</v>
      </c>
      <c r="D145" s="588">
        <v>0</v>
      </c>
      <c r="E145" s="588">
        <v>0</v>
      </c>
      <c r="F145" s="588">
        <v>0</v>
      </c>
      <c r="G145" s="606">
        <v>0</v>
      </c>
      <c r="H145" s="590">
        <v>0</v>
      </c>
      <c r="I145" s="585">
        <f t="shared" si="7"/>
        <v>0</v>
      </c>
    </row>
    <row r="146" spans="2:13" ht="15.75" thickBot="1">
      <c r="B146" s="587" t="s">
        <v>753</v>
      </c>
      <c r="C146" s="592">
        <v>0</v>
      </c>
      <c r="D146" s="592">
        <v>0</v>
      </c>
      <c r="E146" s="592">
        <v>3043.1800000000003</v>
      </c>
      <c r="F146" s="592">
        <v>499629.29240000003</v>
      </c>
      <c r="G146" s="607">
        <v>499629.29240000003</v>
      </c>
      <c r="H146" s="594">
        <v>3043.1800000000003</v>
      </c>
      <c r="I146" s="585">
        <f t="shared" si="7"/>
        <v>1004.2494000000002</v>
      </c>
    </row>
    <row r="147" spans="2:13" ht="16.5" thickTop="1" thickBot="1">
      <c r="B147" s="603" t="s">
        <v>241</v>
      </c>
      <c r="C147" s="596">
        <v>2345845.2350000003</v>
      </c>
      <c r="D147" s="597">
        <v>18565501.126400005</v>
      </c>
      <c r="E147" s="596">
        <v>227091.66250000003</v>
      </c>
      <c r="F147" s="597">
        <v>21116335.963775005</v>
      </c>
      <c r="G147" s="608">
        <v>39681837.09017501</v>
      </c>
      <c r="H147" s="598">
        <v>2572936.8975000004</v>
      </c>
      <c r="I147" s="598">
        <f>SUM(I133:I146)</f>
        <v>849069.17617500003</v>
      </c>
    </row>
    <row r="149" spans="2:13" ht="15.75" thickBot="1"/>
    <row r="150" spans="2:13" ht="18.75">
      <c r="B150" s="995" t="s">
        <v>762</v>
      </c>
      <c r="C150" s="996"/>
      <c r="D150" s="996"/>
      <c r="E150" s="996"/>
      <c r="F150" s="996"/>
      <c r="G150" s="996"/>
      <c r="H150" s="997"/>
    </row>
    <row r="151" spans="2:13">
      <c r="B151" s="601" t="s">
        <v>744</v>
      </c>
      <c r="C151" s="573" t="s">
        <v>745</v>
      </c>
      <c r="D151" s="573" t="s">
        <v>746</v>
      </c>
      <c r="E151" s="573" t="s">
        <v>747</v>
      </c>
      <c r="F151" s="573" t="s">
        <v>746</v>
      </c>
      <c r="G151" s="604" t="s">
        <v>8</v>
      </c>
      <c r="H151" s="602" t="s">
        <v>756</v>
      </c>
      <c r="I151" s="583" t="s">
        <v>749</v>
      </c>
    </row>
    <row r="152" spans="2:13">
      <c r="B152" s="584" t="s">
        <v>199</v>
      </c>
      <c r="C152" s="53">
        <v>668041.7566666666</v>
      </c>
      <c r="D152" s="53">
        <v>1609980.6335666669</v>
      </c>
      <c r="E152" s="53">
        <v>0</v>
      </c>
      <c r="F152" s="53">
        <v>0</v>
      </c>
      <c r="G152" s="605">
        <v>1609980.6335666669</v>
      </c>
      <c r="H152" s="585">
        <v>668041.7566666666</v>
      </c>
      <c r="I152" s="585">
        <f t="shared" ref="I152:I165" si="8">H152*$I$1</f>
        <v>220453.77969999998</v>
      </c>
    </row>
    <row r="153" spans="2:13">
      <c r="B153" s="584" t="s">
        <v>198</v>
      </c>
      <c r="C153" s="53">
        <v>668041.7566666666</v>
      </c>
      <c r="D153" s="53">
        <v>1837114.8308333335</v>
      </c>
      <c r="E153" s="53">
        <v>0</v>
      </c>
      <c r="F153" s="53">
        <v>0</v>
      </c>
      <c r="G153" s="605">
        <v>1837114.8308333335</v>
      </c>
      <c r="H153" s="585">
        <v>668041.7566666666</v>
      </c>
      <c r="I153" s="585">
        <f t="shared" si="8"/>
        <v>220453.77969999998</v>
      </c>
      <c r="M153">
        <v>3058394.05</v>
      </c>
    </row>
    <row r="154" spans="2:13">
      <c r="B154" s="584" t="s">
        <v>200</v>
      </c>
      <c r="C154" s="53">
        <v>668041.7566666666</v>
      </c>
      <c r="D154" s="53">
        <v>10120832.613499999</v>
      </c>
      <c r="E154" s="53">
        <v>0</v>
      </c>
      <c r="F154" s="53">
        <v>0</v>
      </c>
      <c r="G154" s="605">
        <v>10120832.613499999</v>
      </c>
      <c r="H154" s="585">
        <v>668041.7566666666</v>
      </c>
      <c r="I154" s="585">
        <f t="shared" si="8"/>
        <v>220453.77969999998</v>
      </c>
      <c r="M154">
        <v>0</v>
      </c>
    </row>
    <row r="155" spans="2:13">
      <c r="B155" s="584" t="s">
        <v>751</v>
      </c>
      <c r="C155" s="53">
        <v>15290.205000000002</v>
      </c>
      <c r="D155" s="53">
        <v>44494.496550000003</v>
      </c>
      <c r="E155" s="53">
        <v>0</v>
      </c>
      <c r="F155" s="53">
        <v>0</v>
      </c>
      <c r="G155" s="605">
        <v>44494.496550000003</v>
      </c>
      <c r="H155" s="585">
        <v>15290.205000000002</v>
      </c>
      <c r="I155" s="585">
        <f t="shared" si="8"/>
        <v>5045.7676500000007</v>
      </c>
      <c r="M155">
        <v>492313.82</v>
      </c>
    </row>
    <row r="156" spans="2:13">
      <c r="B156" s="584" t="s">
        <v>208</v>
      </c>
      <c r="C156" s="53">
        <v>41998.470000000008</v>
      </c>
      <c r="D156" s="53">
        <v>4201946.9234999996</v>
      </c>
      <c r="E156" s="53">
        <v>0</v>
      </c>
      <c r="F156" s="53">
        <v>0</v>
      </c>
      <c r="G156" s="605">
        <v>4201946.9234999996</v>
      </c>
      <c r="H156" s="585">
        <v>41998.470000000008</v>
      </c>
      <c r="I156" s="585">
        <f t="shared" si="8"/>
        <v>13859.495100000004</v>
      </c>
    </row>
    <row r="157" spans="2:13">
      <c r="B157" s="584" t="s">
        <v>209</v>
      </c>
      <c r="C157" s="53">
        <v>6034.08</v>
      </c>
      <c r="D157" s="53">
        <v>697056.9216</v>
      </c>
      <c r="E157" s="53">
        <v>0</v>
      </c>
      <c r="F157" s="53">
        <v>0</v>
      </c>
      <c r="G157" s="605">
        <v>697056.9216</v>
      </c>
      <c r="H157" s="585">
        <v>6034.08</v>
      </c>
      <c r="I157" s="585">
        <f t="shared" si="8"/>
        <v>1991.2464</v>
      </c>
    </row>
    <row r="158" spans="2:13">
      <c r="B158" s="587" t="s">
        <v>204</v>
      </c>
      <c r="C158" s="588">
        <v>9336.4500000000007</v>
      </c>
      <c r="D158" s="588">
        <v>426022.21350000001</v>
      </c>
      <c r="E158" s="588">
        <v>31799.725000000002</v>
      </c>
      <c r="F158" s="588">
        <v>1451021.4517500002</v>
      </c>
      <c r="G158" s="606">
        <v>1877043.6652500003</v>
      </c>
      <c r="H158" s="590">
        <v>41136.175000000003</v>
      </c>
      <c r="I158" s="585">
        <f t="shared" si="8"/>
        <v>13574.937750000001</v>
      </c>
    </row>
    <row r="159" spans="2:13">
      <c r="B159" s="587" t="s">
        <v>202</v>
      </c>
      <c r="C159" s="588">
        <v>22969.864999999998</v>
      </c>
      <c r="D159" s="588">
        <v>1402310.25825</v>
      </c>
      <c r="E159" s="588">
        <v>44896.714999999997</v>
      </c>
      <c r="F159" s="588">
        <v>2740944.4507499998</v>
      </c>
      <c r="G159" s="606">
        <v>4143254.7089999993</v>
      </c>
      <c r="H159" s="590">
        <v>67866.579999999987</v>
      </c>
      <c r="I159" s="585">
        <f t="shared" si="8"/>
        <v>22395.971399999999</v>
      </c>
    </row>
    <row r="160" spans="2:13">
      <c r="B160" s="587" t="s">
        <v>203</v>
      </c>
      <c r="C160" s="588">
        <v>551.35500000000002</v>
      </c>
      <c r="D160" s="588">
        <v>46280.738700000002</v>
      </c>
      <c r="E160" s="588">
        <v>55070.01</v>
      </c>
      <c r="F160" s="588">
        <v>4622576.6393999998</v>
      </c>
      <c r="G160" s="606">
        <v>4668857.3780999994</v>
      </c>
      <c r="H160" s="590">
        <v>55621.365000000005</v>
      </c>
      <c r="I160" s="585">
        <f t="shared" si="8"/>
        <v>18355.050450000002</v>
      </c>
    </row>
    <row r="161" spans="2:13">
      <c r="B161" s="587" t="s">
        <v>201</v>
      </c>
      <c r="C161" s="588">
        <v>0</v>
      </c>
      <c r="D161" s="588">
        <v>0</v>
      </c>
      <c r="E161" s="588">
        <v>0</v>
      </c>
      <c r="F161" s="588">
        <v>0</v>
      </c>
      <c r="G161" s="606">
        <v>0</v>
      </c>
      <c r="H161" s="590">
        <v>0</v>
      </c>
      <c r="I161" s="585">
        <f t="shared" si="8"/>
        <v>0</v>
      </c>
    </row>
    <row r="162" spans="2:13">
      <c r="B162" s="587" t="s">
        <v>206</v>
      </c>
      <c r="C162" s="588">
        <v>369.44</v>
      </c>
      <c r="D162" s="588">
        <v>29839.668799999999</v>
      </c>
      <c r="E162" s="588">
        <v>8031.0024999999996</v>
      </c>
      <c r="F162" s="588">
        <v>648664.07192499994</v>
      </c>
      <c r="G162" s="606">
        <v>678503.74072499992</v>
      </c>
      <c r="H162" s="590">
        <v>8400.4424999999992</v>
      </c>
      <c r="I162" s="585">
        <f t="shared" si="8"/>
        <v>2772.146025</v>
      </c>
    </row>
    <row r="163" spans="2:13">
      <c r="B163" s="587" t="s">
        <v>207</v>
      </c>
      <c r="C163" s="588">
        <v>0</v>
      </c>
      <c r="D163" s="588">
        <v>0</v>
      </c>
      <c r="E163" s="588">
        <v>105797.58999999998</v>
      </c>
      <c r="F163" s="588">
        <v>11710735.237099996</v>
      </c>
      <c r="G163" s="606">
        <v>11710735.237099996</v>
      </c>
      <c r="H163" s="590">
        <v>105797.58999999998</v>
      </c>
      <c r="I163" s="585">
        <f t="shared" si="8"/>
        <v>34913.204699999995</v>
      </c>
    </row>
    <row r="164" spans="2:13">
      <c r="B164" s="587" t="s">
        <v>205</v>
      </c>
      <c r="C164" s="588">
        <v>0</v>
      </c>
      <c r="D164" s="588">
        <v>0</v>
      </c>
      <c r="E164" s="588">
        <v>81283.262500000026</v>
      </c>
      <c r="F164" s="588">
        <v>12306285.942500005</v>
      </c>
      <c r="G164" s="606">
        <v>12306285.942500005</v>
      </c>
      <c r="H164" s="590">
        <v>81283.262500000026</v>
      </c>
      <c r="I164" s="585">
        <f t="shared" si="8"/>
        <v>26823.47662500001</v>
      </c>
    </row>
    <row r="165" spans="2:13" ht="15.75" thickBot="1">
      <c r="B165" s="587" t="s">
        <v>753</v>
      </c>
      <c r="C165" s="592">
        <v>0</v>
      </c>
      <c r="D165" s="592">
        <v>0</v>
      </c>
      <c r="E165" s="592">
        <v>4299.55</v>
      </c>
      <c r="F165" s="592">
        <v>705900.11900000006</v>
      </c>
      <c r="G165" s="607">
        <v>705900.11900000006</v>
      </c>
      <c r="H165" s="594">
        <v>4299.55</v>
      </c>
      <c r="I165" s="585">
        <f t="shared" si="8"/>
        <v>1418.8515000000002</v>
      </c>
    </row>
    <row r="166" spans="2:13" ht="16.5" thickTop="1" thickBot="1">
      <c r="B166" s="603" t="s">
        <v>241</v>
      </c>
      <c r="C166" s="596">
        <v>2100675.1349999998</v>
      </c>
      <c r="D166" s="597">
        <v>20415879.298799999</v>
      </c>
      <c r="E166" s="596">
        <v>331177.85499999998</v>
      </c>
      <c r="F166" s="597">
        <v>34186127.912425004</v>
      </c>
      <c r="G166" s="608">
        <v>54602007.211224996</v>
      </c>
      <c r="H166" s="598">
        <v>2431852.9899999998</v>
      </c>
      <c r="I166" s="598">
        <f>SUM(I152:I165)</f>
        <v>802511.48670000012</v>
      </c>
    </row>
    <row r="167" spans="2:13" ht="15.75" thickBot="1"/>
    <row r="168" spans="2:13" ht="18.75">
      <c r="B168" s="995" t="s">
        <v>763</v>
      </c>
      <c r="C168" s="996"/>
      <c r="D168" s="996"/>
      <c r="E168" s="996"/>
      <c r="F168" s="996"/>
      <c r="G168" s="996"/>
      <c r="H168" s="997"/>
    </row>
    <row r="169" spans="2:13">
      <c r="B169" s="601" t="s">
        <v>744</v>
      </c>
      <c r="C169" s="573" t="s">
        <v>745</v>
      </c>
      <c r="D169" s="573" t="s">
        <v>746</v>
      </c>
      <c r="E169" s="573" t="s">
        <v>747</v>
      </c>
      <c r="F169" s="573" t="s">
        <v>746</v>
      </c>
      <c r="G169" s="604" t="s">
        <v>8</v>
      </c>
      <c r="H169" s="602" t="s">
        <v>756</v>
      </c>
      <c r="I169" s="583" t="s">
        <v>749</v>
      </c>
    </row>
    <row r="170" spans="2:13">
      <c r="B170" s="584" t="s">
        <v>199</v>
      </c>
      <c r="C170" s="53">
        <v>828997.45499999996</v>
      </c>
      <c r="D170" s="53">
        <v>1997883.8665499999</v>
      </c>
      <c r="E170" s="53">
        <v>0</v>
      </c>
      <c r="F170" s="53">
        <v>0</v>
      </c>
      <c r="G170" s="605">
        <v>1997883.8665499999</v>
      </c>
      <c r="H170" s="585">
        <v>828997.45499999996</v>
      </c>
      <c r="I170" s="585">
        <f t="shared" ref="I170:I183" si="9">H170*$I$1</f>
        <v>273569.16015000001</v>
      </c>
    </row>
    <row r="171" spans="2:13">
      <c r="B171" s="584" t="s">
        <v>198</v>
      </c>
      <c r="C171" s="53">
        <v>828997.45499999996</v>
      </c>
      <c r="D171" s="53">
        <v>2279743.0012499997</v>
      </c>
      <c r="E171" s="53">
        <v>0</v>
      </c>
      <c r="F171" s="53">
        <v>0</v>
      </c>
      <c r="G171" s="605">
        <v>2279743.0012499997</v>
      </c>
      <c r="H171" s="585">
        <v>828997.45499999996</v>
      </c>
      <c r="I171" s="585">
        <f t="shared" si="9"/>
        <v>273569.16015000001</v>
      </c>
      <c r="M171">
        <v>1422710.17</v>
      </c>
    </row>
    <row r="172" spans="2:13">
      <c r="B172" s="584" t="s">
        <v>200</v>
      </c>
      <c r="C172" s="53">
        <v>828997.45499999996</v>
      </c>
      <c r="D172" s="53">
        <v>12559311.44325</v>
      </c>
      <c r="E172" s="53">
        <v>0</v>
      </c>
      <c r="F172" s="53">
        <v>0</v>
      </c>
      <c r="G172" s="605">
        <v>12559311.44325</v>
      </c>
      <c r="H172" s="585">
        <v>828997.45499999996</v>
      </c>
      <c r="I172" s="585">
        <f t="shared" si="9"/>
        <v>273569.16015000001</v>
      </c>
      <c r="M172">
        <v>0</v>
      </c>
    </row>
    <row r="173" spans="2:13">
      <c r="B173" s="584" t="s">
        <v>751</v>
      </c>
      <c r="C173" s="53">
        <v>5643.0650000000005</v>
      </c>
      <c r="D173" s="53">
        <v>16421.319150000003</v>
      </c>
      <c r="E173" s="53">
        <v>0</v>
      </c>
      <c r="F173" s="53">
        <v>0</v>
      </c>
      <c r="G173" s="605">
        <v>16421.319150000003</v>
      </c>
      <c r="H173" s="585">
        <v>5643.0650000000005</v>
      </c>
      <c r="I173" s="585">
        <f t="shared" si="9"/>
        <v>1862.2114500000002</v>
      </c>
      <c r="M173">
        <v>26076.35</v>
      </c>
    </row>
    <row r="174" spans="2:13">
      <c r="B174" s="584" t="s">
        <v>208</v>
      </c>
      <c r="C174" s="53">
        <v>32168.465</v>
      </c>
      <c r="D174" s="53">
        <v>3218454.92325</v>
      </c>
      <c r="E174" s="53">
        <v>0</v>
      </c>
      <c r="F174" s="53">
        <v>0</v>
      </c>
      <c r="G174" s="605">
        <v>3218454.92325</v>
      </c>
      <c r="H174" s="585">
        <v>32168.465</v>
      </c>
      <c r="I174" s="585">
        <f t="shared" si="9"/>
        <v>10615.59345</v>
      </c>
    </row>
    <row r="175" spans="2:13">
      <c r="B175" s="584" t="s">
        <v>209</v>
      </c>
      <c r="C175" s="53">
        <v>14388.79</v>
      </c>
      <c r="D175" s="53">
        <v>1662193.0208000001</v>
      </c>
      <c r="E175" s="53">
        <v>0</v>
      </c>
      <c r="F175" s="53">
        <v>0</v>
      </c>
      <c r="G175" s="605">
        <v>1662193.0208000001</v>
      </c>
      <c r="H175" s="585">
        <v>14388.79</v>
      </c>
      <c r="I175" s="585">
        <f t="shared" si="9"/>
        <v>4748.3007000000007</v>
      </c>
    </row>
    <row r="176" spans="2:13">
      <c r="B176" s="587" t="s">
        <v>204</v>
      </c>
      <c r="C176" s="588">
        <v>28202.494999999999</v>
      </c>
      <c r="D176" s="588">
        <v>1286879.8468500001</v>
      </c>
      <c r="E176" s="588">
        <v>0</v>
      </c>
      <c r="F176" s="588">
        <v>0</v>
      </c>
      <c r="G176" s="606">
        <v>1286879.8468500001</v>
      </c>
      <c r="H176" s="590">
        <v>28202.494999999999</v>
      </c>
      <c r="I176" s="585">
        <f t="shared" si="9"/>
        <v>9306.8233500000006</v>
      </c>
    </row>
    <row r="177" spans="2:9">
      <c r="B177" s="587" t="s">
        <v>202</v>
      </c>
      <c r="C177" s="588">
        <v>21298.065000000002</v>
      </c>
      <c r="D177" s="588">
        <v>1300246.8682499998</v>
      </c>
      <c r="E177" s="588">
        <v>22208.025000000005</v>
      </c>
      <c r="F177" s="588">
        <v>1355799.9262500003</v>
      </c>
      <c r="G177" s="606">
        <v>2656046.7944999998</v>
      </c>
      <c r="H177" s="590">
        <v>43506.090000000011</v>
      </c>
      <c r="I177" s="585">
        <f t="shared" si="9"/>
        <v>14357.009700000004</v>
      </c>
    </row>
    <row r="178" spans="2:9">
      <c r="B178" s="587" t="s">
        <v>203</v>
      </c>
      <c r="C178" s="588">
        <v>5455</v>
      </c>
      <c r="D178" s="588">
        <v>457892.7</v>
      </c>
      <c r="E178" s="588">
        <v>181994.33999999994</v>
      </c>
      <c r="F178" s="588">
        <v>15276604.899599994</v>
      </c>
      <c r="G178" s="606">
        <v>15734497.599599993</v>
      </c>
      <c r="H178" s="590">
        <v>187449.33999999994</v>
      </c>
      <c r="I178" s="585">
        <f t="shared" si="9"/>
        <v>61858.28219999998</v>
      </c>
    </row>
    <row r="179" spans="2:9">
      <c r="B179" s="587" t="s">
        <v>201</v>
      </c>
      <c r="C179" s="588">
        <v>0</v>
      </c>
      <c r="D179" s="588">
        <v>0</v>
      </c>
      <c r="E179" s="588">
        <v>36179.667499999996</v>
      </c>
      <c r="F179" s="588">
        <v>4009068.9556749999</v>
      </c>
      <c r="G179" s="606">
        <v>4009068.9556749999</v>
      </c>
      <c r="H179" s="590">
        <v>36179.667499999996</v>
      </c>
      <c r="I179" s="585">
        <f t="shared" si="9"/>
        <v>11939.290274999999</v>
      </c>
    </row>
    <row r="180" spans="2:9">
      <c r="B180" s="587" t="s">
        <v>206</v>
      </c>
      <c r="C180" s="588">
        <v>123.97499999999999</v>
      </c>
      <c r="D180" s="588">
        <v>10013.460749999998</v>
      </c>
      <c r="E180" s="588">
        <v>16565.700000000004</v>
      </c>
      <c r="F180" s="588">
        <v>1338011.5890000004</v>
      </c>
      <c r="G180" s="606">
        <v>1348025.0497500005</v>
      </c>
      <c r="H180" s="590">
        <v>16689.675000000003</v>
      </c>
      <c r="I180" s="585">
        <f t="shared" si="9"/>
        <v>5507.5927500000016</v>
      </c>
    </row>
    <row r="181" spans="2:9">
      <c r="B181" s="587" t="s">
        <v>207</v>
      </c>
      <c r="C181" s="588">
        <v>0</v>
      </c>
      <c r="D181" s="588">
        <v>0</v>
      </c>
      <c r="E181" s="588">
        <v>10321.719999999999</v>
      </c>
      <c r="F181" s="588">
        <v>1142511.1867999998</v>
      </c>
      <c r="G181" s="606">
        <v>1142511.1867999998</v>
      </c>
      <c r="H181" s="590">
        <v>10321.719999999999</v>
      </c>
      <c r="I181" s="585">
        <f t="shared" si="9"/>
        <v>3406.1675999999998</v>
      </c>
    </row>
    <row r="182" spans="2:9">
      <c r="B182" s="587" t="s">
        <v>205</v>
      </c>
      <c r="C182" s="588">
        <v>0</v>
      </c>
      <c r="D182" s="588">
        <v>0</v>
      </c>
      <c r="E182" s="588">
        <v>0</v>
      </c>
      <c r="F182" s="588">
        <v>0</v>
      </c>
      <c r="G182" s="606">
        <v>0</v>
      </c>
      <c r="H182" s="590">
        <v>0</v>
      </c>
      <c r="I182" s="585">
        <f t="shared" si="9"/>
        <v>0</v>
      </c>
    </row>
    <row r="183" spans="2:9" ht="15.75" thickBot="1">
      <c r="B183" s="587" t="s">
        <v>753</v>
      </c>
      <c r="C183" s="592">
        <v>0</v>
      </c>
      <c r="D183" s="592">
        <v>0</v>
      </c>
      <c r="E183" s="592">
        <v>5846.75</v>
      </c>
      <c r="F183" s="592">
        <v>959919.41500000004</v>
      </c>
      <c r="G183" s="607">
        <v>959919.41500000004</v>
      </c>
      <c r="H183" s="594">
        <v>5846.75</v>
      </c>
      <c r="I183" s="585">
        <f t="shared" si="9"/>
        <v>1929.4275</v>
      </c>
    </row>
    <row r="184" spans="2:9" ht="16.5" thickTop="1" thickBot="1">
      <c r="B184" s="603" t="s">
        <v>241</v>
      </c>
      <c r="C184" s="596">
        <v>2594272.2199999997</v>
      </c>
      <c r="D184" s="597">
        <v>24789040.450099997</v>
      </c>
      <c r="E184" s="596">
        <v>273116.2024999999</v>
      </c>
      <c r="F184" s="597">
        <v>24081915.972324993</v>
      </c>
      <c r="G184" s="608">
        <v>48870956.422424994</v>
      </c>
      <c r="H184" s="598">
        <v>2867388.4224999994</v>
      </c>
      <c r="I184" s="598">
        <f>SUM(I170:I183)</f>
        <v>946238.1794250001</v>
      </c>
    </row>
  </sheetData>
  <mergeCells count="11">
    <mergeCell ref="B76:H76"/>
    <mergeCell ref="A1:G1"/>
    <mergeCell ref="B3:H3"/>
    <mergeCell ref="B21:H21"/>
    <mergeCell ref="B39:H39"/>
    <mergeCell ref="B57:H57"/>
    <mergeCell ref="B94:H94"/>
    <mergeCell ref="B113:H113"/>
    <mergeCell ref="B131:H131"/>
    <mergeCell ref="B150:H150"/>
    <mergeCell ref="B168:H168"/>
  </mergeCells>
  <pageMargins left="0.51181102362204722" right="0.51181102362204722" top="0.78740157480314965" bottom="0.78740157480314965" header="0.31496062992125984" footer="0.31496062992125984"/>
  <pageSetup paperSize="9" scale="75" orientation="landscape" r:id="rId1"/>
  <headerFooter>
    <oddHeader>&amp;R&amp;A</oddHeader>
  </headerFooter>
  <rowBreaks count="4" manualBreakCount="4">
    <brk id="38" max="8" man="1"/>
    <brk id="75" max="8" man="1"/>
    <brk id="112" max="8" man="1"/>
    <brk id="149" max="8" man="1"/>
  </rowBreaks>
</worksheet>
</file>

<file path=xl/worksheets/sheet9.xml><?xml version="1.0" encoding="utf-8"?>
<worksheet xmlns="http://schemas.openxmlformats.org/spreadsheetml/2006/main" xmlns:r="http://schemas.openxmlformats.org/officeDocument/2006/relationships">
  <dimension ref="A1:H79"/>
  <sheetViews>
    <sheetView view="pageBreakPreview" topLeftCell="A61" zoomScaleNormal="100" zoomScaleSheetLayoutView="100" workbookViewId="0">
      <selection activeCell="F83" sqref="F83"/>
    </sheetView>
  </sheetViews>
  <sheetFormatPr defaultRowHeight="15"/>
  <cols>
    <col min="2" max="2" width="16.7109375" style="58" bestFit="1" customWidth="1"/>
    <col min="3" max="3" width="66.42578125" style="16" customWidth="1"/>
    <col min="4" max="6" width="18.7109375" style="69" customWidth="1"/>
    <col min="7" max="7" width="21.28515625" style="69" customWidth="1"/>
  </cols>
  <sheetData>
    <row r="1" spans="1:7" ht="24.75">
      <c r="B1" s="281"/>
      <c r="C1" s="283" t="s">
        <v>339</v>
      </c>
      <c r="D1" s="281"/>
      <c r="E1" s="281"/>
      <c r="F1" s="281"/>
      <c r="G1" s="281"/>
    </row>
    <row r="2" spans="1:7">
      <c r="B2" s="18"/>
      <c r="C2" s="18"/>
      <c r="D2" s="18"/>
      <c r="E2" s="18"/>
      <c r="G2" s="18" t="s">
        <v>196</v>
      </c>
    </row>
    <row r="3" spans="1:7">
      <c r="B3" s="18"/>
      <c r="C3" s="510" t="str">
        <f>capa!A22</f>
        <v>SEM  DESONERAÇÃO</v>
      </c>
      <c r="D3" s="18"/>
      <c r="E3" s="18"/>
      <c r="G3" s="284">
        <f>'ESTIMATIVA DE PREÇOS'!C47</f>
        <v>0.182</v>
      </c>
    </row>
    <row r="4" spans="1:7">
      <c r="B4" s="18"/>
      <c r="C4" s="18"/>
      <c r="D4" s="18"/>
      <c r="E4" s="18"/>
      <c r="F4" s="18"/>
      <c r="G4" s="18"/>
    </row>
    <row r="5" spans="1:7">
      <c r="B5" s="282"/>
      <c r="C5" s="1008" t="str">
        <f>capa!A15</f>
        <v>LOTE 3 - Asa Norte</v>
      </c>
      <c r="D5" s="1008"/>
      <c r="E5" s="1008"/>
      <c r="F5" s="1008"/>
      <c r="G5" s="282"/>
    </row>
    <row r="6" spans="1:7">
      <c r="B6" s="59"/>
      <c r="C6" s="44" t="s">
        <v>211</v>
      </c>
      <c r="D6" s="279"/>
      <c r="E6" s="279"/>
      <c r="F6" s="279"/>
      <c r="G6" s="68"/>
    </row>
    <row r="7" spans="1:7">
      <c r="B7" s="60" t="s">
        <v>47</v>
      </c>
      <c r="C7" s="271" t="s">
        <v>46</v>
      </c>
      <c r="D7" s="20" t="s">
        <v>341</v>
      </c>
      <c r="E7" s="20" t="s">
        <v>359</v>
      </c>
      <c r="F7" s="20" t="s">
        <v>343</v>
      </c>
      <c r="G7" s="267" t="s">
        <v>340</v>
      </c>
    </row>
    <row r="8" spans="1:7">
      <c r="C8" s="17"/>
      <c r="D8" s="94"/>
      <c r="F8" s="280"/>
    </row>
    <row r="9" spans="1:7">
      <c r="A9" s="511">
        <v>35</v>
      </c>
      <c r="B9" s="260" t="s">
        <v>193</v>
      </c>
      <c r="C9" s="272" t="s">
        <v>135</v>
      </c>
      <c r="D9" s="81" t="e">
        <f>'ESTIMATIVA DE PREÇOS'!#REF!</f>
        <v>#REF!</v>
      </c>
      <c r="E9" s="81" t="e">
        <f>D9-E10</f>
        <v>#REF!</v>
      </c>
      <c r="F9" s="103" t="e">
        <f>E9*(1+$G$3)+E10</f>
        <v>#REF!</v>
      </c>
      <c r="G9" s="268" t="e">
        <f>'ESTIMATIVA DE PREÇOS'!#REF!</f>
        <v>#REF!</v>
      </c>
    </row>
    <row r="10" spans="1:7" s="300" customFormat="1">
      <c r="A10" s="295"/>
      <c r="B10" s="61"/>
      <c r="C10" s="296"/>
      <c r="D10" s="294"/>
      <c r="E10" s="294" t="e">
        <f>'ESTIMATIVA DE PREÇOS'!#REF!</f>
        <v>#REF!</v>
      </c>
      <c r="F10" s="297"/>
      <c r="G10" s="299"/>
    </row>
    <row r="11" spans="1:7">
      <c r="A11" s="511">
        <v>32</v>
      </c>
      <c r="B11" s="260" t="s">
        <v>194</v>
      </c>
      <c r="C11" s="272" t="s">
        <v>132</v>
      </c>
      <c r="D11" s="81" t="e">
        <f>'ESTIMATIVA DE PREÇOS'!#REF!</f>
        <v>#REF!</v>
      </c>
      <c r="E11" s="81" t="e">
        <f>D11-E12</f>
        <v>#REF!</v>
      </c>
      <c r="F11" s="103" t="e">
        <f>E11*(1+$G$3)+E12</f>
        <v>#REF!</v>
      </c>
      <c r="G11" s="268" t="e">
        <f>'ESTIMATIVA DE PREÇOS'!#REF!</f>
        <v>#REF!</v>
      </c>
    </row>
    <row r="12" spans="1:7" s="300" customFormat="1">
      <c r="A12" s="295"/>
      <c r="B12" s="61"/>
      <c r="C12" s="296"/>
      <c r="D12" s="294"/>
      <c r="E12" s="294" t="e">
        <f>'ESTIMATIVA DE PREÇOS'!#REF!</f>
        <v>#REF!</v>
      </c>
      <c r="F12" s="297"/>
      <c r="G12" s="299"/>
    </row>
    <row r="13" spans="1:7">
      <c r="A13" s="511">
        <v>34</v>
      </c>
      <c r="B13" s="260" t="s">
        <v>192</v>
      </c>
      <c r="C13" s="272" t="s">
        <v>139</v>
      </c>
      <c r="D13" s="81" t="e">
        <f>'ESTIMATIVA DE PREÇOS'!#REF!</f>
        <v>#REF!</v>
      </c>
      <c r="E13" s="81" t="e">
        <f>D13-E14</f>
        <v>#REF!</v>
      </c>
      <c r="F13" s="103" t="e">
        <f>E13*(1+$G$3)+E14</f>
        <v>#REF!</v>
      </c>
      <c r="G13" s="268" t="e">
        <f>'ESTIMATIVA DE PREÇOS'!#REF!</f>
        <v>#REF!</v>
      </c>
    </row>
    <row r="14" spans="1:7" s="300" customFormat="1">
      <c r="A14" s="295"/>
      <c r="B14" s="61"/>
      <c r="C14" s="296"/>
      <c r="D14" s="294"/>
      <c r="E14" s="294" t="e">
        <f>'ESTIMATIVA DE PREÇOS'!#REF!</f>
        <v>#REF!</v>
      </c>
      <c r="F14" s="297"/>
      <c r="G14" s="299"/>
    </row>
    <row r="15" spans="1:7">
      <c r="A15" s="511">
        <v>8</v>
      </c>
      <c r="B15" s="260" t="s">
        <v>157</v>
      </c>
      <c r="C15" s="272" t="s">
        <v>130</v>
      </c>
      <c r="D15" s="81" t="e">
        <f>'ESTIMATIVA DE PREÇOS'!#REF!</f>
        <v>#REF!</v>
      </c>
      <c r="E15" s="81" t="e">
        <f>D15-E16</f>
        <v>#REF!</v>
      </c>
      <c r="F15" s="103" t="e">
        <f>E15*(1+$G$3)+E16</f>
        <v>#REF!</v>
      </c>
      <c r="G15" s="268" t="e">
        <f>'ESTIMATIVA DE PREÇOS'!#REF!</f>
        <v>#REF!</v>
      </c>
    </row>
    <row r="16" spans="1:7" s="300" customFormat="1">
      <c r="A16" s="295"/>
      <c r="B16" s="61"/>
      <c r="C16" s="296"/>
      <c r="D16" s="294"/>
      <c r="E16" s="294" t="e">
        <f>'ESTIMATIVA DE PREÇOS'!#REF!</f>
        <v>#REF!</v>
      </c>
      <c r="F16" s="297"/>
      <c r="G16" s="299"/>
    </row>
    <row r="17" spans="1:7">
      <c r="A17" s="511">
        <v>29</v>
      </c>
      <c r="B17" s="260" t="s">
        <v>156</v>
      </c>
      <c r="C17" s="272" t="s">
        <v>44</v>
      </c>
      <c r="D17" s="81" t="e">
        <f>'ESTIMATIVA DE PREÇOS'!#REF!</f>
        <v>#REF!</v>
      </c>
      <c r="E17" s="81" t="e">
        <f>D17-E18</f>
        <v>#REF!</v>
      </c>
      <c r="F17" s="103" t="e">
        <f>E17*(1+$G$3)+E18</f>
        <v>#REF!</v>
      </c>
      <c r="G17" s="268" t="e">
        <f>'ESTIMATIVA DE PREÇOS'!#REF!</f>
        <v>#REF!</v>
      </c>
    </row>
    <row r="18" spans="1:7" s="300" customFormat="1">
      <c r="A18" s="295"/>
      <c r="B18" s="61"/>
      <c r="C18" s="296"/>
      <c r="D18" s="294"/>
      <c r="E18" s="294" t="e">
        <f>'ESTIMATIVA DE PREÇOS'!#REF!+'ESTIMATIVA DE PREÇOS'!#REF!</f>
        <v>#REF!</v>
      </c>
      <c r="F18" s="297"/>
      <c r="G18" s="299"/>
    </row>
    <row r="19" spans="1:7">
      <c r="A19" s="511">
        <v>19</v>
      </c>
      <c r="B19" s="261" t="s">
        <v>155</v>
      </c>
      <c r="C19" s="272" t="s">
        <v>143</v>
      </c>
      <c r="D19" s="81" t="e">
        <f>'ESTIMATIVA DE PREÇOS'!#REF!</f>
        <v>#REF!</v>
      </c>
      <c r="E19" s="81" t="e">
        <f>D19-E20</f>
        <v>#REF!</v>
      </c>
      <c r="F19" s="103" t="e">
        <f>E19*(1+$G$3)+E20</f>
        <v>#REF!</v>
      </c>
      <c r="G19" s="268" t="e">
        <f>'ESTIMATIVA DE PREÇOS'!#REF!</f>
        <v>#REF!</v>
      </c>
    </row>
    <row r="20" spans="1:7" s="300" customFormat="1">
      <c r="A20" s="295"/>
      <c r="B20" s="130"/>
      <c r="C20" s="296"/>
      <c r="D20" s="294"/>
      <c r="E20" s="294" t="e">
        <f>'ESTIMATIVA DE PREÇOS'!#REF!+'ESTIMATIVA DE PREÇOS'!#REF!</f>
        <v>#REF!</v>
      </c>
      <c r="F20" s="297"/>
      <c r="G20" s="299"/>
    </row>
    <row r="21" spans="1:7">
      <c r="A21" s="511">
        <v>31</v>
      </c>
      <c r="B21" s="260" t="s">
        <v>158</v>
      </c>
      <c r="C21" s="273" t="s">
        <v>256</v>
      </c>
      <c r="D21" s="81" t="e">
        <f>'ESTIMATIVA DE PREÇOS'!#REF!</f>
        <v>#REF!</v>
      </c>
      <c r="E21" s="81" t="e">
        <f>D21-E22</f>
        <v>#REF!</v>
      </c>
      <c r="F21" s="103" t="e">
        <f>E21*(1+$G$3)+E22</f>
        <v>#REF!</v>
      </c>
      <c r="G21" s="268" t="e">
        <f>'ESTIMATIVA DE PREÇOS'!#REF!</f>
        <v>#REF!</v>
      </c>
    </row>
    <row r="22" spans="1:7" s="300" customFormat="1">
      <c r="A22" s="295"/>
      <c r="B22" s="61"/>
      <c r="C22" s="301"/>
      <c r="D22" s="294"/>
      <c r="E22" s="294" t="e">
        <f>'ESTIMATIVA DE PREÇOS'!#REF!+'ESTIMATIVA DE PREÇOS'!#REF!</f>
        <v>#REF!</v>
      </c>
      <c r="F22" s="297"/>
      <c r="G22" s="299"/>
    </row>
    <row r="23" spans="1:7" ht="30">
      <c r="A23" s="511">
        <v>7</v>
      </c>
      <c r="B23" s="260" t="s">
        <v>160</v>
      </c>
      <c r="C23" s="39" t="s">
        <v>257</v>
      </c>
      <c r="D23" s="81" t="e">
        <f>'ESTIMATIVA DE PREÇOS'!#REF!</f>
        <v>#REF!</v>
      </c>
      <c r="E23" s="81" t="e">
        <f>D23-E24</f>
        <v>#REF!</v>
      </c>
      <c r="F23" s="103" t="e">
        <f>E23*(1+$G$3)+E24</f>
        <v>#REF!</v>
      </c>
      <c r="G23" s="268" t="e">
        <f>'ESTIMATIVA DE PREÇOS'!#REF!</f>
        <v>#REF!</v>
      </c>
    </row>
    <row r="24" spans="1:7" s="300" customFormat="1">
      <c r="A24" s="295"/>
      <c r="B24" s="61"/>
      <c r="C24" s="303"/>
      <c r="D24" s="294"/>
      <c r="E24" s="294" t="e">
        <f>'ESTIMATIVA DE PREÇOS'!#REF!+'ESTIMATIVA DE PREÇOS'!F26+'ESTIMATIVA DE PREÇOS'!F21</f>
        <v>#REF!</v>
      </c>
      <c r="F24" s="297"/>
      <c r="G24" s="299"/>
    </row>
    <row r="25" spans="1:7" ht="30">
      <c r="A25" s="511">
        <v>17</v>
      </c>
      <c r="B25" s="260" t="s">
        <v>163</v>
      </c>
      <c r="C25" s="39" t="s">
        <v>254</v>
      </c>
      <c r="D25" s="81" t="e">
        <f>'ESTIMATIVA DE PREÇOS'!#REF!</f>
        <v>#REF!</v>
      </c>
      <c r="E25" s="81" t="e">
        <f>D25-E26</f>
        <v>#REF!</v>
      </c>
      <c r="F25" s="103" t="e">
        <f>E25*(1+$G$3)+E26</f>
        <v>#REF!</v>
      </c>
      <c r="G25" s="268" t="e">
        <f>'ESTIMATIVA DE PREÇOS'!#REF!</f>
        <v>#REF!</v>
      </c>
    </row>
    <row r="26" spans="1:7" s="300" customFormat="1">
      <c r="A26" s="295"/>
      <c r="B26" s="61"/>
      <c r="C26" s="303"/>
      <c r="D26" s="294"/>
      <c r="E26" s="294" t="e">
        <f>'ESTIMATIVA DE PREÇOS'!#REF!+'ESTIMATIVA DE PREÇOS'!#REF!+'ESTIMATIVA DE PREÇOS'!#REF!</f>
        <v>#REF!</v>
      </c>
      <c r="F26" s="297"/>
      <c r="G26" s="299"/>
    </row>
    <row r="27" spans="1:7" ht="30">
      <c r="A27" s="511">
        <v>27</v>
      </c>
      <c r="B27" s="260" t="s">
        <v>165</v>
      </c>
      <c r="C27" s="39" t="s">
        <v>250</v>
      </c>
      <c r="D27" s="81" t="e">
        <f>'ESTIMATIVA DE PREÇOS'!#REF!</f>
        <v>#REF!</v>
      </c>
      <c r="E27" s="81" t="e">
        <f>D27-E28</f>
        <v>#REF!</v>
      </c>
      <c r="F27" s="103" t="e">
        <f>E27*(1+$G$3)+E28</f>
        <v>#REF!</v>
      </c>
      <c r="G27" s="268" t="e">
        <f>'ESTIMATIVA DE PREÇOS'!#REF!</f>
        <v>#REF!</v>
      </c>
    </row>
    <row r="28" spans="1:7" s="300" customFormat="1">
      <c r="A28" s="295"/>
      <c r="B28" s="61"/>
      <c r="C28" s="303"/>
      <c r="D28" s="294"/>
      <c r="E28" s="294" t="e">
        <f>'ESTIMATIVA DE PREÇOS'!#REF!+'ESTIMATIVA DE PREÇOS'!#REF!+'ESTIMATIVA DE PREÇOS'!#REF!</f>
        <v>#REF!</v>
      </c>
      <c r="F28" s="297"/>
      <c r="G28" s="299"/>
    </row>
    <row r="29" spans="1:7" ht="30">
      <c r="A29" s="511">
        <v>30</v>
      </c>
      <c r="B29" s="260" t="s">
        <v>170</v>
      </c>
      <c r="C29" s="39" t="s">
        <v>248</v>
      </c>
      <c r="D29" s="81" t="e">
        <f>'ESTIMATIVA DE PREÇOS'!#REF!</f>
        <v>#REF!</v>
      </c>
      <c r="E29" s="81" t="e">
        <f>D29-E30</f>
        <v>#REF!</v>
      </c>
      <c r="F29" s="103" t="e">
        <f>E29*(1+$G$3)+E30</f>
        <v>#REF!</v>
      </c>
      <c r="G29" s="268" t="e">
        <f>'ESTIMATIVA DE PREÇOS'!#REF!</f>
        <v>#REF!</v>
      </c>
    </row>
    <row r="30" spans="1:7" s="300" customFormat="1">
      <c r="A30" s="295"/>
      <c r="B30" s="61"/>
      <c r="C30" s="303"/>
      <c r="D30" s="294"/>
      <c r="E30" s="294" t="e">
        <f>'ESTIMATIVA DE PREÇOS'!#REF!+'ESTIMATIVA DE PREÇOS'!#REF!+'ESTIMATIVA DE PREÇOS'!#REF!+'ESTIMATIVA DE PREÇOS'!#REF!+'ESTIMATIVA DE PREÇOS'!#REF!</f>
        <v>#REF!</v>
      </c>
      <c r="F30" s="297"/>
      <c r="G30" s="299"/>
    </row>
    <row r="31" spans="1:7" ht="30">
      <c r="A31" s="511">
        <v>22</v>
      </c>
      <c r="B31" s="260" t="s">
        <v>175</v>
      </c>
      <c r="C31" s="39" t="s">
        <v>255</v>
      </c>
      <c r="D31" s="81" t="e">
        <f>'ESTIMATIVA DE PREÇOS'!#REF!</f>
        <v>#REF!</v>
      </c>
      <c r="E31" s="81" t="e">
        <f>D31-E32</f>
        <v>#REF!</v>
      </c>
      <c r="F31" s="103" t="e">
        <f>E31*(1+$G$3)+E32</f>
        <v>#REF!</v>
      </c>
      <c r="G31" s="268" t="e">
        <f>'ESTIMATIVA DE PREÇOS'!#REF!</f>
        <v>#REF!</v>
      </c>
    </row>
    <row r="32" spans="1:7" s="300" customFormat="1">
      <c r="A32" s="295"/>
      <c r="B32" s="61"/>
      <c r="C32" s="303"/>
      <c r="D32" s="294"/>
      <c r="E32" s="294" t="e">
        <f>'ESTIMATIVA DE PREÇOS'!#REF!+'ESTIMATIVA DE PREÇOS'!#REF!+'ESTIMATIVA DE PREÇOS'!#REF!+'ESTIMATIVA DE PREÇOS'!#REF!</f>
        <v>#REF!</v>
      </c>
      <c r="F32" s="297"/>
      <c r="G32" s="299"/>
    </row>
    <row r="33" spans="1:7" ht="30">
      <c r="A33" s="511">
        <v>21</v>
      </c>
      <c r="B33" s="260" t="s">
        <v>177</v>
      </c>
      <c r="C33" s="39" t="s">
        <v>253</v>
      </c>
      <c r="D33" s="81" t="e">
        <f>'ESTIMATIVA DE PREÇOS'!#REF!</f>
        <v>#REF!</v>
      </c>
      <c r="E33" s="81" t="e">
        <f>D33-E34</f>
        <v>#REF!</v>
      </c>
      <c r="F33" s="103" t="e">
        <f>E33*(1+$G$3)+E34</f>
        <v>#REF!</v>
      </c>
      <c r="G33" s="268" t="e">
        <f>'ESTIMATIVA DE PREÇOS'!#REF!</f>
        <v>#REF!</v>
      </c>
    </row>
    <row r="34" spans="1:7" s="300" customFormat="1">
      <c r="A34" s="295"/>
      <c r="B34" s="61"/>
      <c r="C34" s="303"/>
      <c r="D34" s="294"/>
      <c r="E34" s="294" t="e">
        <f>'ESTIMATIVA DE PREÇOS'!#REF!+'ESTIMATIVA DE PREÇOS'!#REF!+'ESTIMATIVA DE PREÇOS'!#REF!+'ESTIMATIVA DE PREÇOS'!#REF!</f>
        <v>#REF!</v>
      </c>
      <c r="F34" s="297"/>
      <c r="G34" s="299"/>
    </row>
    <row r="35" spans="1:7" ht="30">
      <c r="A35" s="511">
        <v>25</v>
      </c>
      <c r="B35" s="260" t="s">
        <v>178</v>
      </c>
      <c r="C35" s="39" t="s">
        <v>252</v>
      </c>
      <c r="D35" s="81" t="e">
        <f>'ESTIMATIVA DE PREÇOS'!#REF!</f>
        <v>#REF!</v>
      </c>
      <c r="E35" s="81" t="e">
        <f>D35-E36</f>
        <v>#REF!</v>
      </c>
      <c r="F35" s="103" t="e">
        <f>E35*(1+$G$3)+E36</f>
        <v>#REF!</v>
      </c>
      <c r="G35" s="268" t="e">
        <f>'ESTIMATIVA DE PREÇOS'!#REF!</f>
        <v>#REF!</v>
      </c>
    </row>
    <row r="36" spans="1:7" s="300" customFormat="1">
      <c r="A36" s="295"/>
      <c r="B36" s="61"/>
      <c r="C36" s="303"/>
      <c r="D36" s="294"/>
      <c r="E36" s="294" t="e">
        <f>'ESTIMATIVA DE PREÇOS'!#REF!+'ESTIMATIVA DE PREÇOS'!#REF!+'ESTIMATIVA DE PREÇOS'!#REF!+'ESTIMATIVA DE PREÇOS'!#REF!+'ESTIMATIVA DE PREÇOS'!#REF!+'ESTIMATIVA DE PREÇOS'!#REF!</f>
        <v>#REF!</v>
      </c>
      <c r="F36" s="297"/>
      <c r="G36" s="299"/>
    </row>
    <row r="37" spans="1:7">
      <c r="A37" s="511">
        <v>15</v>
      </c>
      <c r="B37" s="260" t="s">
        <v>181</v>
      </c>
      <c r="C37" s="273" t="s">
        <v>239</v>
      </c>
      <c r="D37" s="81" t="e">
        <f>'ESTIMATIVA DE PREÇOS'!#REF!</f>
        <v>#REF!</v>
      </c>
      <c r="E37" s="81" t="e">
        <f>D37-E38</f>
        <v>#REF!</v>
      </c>
      <c r="F37" s="103" t="e">
        <f>E37*(1+$G$3)+E38</f>
        <v>#REF!</v>
      </c>
      <c r="G37" s="268" t="e">
        <f>'ESTIMATIVA DE PREÇOS'!#REF!</f>
        <v>#REF!</v>
      </c>
    </row>
    <row r="38" spans="1:7" s="300" customFormat="1">
      <c r="A38" s="295"/>
      <c r="B38" s="61"/>
      <c r="C38" s="301"/>
      <c r="D38" s="294"/>
      <c r="E38" s="294" t="e">
        <f>'ESTIMATIVA DE PREÇOS'!#REF!+'ESTIMATIVA DE PREÇOS'!#REF!</f>
        <v>#REF!</v>
      </c>
      <c r="F38" s="297"/>
      <c r="G38" s="299"/>
    </row>
    <row r="39" spans="1:7">
      <c r="A39" s="511">
        <v>20</v>
      </c>
      <c r="B39" s="260" t="s">
        <v>182</v>
      </c>
      <c r="C39" s="273" t="s">
        <v>240</v>
      </c>
      <c r="D39" s="81" t="e">
        <f>'ESTIMATIVA DE PREÇOS'!#REF!</f>
        <v>#REF!</v>
      </c>
      <c r="E39" s="81" t="e">
        <f>D39-E40</f>
        <v>#REF!</v>
      </c>
      <c r="F39" s="103" t="e">
        <f>E39*(1+$G$3)+E40</f>
        <v>#REF!</v>
      </c>
      <c r="G39" s="268" t="e">
        <f>'ESTIMATIVA DE PREÇOS'!#REF!</f>
        <v>#REF!</v>
      </c>
    </row>
    <row r="40" spans="1:7" s="300" customFormat="1">
      <c r="A40" s="295"/>
      <c r="B40" s="61"/>
      <c r="C40" s="301"/>
      <c r="D40" s="294"/>
      <c r="E40" s="294" t="e">
        <f>'ESTIMATIVA DE PREÇOS'!#REF!+'ESTIMATIVA DE PREÇOS'!#REF!</f>
        <v>#REF!</v>
      </c>
      <c r="F40" s="297"/>
      <c r="G40" s="299"/>
    </row>
    <row r="41" spans="1:7">
      <c r="A41" s="511">
        <v>11</v>
      </c>
      <c r="B41" s="260" t="s">
        <v>183</v>
      </c>
      <c r="C41" s="273" t="s">
        <v>238</v>
      </c>
      <c r="D41" s="81" t="e">
        <f>'ESTIMATIVA DE PREÇOS'!#REF!</f>
        <v>#REF!</v>
      </c>
      <c r="E41" s="81" t="e">
        <f>D41-E42</f>
        <v>#REF!</v>
      </c>
      <c r="F41" s="103" t="e">
        <f>E41*(1+$G$3)+E42</f>
        <v>#REF!</v>
      </c>
      <c r="G41" s="268" t="e">
        <f>'ESTIMATIVA DE PREÇOS'!#REF!</f>
        <v>#REF!</v>
      </c>
    </row>
    <row r="42" spans="1:7" s="300" customFormat="1">
      <c r="A42" s="295"/>
      <c r="B42" s="61"/>
      <c r="C42" s="301"/>
      <c r="D42" s="294"/>
      <c r="E42" s="294" t="e">
        <f>'ESTIMATIVA DE PREÇOS'!#REF!+'ESTIMATIVA DE PREÇOS'!#REF!+'ESTIMATIVA DE PREÇOS'!#REF!+'ESTIMATIVA DE PREÇOS'!#REF!+'ESTIMATIVA DE PREÇOS'!#REF!</f>
        <v>#REF!</v>
      </c>
      <c r="F42" s="297"/>
      <c r="G42" s="299"/>
    </row>
    <row r="43" spans="1:7" ht="30">
      <c r="A43" s="511">
        <v>12</v>
      </c>
      <c r="B43" s="260" t="s">
        <v>224</v>
      </c>
      <c r="C43" s="263" t="s">
        <v>251</v>
      </c>
      <c r="D43" s="81" t="e">
        <f>'ESTIMATIVA DE PREÇOS'!#REF!</f>
        <v>#REF!</v>
      </c>
      <c r="E43" s="81" t="e">
        <f>D43-E44</f>
        <v>#REF!</v>
      </c>
      <c r="F43" s="103" t="e">
        <f>E43*(1+$G$3)+E44</f>
        <v>#REF!</v>
      </c>
      <c r="G43" s="268" t="e">
        <f>'ESTIMATIVA DE PREÇOS'!#REF!</f>
        <v>#REF!</v>
      </c>
    </row>
    <row r="44" spans="1:7" s="300" customFormat="1">
      <c r="A44" s="295"/>
      <c r="B44" s="61"/>
      <c r="C44" s="304"/>
      <c r="D44" s="294"/>
      <c r="E44" s="294" t="e">
        <f>'ESTIMATIVA DE PREÇOS'!#REF!+'ESTIMATIVA DE PREÇOS'!#REF!</f>
        <v>#REF!</v>
      </c>
      <c r="F44" s="297"/>
      <c r="G44" s="299"/>
    </row>
    <row r="45" spans="1:7" ht="30">
      <c r="A45" s="511">
        <v>2</v>
      </c>
      <c r="B45" s="260" t="s">
        <v>226</v>
      </c>
      <c r="C45" s="263" t="s">
        <v>249</v>
      </c>
      <c r="D45" s="81" t="e">
        <f>'ESTIMATIVA DE PREÇOS'!#REF!</f>
        <v>#REF!</v>
      </c>
      <c r="E45" s="81" t="e">
        <f>D45-E46</f>
        <v>#REF!</v>
      </c>
      <c r="F45" s="103" t="e">
        <f>E45*(1+$G$3)+E46</f>
        <v>#REF!</v>
      </c>
      <c r="G45" s="268" t="e">
        <f>'ESTIMATIVA DE PREÇOS'!#REF!</f>
        <v>#REF!</v>
      </c>
    </row>
    <row r="46" spans="1:7" s="300" customFormat="1">
      <c r="A46" s="295"/>
      <c r="B46" s="61"/>
      <c r="C46" s="304"/>
      <c r="D46" s="294"/>
      <c r="E46" s="294" t="e">
        <f>'ESTIMATIVA DE PREÇOS'!#REF!+'ESTIMATIVA DE PREÇOS'!#REF!</f>
        <v>#REF!</v>
      </c>
      <c r="F46" s="297"/>
      <c r="G46" s="299"/>
    </row>
    <row r="47" spans="1:7" ht="30">
      <c r="A47" s="511">
        <v>6</v>
      </c>
      <c r="B47" s="260" t="s">
        <v>225</v>
      </c>
      <c r="C47" s="263" t="s">
        <v>247</v>
      </c>
      <c r="D47" s="81" t="e">
        <f>'ESTIMATIVA DE PREÇOS'!#REF!</f>
        <v>#REF!</v>
      </c>
      <c r="E47" s="81" t="e">
        <f>D47-E48</f>
        <v>#REF!</v>
      </c>
      <c r="F47" s="103" t="e">
        <f>E47*(1+$G$3)+E48</f>
        <v>#REF!</v>
      </c>
      <c r="G47" s="269" t="e">
        <f>'ESTIMATIVA DE PREÇOS'!#REF!</f>
        <v>#REF!</v>
      </c>
    </row>
    <row r="48" spans="1:7" s="300" customFormat="1">
      <c r="A48" s="295"/>
      <c r="B48" s="305"/>
      <c r="C48" s="306"/>
      <c r="D48" s="294"/>
      <c r="E48" s="294" t="e">
        <f>'ESTIMATIVA DE PREÇOS'!#REF!+'ESTIMATIVA DE PREÇOS'!#REF!+'ESTIMATIVA DE PREÇOS'!#REF!+'ESTIMATIVA DE PREÇOS'!#REF!</f>
        <v>#REF!</v>
      </c>
      <c r="F48" s="297"/>
      <c r="G48" s="308"/>
    </row>
    <row r="49" spans="1:8">
      <c r="A49" s="511">
        <v>3</v>
      </c>
      <c r="B49" s="265"/>
      <c r="C49" s="274" t="s">
        <v>246</v>
      </c>
      <c r="D49" s="91" t="e">
        <f>'ESTIMATIVA DE PREÇOS'!#REF!</f>
        <v>#REF!</v>
      </c>
      <c r="E49" s="91"/>
      <c r="F49" s="318" t="e">
        <f>D49*(1+$G$3)</f>
        <v>#REF!</v>
      </c>
      <c r="G49" s="270" t="e">
        <f>'ESTIMATIVA DE PREÇOS'!#REF!</f>
        <v>#REF!</v>
      </c>
    </row>
    <row r="50" spans="1:8">
      <c r="B50" s="249"/>
      <c r="C50" s="370" t="s">
        <v>99</v>
      </c>
      <c r="D50" s="371"/>
      <c r="E50" s="371"/>
      <c r="F50" s="103"/>
      <c r="G50" s="264"/>
    </row>
    <row r="51" spans="1:8">
      <c r="B51" s="5"/>
      <c r="C51" s="372" t="s">
        <v>95</v>
      </c>
      <c r="D51" s="373" t="e">
        <f>'ESTIMATIVA DE PREÇOS'!#REF!</f>
        <v>#REF!</v>
      </c>
      <c r="E51" s="373"/>
      <c r="F51" s="103" t="e">
        <f>D51*(1+$G$3)</f>
        <v>#REF!</v>
      </c>
      <c r="G51" s="269">
        <v>95.87</v>
      </c>
      <c r="H51" s="125"/>
    </row>
    <row r="52" spans="1:8" s="300" customFormat="1">
      <c r="B52" s="374"/>
      <c r="C52" s="375"/>
      <c r="D52" s="309"/>
      <c r="E52" s="309"/>
      <c r="F52" s="297"/>
      <c r="G52" s="310"/>
      <c r="H52" s="311"/>
    </row>
    <row r="53" spans="1:8">
      <c r="B53" s="377"/>
      <c r="C53" s="378" t="s">
        <v>342</v>
      </c>
      <c r="D53" s="373" t="e">
        <f>'ESTIMATIVA DE PREÇOS'!#REF!+'ESTIMATIVA DE PREÇOS'!#REF!</f>
        <v>#REF!</v>
      </c>
      <c r="E53" s="285"/>
      <c r="F53" s="103" t="e">
        <f>D53*(1+$G$3)</f>
        <v>#REF!</v>
      </c>
      <c r="G53" s="269"/>
      <c r="H53" s="125"/>
    </row>
    <row r="54" spans="1:8" s="300" customFormat="1">
      <c r="B54" s="379"/>
      <c r="C54" s="380"/>
      <c r="D54" s="312"/>
      <c r="E54" s="312"/>
      <c r="F54" s="297"/>
      <c r="G54" s="310"/>
      <c r="H54" s="311"/>
    </row>
    <row r="55" spans="1:8">
      <c r="B55" s="5"/>
      <c r="C55" s="372" t="s">
        <v>328</v>
      </c>
      <c r="D55" s="286" t="e">
        <f>'ESTIMATIVA DE PREÇOS'!#REF!</f>
        <v>#REF!</v>
      </c>
      <c r="E55" s="286"/>
      <c r="F55" s="103" t="e">
        <f>D55*(1+$G$3)</f>
        <v>#REF!</v>
      </c>
      <c r="G55" s="269">
        <v>45.024000000000001</v>
      </c>
      <c r="H55" s="125"/>
    </row>
    <row r="56" spans="1:8" s="300" customFormat="1">
      <c r="B56" s="374"/>
      <c r="C56" s="375"/>
      <c r="D56" s="313"/>
      <c r="E56" s="313"/>
      <c r="F56" s="297"/>
      <c r="G56" s="310"/>
      <c r="H56" s="311"/>
    </row>
    <row r="57" spans="1:8">
      <c r="B57" s="5"/>
      <c r="C57" s="372" t="s">
        <v>97</v>
      </c>
      <c r="D57" s="286" t="e">
        <f>'ESTIMATIVA DE PREÇOS'!#REF!</f>
        <v>#REF!</v>
      </c>
      <c r="E57" s="286"/>
      <c r="F57" s="103" t="e">
        <f>D57*(1+$G$3)</f>
        <v>#REF!</v>
      </c>
      <c r="G57" s="269">
        <v>33.549999999999997</v>
      </c>
      <c r="H57" s="125"/>
    </row>
    <row r="58" spans="1:8" s="300" customFormat="1">
      <c r="B58" s="374"/>
      <c r="C58" s="375"/>
      <c r="D58" s="313"/>
      <c r="E58" s="313"/>
      <c r="F58" s="297"/>
      <c r="G58" s="310"/>
      <c r="H58" s="311"/>
    </row>
    <row r="59" spans="1:8">
      <c r="B59" s="5"/>
      <c r="C59" s="372" t="s">
        <v>98</v>
      </c>
      <c r="D59" s="266" t="e">
        <f>'ESTIMATIVA DE PREÇOS'!#REF!+'ESTIMATIVA DE PREÇOS'!#REF!</f>
        <v>#REF!</v>
      </c>
      <c r="E59" s="81" t="e">
        <f>D59-E60</f>
        <v>#REF!</v>
      </c>
      <c r="F59" s="103" t="e">
        <f>E59*(1+$G$3)+E60</f>
        <v>#REF!</v>
      </c>
      <c r="G59" s="269">
        <v>161.7696401314</v>
      </c>
      <c r="H59" s="259"/>
    </row>
    <row r="60" spans="1:8" s="300" customFormat="1">
      <c r="B60" s="374"/>
      <c r="C60" s="375"/>
      <c r="D60" s="314"/>
      <c r="E60" s="294" t="e">
        <f>'ESTIMATIVA DE PREÇOS'!#REF!+'ESTIMATIVA DE PREÇOS'!#REF!+'ESTIMATIVA DE PREÇOS'!#REF!+'ESTIMATIVA DE PREÇOS'!#REF!</f>
        <v>#REF!</v>
      </c>
      <c r="F60" s="297"/>
      <c r="G60" s="310"/>
      <c r="H60" s="315"/>
    </row>
    <row r="61" spans="1:8">
      <c r="B61" s="24"/>
      <c r="C61" s="372" t="s">
        <v>111</v>
      </c>
      <c r="D61" s="266" t="e">
        <f>'ESTIMATIVA DE PREÇOS'!#REF!</f>
        <v>#REF!</v>
      </c>
      <c r="E61" s="266"/>
      <c r="F61" s="103" t="e">
        <f>D61*(1+$G$3)</f>
        <v>#REF!</v>
      </c>
      <c r="G61" s="269">
        <v>4.0782799999999995</v>
      </c>
      <c r="H61" s="259"/>
    </row>
    <row r="62" spans="1:8" s="300" customFormat="1">
      <c r="B62" s="382"/>
      <c r="C62" s="375"/>
      <c r="D62" s="314"/>
      <c r="E62" s="314"/>
      <c r="F62" s="297"/>
      <c r="G62" s="310"/>
      <c r="H62" s="315"/>
    </row>
    <row r="63" spans="1:8" ht="30">
      <c r="B63" s="24"/>
      <c r="C63" s="372" t="s">
        <v>337</v>
      </c>
      <c r="D63" s="266" t="e">
        <f>'ESTIMATIVA DE PREÇOS'!#REF!</f>
        <v>#REF!</v>
      </c>
      <c r="E63" s="266"/>
      <c r="F63" s="103" t="e">
        <f>D63*(1+$G$3)</f>
        <v>#REF!</v>
      </c>
      <c r="G63" s="269">
        <v>41.653649253731345</v>
      </c>
      <c r="H63" s="259"/>
    </row>
    <row r="64" spans="1:8" s="300" customFormat="1">
      <c r="B64" s="382"/>
      <c r="C64" s="375"/>
      <c r="D64" s="314"/>
      <c r="E64" s="314"/>
      <c r="F64" s="297"/>
      <c r="G64" s="310"/>
      <c r="H64" s="315"/>
    </row>
    <row r="65" spans="2:8">
      <c r="B65" s="24"/>
      <c r="C65" s="372" t="s">
        <v>114</v>
      </c>
      <c r="D65" s="266">
        <f>'ESTIMATIVA DE PREÇOS'!F35</f>
        <v>29941.760000000002</v>
      </c>
      <c r="E65" s="266"/>
      <c r="F65" s="103">
        <f>D65*(1+$G$3)</f>
        <v>35391.160320000003</v>
      </c>
      <c r="G65" s="269">
        <v>13.784999999999998</v>
      </c>
      <c r="H65" s="259"/>
    </row>
    <row r="66" spans="2:8" s="300" customFormat="1">
      <c r="B66" s="382"/>
      <c r="C66" s="375"/>
      <c r="D66" s="314"/>
      <c r="E66" s="314"/>
      <c r="F66" s="297"/>
      <c r="G66" s="310"/>
      <c r="H66" s="315"/>
    </row>
    <row r="67" spans="2:8">
      <c r="B67" s="24"/>
      <c r="C67" s="372" t="s">
        <v>110</v>
      </c>
      <c r="D67" s="266" t="e">
        <f>'ESTIMATIVA DE PREÇOS'!#REF!</f>
        <v>#REF!</v>
      </c>
      <c r="E67" s="266"/>
      <c r="F67" s="103" t="e">
        <f>D67*(1+$G$3)</f>
        <v>#REF!</v>
      </c>
      <c r="G67" s="269">
        <v>2.5</v>
      </c>
      <c r="H67" s="259"/>
    </row>
    <row r="68" spans="2:8" s="300" customFormat="1">
      <c r="B68" s="382"/>
      <c r="C68" s="375"/>
      <c r="D68" s="314"/>
      <c r="E68" s="314"/>
      <c r="F68" s="297"/>
      <c r="G68" s="310"/>
      <c r="H68" s="316"/>
    </row>
    <row r="69" spans="2:8" s="4" customFormat="1">
      <c r="B69" s="24"/>
      <c r="C69" s="372" t="s">
        <v>430</v>
      </c>
      <c r="D69" s="266" t="e">
        <f>'ESTIMATIVA DE PREÇOS'!#REF!</f>
        <v>#REF!</v>
      </c>
      <c r="E69" s="266"/>
      <c r="F69" s="103" t="e">
        <f>D69*(1+$G$3)</f>
        <v>#REF!</v>
      </c>
      <c r="G69" s="269"/>
      <c r="H69" s="99"/>
    </row>
    <row r="70" spans="2:8" s="300" customFormat="1">
      <c r="B70" s="382"/>
      <c r="C70" s="375"/>
      <c r="D70" s="314"/>
      <c r="E70" s="314"/>
      <c r="F70" s="297"/>
      <c r="G70" s="310"/>
      <c r="H70" s="316"/>
    </row>
    <row r="71" spans="2:8">
      <c r="B71" s="24"/>
      <c r="C71" s="372" t="s">
        <v>100</v>
      </c>
      <c r="D71" s="266" t="e">
        <f>'ESTIMATIVA DE PREÇOS'!#REF!</f>
        <v>#REF!</v>
      </c>
      <c r="E71" s="266"/>
      <c r="F71" s="103" t="e">
        <f>D71*(1+$G$3)</f>
        <v>#REF!</v>
      </c>
      <c r="G71" s="27"/>
    </row>
    <row r="72" spans="2:8" s="300" customFormat="1">
      <c r="B72" s="382"/>
      <c r="C72" s="375"/>
      <c r="D72" s="314"/>
      <c r="E72" s="314"/>
      <c r="F72" s="297"/>
      <c r="G72" s="317"/>
    </row>
    <row r="73" spans="2:8">
      <c r="B73" s="24"/>
      <c r="C73" s="372" t="s">
        <v>338</v>
      </c>
      <c r="D73" s="266">
        <f>'CCU - ADM LOCAL'!F16</f>
        <v>104252.76240000001</v>
      </c>
      <c r="E73" s="266"/>
      <c r="F73" s="103">
        <f>D73*(1+$G$3)</f>
        <v>123226.7651568</v>
      </c>
      <c r="G73" s="27"/>
    </row>
    <row r="74" spans="2:8">
      <c r="B74" s="62"/>
      <c r="C74" s="9"/>
      <c r="D74" s="72"/>
      <c r="E74" s="72"/>
      <c r="F74" s="103"/>
    </row>
    <row r="75" spans="2:8">
      <c r="B75" s="519"/>
      <c r="C75" s="520" t="s">
        <v>13044</v>
      </c>
      <c r="D75" s="409"/>
      <c r="E75" s="409"/>
      <c r="F75" s="522" t="e">
        <f>SUM(F8:F74)</f>
        <v>#REF!</v>
      </c>
    </row>
    <row r="76" spans="2:8">
      <c r="B76" s="518"/>
      <c r="C76" s="521" t="s">
        <v>652</v>
      </c>
      <c r="D76" s="86"/>
      <c r="E76" s="86"/>
      <c r="F76" s="523" t="e">
        <f>F75/'ESTIMATIVA DE PREÇOS'!F55</f>
        <v>#REF!</v>
      </c>
    </row>
    <row r="79" spans="2:8">
      <c r="F79" s="891" t="e">
        <f>F76+'RESUMO DAS ATIVIDADES - DOMINGO'!F76+'RESUMO DAS ATIVIDADES - SÁBADO'!F76</f>
        <v>#REF!</v>
      </c>
    </row>
  </sheetData>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0.xml><?xml version="1.0" encoding="utf-8"?>
<worksheet xmlns="http://schemas.openxmlformats.org/spreadsheetml/2006/main" xmlns:r="http://schemas.openxmlformats.org/officeDocument/2006/relationships">
  <dimension ref="A1:G76"/>
  <sheetViews>
    <sheetView view="pageBreakPreview" topLeftCell="B58" zoomScaleNormal="100" zoomScaleSheetLayoutView="100" workbookViewId="0">
      <selection activeCell="D27" sqref="D27"/>
    </sheetView>
  </sheetViews>
  <sheetFormatPr defaultRowHeight="15"/>
  <cols>
    <col min="2" max="2" width="16.7109375" style="58" bestFit="1" customWidth="1"/>
    <col min="3" max="3" width="66.42578125" style="16" customWidth="1"/>
    <col min="4" max="6" width="17.7109375" style="70" customWidth="1"/>
    <col min="7" max="7" width="16.85546875"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08" t="str">
        <f>capa!A15</f>
        <v>LOTE 3 - Asa Norte</v>
      </c>
      <c r="D5" s="1008"/>
      <c r="E5" s="1008"/>
      <c r="F5" s="1008"/>
    </row>
    <row r="6" spans="1:7">
      <c r="B6" s="59"/>
      <c r="C6" s="44" t="s">
        <v>211</v>
      </c>
      <c r="D6" s="67"/>
      <c r="E6" s="67"/>
      <c r="F6" s="67"/>
    </row>
    <row r="7" spans="1:7">
      <c r="B7" s="60" t="s">
        <v>47</v>
      </c>
      <c r="C7" s="271" t="s">
        <v>46</v>
      </c>
      <c r="D7" s="275" t="s">
        <v>362</v>
      </c>
      <c r="E7" s="275"/>
      <c r="F7" s="275" t="s">
        <v>648</v>
      </c>
    </row>
    <row r="8" spans="1:7">
      <c r="C8" s="17"/>
      <c r="D8" s="69"/>
      <c r="E8" s="94"/>
      <c r="F8" s="69"/>
    </row>
    <row r="9" spans="1:7">
      <c r="A9" s="511">
        <v>35</v>
      </c>
      <c r="B9" s="260" t="s">
        <v>193</v>
      </c>
      <c r="C9" s="272" t="s">
        <v>135</v>
      </c>
      <c r="D9" s="276" t="e">
        <f>'ESTIMATIVA DE PREÇOS'!#REF!</f>
        <v>#REF!</v>
      </c>
      <c r="E9" s="81" t="e">
        <f>D9-E10</f>
        <v>#REF!</v>
      </c>
      <c r="F9" s="103"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6">
      <c r="A17" s="511">
        <v>29</v>
      </c>
      <c r="B17" s="260" t="s">
        <v>156</v>
      </c>
      <c r="C17" s="272" t="s">
        <v>44</v>
      </c>
      <c r="D17" s="276" t="e">
        <f>'ESTIMATIVA DE PREÇOS'!#REF!</f>
        <v>#REF!</v>
      </c>
      <c r="E17" s="81" t="e">
        <f>D17-E18</f>
        <v>#REF!</v>
      </c>
      <c r="F17" s="103" t="e">
        <f>E17*(1+$G$3)+E18</f>
        <v>#REF!</v>
      </c>
    </row>
    <row r="18" spans="1:6" s="300" customFormat="1">
      <c r="A18" s="295"/>
      <c r="B18" s="61"/>
      <c r="C18" s="296"/>
      <c r="D18" s="298"/>
      <c r="E18" s="294" t="e">
        <f>'ESTIMATIVA DE PREÇOS'!#REF!+'ESTIMATIVA DE PREÇOS'!#REF!</f>
        <v>#REF!</v>
      </c>
      <c r="F18" s="297"/>
    </row>
    <row r="19" spans="1:6">
      <c r="A19" s="511">
        <v>19</v>
      </c>
      <c r="B19" s="261" t="s">
        <v>155</v>
      </c>
      <c r="C19" s="272" t="s">
        <v>143</v>
      </c>
      <c r="D19" s="276" t="e">
        <f>'ESTIMATIVA DE PREÇOS'!#REF!</f>
        <v>#REF!</v>
      </c>
      <c r="E19" s="81" t="e">
        <f>D19-E20</f>
        <v>#REF!</v>
      </c>
      <c r="F19" s="103" t="e">
        <f>E19*(1+$G$3)+E20</f>
        <v>#REF!</v>
      </c>
    </row>
    <row r="20" spans="1:6" s="300" customFormat="1">
      <c r="A20" s="295"/>
      <c r="B20" s="130"/>
      <c r="C20" s="296"/>
      <c r="D20" s="298"/>
      <c r="E20" s="294" t="e">
        <f>'ESTIMATIVA DE PREÇOS'!#REF!+'ESTIMATIVA DE PREÇOS'!#REF!</f>
        <v>#REF!</v>
      </c>
      <c r="F20" s="297"/>
    </row>
    <row r="21" spans="1:6">
      <c r="A21" s="511">
        <v>31</v>
      </c>
      <c r="B21" s="260" t="s">
        <v>158</v>
      </c>
      <c r="C21" s="273" t="s">
        <v>256</v>
      </c>
      <c r="D21" s="277" t="e">
        <f>'ESTIMATIVA DE PREÇOS'!#REF!</f>
        <v>#REF!</v>
      </c>
      <c r="E21" s="81" t="e">
        <f>D21-E22</f>
        <v>#REF!</v>
      </c>
      <c r="F21" s="103" t="e">
        <f>E21*(1+$G$3)+E22</f>
        <v>#REF!</v>
      </c>
    </row>
    <row r="22" spans="1:6" s="300" customFormat="1">
      <c r="A22" s="295"/>
      <c r="B22" s="61"/>
      <c r="C22" s="301"/>
      <c r="D22" s="302"/>
      <c r="E22" s="294" t="e">
        <f>'ESTIMATIVA DE PREÇOS'!#REF!+'ESTIMATIVA DE PREÇOS'!#REF!</f>
        <v>#REF!</v>
      </c>
      <c r="F22" s="297"/>
    </row>
    <row r="23" spans="1:6" ht="30">
      <c r="A23" s="511">
        <v>7</v>
      </c>
      <c r="B23" s="260" t="s">
        <v>160</v>
      </c>
      <c r="C23" s="39" t="s">
        <v>257</v>
      </c>
      <c r="D23" s="277" t="e">
        <f>'ESTIMATIVA DE PREÇOS'!#REF!</f>
        <v>#REF!</v>
      </c>
      <c r="E23" s="81" t="e">
        <f>D23-E24</f>
        <v>#REF!</v>
      </c>
      <c r="F23" s="103" t="e">
        <f>E23*(1+$G$3)+E24</f>
        <v>#REF!</v>
      </c>
    </row>
    <row r="24" spans="1:6" s="300" customFormat="1">
      <c r="A24" s="295"/>
      <c r="B24" s="61"/>
      <c r="C24" s="303"/>
      <c r="D24" s="302"/>
      <c r="E24" s="294" t="e">
        <f>'ESTIMATIVA DE PREÇOS'!#REF!</f>
        <v>#REF!</v>
      </c>
      <c r="F24" s="297"/>
    </row>
    <row r="25" spans="1:6" ht="30">
      <c r="A25" s="511">
        <v>17</v>
      </c>
      <c r="B25" s="260" t="s">
        <v>163</v>
      </c>
      <c r="C25" s="39" t="s">
        <v>254</v>
      </c>
      <c r="D25" s="277" t="e">
        <f>'ESTIMATIVA DE PREÇOS'!#REF!</f>
        <v>#REF!</v>
      </c>
      <c r="E25" s="81" t="e">
        <f>D25-E26</f>
        <v>#REF!</v>
      </c>
      <c r="F25" s="103" t="e">
        <f>E25*(1+$G$3)+E26</f>
        <v>#REF!</v>
      </c>
    </row>
    <row r="26" spans="1:6" s="300" customFormat="1">
      <c r="A26" s="295"/>
      <c r="B26" s="61"/>
      <c r="C26" s="303"/>
      <c r="D26" s="302"/>
      <c r="E26" s="294" t="e">
        <f>'ESTIMATIVA DE PREÇOS'!#REF!+'ESTIMATIVA DE PREÇOS'!#REF!+'ESTIMATIVA DE PREÇOS'!#REF!</f>
        <v>#REF!</v>
      </c>
      <c r="F26" s="297"/>
    </row>
    <row r="27" spans="1:6" ht="30">
      <c r="A27" s="511">
        <v>27</v>
      </c>
      <c r="B27" s="260" t="s">
        <v>165</v>
      </c>
      <c r="C27" s="39" t="s">
        <v>250</v>
      </c>
      <c r="D27" s="276" t="e">
        <f>'ESTIMATIVA DE PREÇOS'!#REF!</f>
        <v>#REF!</v>
      </c>
      <c r="E27" s="81" t="e">
        <f>D27-E28</f>
        <v>#REF!</v>
      </c>
      <c r="F27" s="103" t="e">
        <f>E27*(1+$G$3)+E28</f>
        <v>#REF!</v>
      </c>
    </row>
    <row r="28" spans="1:6" s="300" customFormat="1">
      <c r="A28" s="295"/>
      <c r="B28" s="61"/>
      <c r="C28" s="303"/>
      <c r="D28" s="298"/>
      <c r="E28" s="294" t="e">
        <f>'ESTIMATIVA DE PREÇOS'!#REF!+'ESTIMATIVA DE PREÇOS'!#REF!+'ESTIMATIVA DE PREÇOS'!#REF!</f>
        <v>#REF!</v>
      </c>
      <c r="F28" s="297"/>
    </row>
    <row r="29" spans="1:6" ht="30">
      <c r="A29" s="511">
        <v>30</v>
      </c>
      <c r="B29" s="260" t="s">
        <v>170</v>
      </c>
      <c r="C29" s="39" t="s">
        <v>248</v>
      </c>
      <c r="D29" s="276" t="e">
        <f>'ESTIMATIVA DE PREÇOS'!#REF!</f>
        <v>#REF!</v>
      </c>
      <c r="E29" s="81" t="e">
        <f>D29-E30</f>
        <v>#REF!</v>
      </c>
      <c r="F29" s="103" t="e">
        <f>E29*(1+$G$3)+E30</f>
        <v>#REF!</v>
      </c>
    </row>
    <row r="30" spans="1:6" s="300" customFormat="1">
      <c r="A30" s="295"/>
      <c r="B30" s="61"/>
      <c r="C30" s="303"/>
      <c r="D30" s="298"/>
      <c r="E30" s="294" t="e">
        <f>'ESTIMATIVA DE PREÇOS'!#REF!+'ESTIMATIVA DE PREÇOS'!#REF!+'ESTIMATIVA DE PREÇOS'!#REF!+'ESTIMATIVA DE PREÇOS'!#REF!+'ESTIMATIVA DE PREÇOS'!#REF!</f>
        <v>#REF!</v>
      </c>
      <c r="F30" s="297"/>
    </row>
    <row r="31" spans="1:6" ht="30">
      <c r="A31" s="511">
        <v>22</v>
      </c>
      <c r="B31" s="260" t="s">
        <v>175</v>
      </c>
      <c r="C31" s="39" t="s">
        <v>255</v>
      </c>
      <c r="D31" s="276" t="e">
        <f>'ESTIMATIVA DE PREÇOS'!#REF!</f>
        <v>#REF!</v>
      </c>
      <c r="E31" s="81" t="e">
        <f>D31-E32</f>
        <v>#REF!</v>
      </c>
      <c r="F31" s="103" t="e">
        <f>E31*(1+$G$3)+E32</f>
        <v>#REF!</v>
      </c>
    </row>
    <row r="32" spans="1:6"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336</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62"/>
      <c r="C74" s="9"/>
      <c r="D74" s="72"/>
      <c r="E74" s="103"/>
      <c r="F74" s="10"/>
    </row>
    <row r="75" spans="2:6">
      <c r="B75" s="519"/>
      <c r="C75" s="520" t="s">
        <v>654</v>
      </c>
      <c r="D75" s="409"/>
      <c r="E75" s="409"/>
      <c r="F75" s="522" t="e">
        <f>SUM(F8:F74)</f>
        <v>#REF!</v>
      </c>
    </row>
    <row r="76" spans="2:6">
      <c r="B76" s="518"/>
      <c r="C76" s="521" t="s">
        <v>652</v>
      </c>
      <c r="D76" s="86"/>
      <c r="E76" s="86"/>
      <c r="F76" s="523" t="e">
        <f>F75/'ESTIMATIVA DE PREÇOS'!F55</f>
        <v>#REF!</v>
      </c>
    </row>
  </sheetData>
  <sheetProtection algorithmName="SHA-512" hashValue="DxaDtIwq2r/gyc7YYIwrKNMTqiSuGFNMWl/zNkNg1sv3x4QCwYffEU7fJ6ryk+LESaTPrnsAfDr17nSeEB/DJg==" saltValue="CHmd/mXvS9tgOSScwVAL8g=="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ignoredErrors>
    <ignoredError sqref="E10:E35 E36:E47" formula="1"/>
  </ignoredErrors>
  <drawing r:id="rId2"/>
</worksheet>
</file>

<file path=xl/worksheets/sheet11.xml><?xml version="1.0" encoding="utf-8"?>
<worksheet xmlns="http://schemas.openxmlformats.org/spreadsheetml/2006/main" xmlns:r="http://schemas.openxmlformats.org/officeDocument/2006/relationships">
  <dimension ref="A1:H76"/>
  <sheetViews>
    <sheetView view="pageBreakPreview" topLeftCell="C64"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08" t="str">
        <f>capa!A15</f>
        <v>LOTE 3 - Asa Norte</v>
      </c>
      <c r="D5" s="1008"/>
      <c r="E5" s="1008"/>
      <c r="F5" s="1008"/>
    </row>
    <row r="6" spans="1:7">
      <c r="B6" s="59"/>
      <c r="C6" s="44" t="s">
        <v>211</v>
      </c>
      <c r="D6" s="67"/>
      <c r="E6" s="67"/>
      <c r="F6" s="67"/>
    </row>
    <row r="7" spans="1:7">
      <c r="B7" s="60" t="s">
        <v>47</v>
      </c>
      <c r="C7" s="271" t="s">
        <v>46</v>
      </c>
      <c r="D7" s="275" t="s">
        <v>634</v>
      </c>
      <c r="E7" s="275"/>
      <c r="F7" s="275" t="s">
        <v>649</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256</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257</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254</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250</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248</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255</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337</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62"/>
      <c r="C74" s="9"/>
      <c r="D74" s="72"/>
      <c r="E74" s="103"/>
      <c r="F74" s="10"/>
    </row>
    <row r="75" spans="2:6">
      <c r="B75" s="519"/>
      <c r="C75" s="520" t="s">
        <v>653</v>
      </c>
      <c r="D75" s="409"/>
      <c r="E75" s="409"/>
      <c r="F75" s="522" t="e">
        <f>SUM(F8:F74)</f>
        <v>#REF!</v>
      </c>
    </row>
    <row r="76" spans="2:6">
      <c r="B76" s="518"/>
      <c r="C76" s="521" t="s">
        <v>652</v>
      </c>
      <c r="D76" s="86"/>
      <c r="E76" s="86"/>
      <c r="F76" s="523" t="e">
        <f>F75/'ESTIMATIVA DE PREÇOS'!F55</f>
        <v>#REF!</v>
      </c>
    </row>
  </sheetData>
  <sheetProtection algorithmName="SHA-512" hashValue="e042NwZsrFSIH1t1eIOP+pWCq4mORKr+GYtrCVuSPojwxOgOM4RPvLMqbqEvX7slUBpSFz3dgvuGDERMEVzjGA==" saltValue="A5qjmrFX36NmBAP2Q09uzw=="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2.xml><?xml version="1.0" encoding="utf-8"?>
<worksheet xmlns="http://schemas.openxmlformats.org/spreadsheetml/2006/main" xmlns:r="http://schemas.openxmlformats.org/officeDocument/2006/relationships">
  <dimension ref="A1:H78"/>
  <sheetViews>
    <sheetView view="pageBreakPreview" topLeftCell="B55"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08" t="str">
        <f>capa!A15</f>
        <v>LOTE 3 - Asa Norte</v>
      </c>
      <c r="D5" s="1008"/>
      <c r="E5" s="1008"/>
      <c r="F5" s="1008"/>
    </row>
    <row r="6" spans="1:7">
      <c r="B6" s="59"/>
      <c r="C6" s="44" t="s">
        <v>211</v>
      </c>
      <c r="D6" s="67"/>
      <c r="E6" s="67"/>
      <c r="F6" s="67"/>
    </row>
    <row r="7" spans="1:7">
      <c r="B7" s="60" t="s">
        <v>47</v>
      </c>
      <c r="C7" s="271" t="s">
        <v>46</v>
      </c>
      <c r="D7" s="275" t="s">
        <v>635</v>
      </c>
      <c r="E7" s="275"/>
      <c r="F7" s="275" t="s">
        <v>650</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256</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257</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254</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250</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248</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255</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253</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252</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239</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240</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238</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224</v>
      </c>
      <c r="C43" s="263" t="s">
        <v>251</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226</v>
      </c>
      <c r="C45" s="263" t="s">
        <v>249</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225</v>
      </c>
      <c r="C47" s="263" t="s">
        <v>247</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246</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342</v>
      </c>
      <c r="D53" s="10" t="e">
        <f>'ESTIMATIVA DE PREÇOS'!#REF!+'ESTIMATIVA DE PREÇOS'!#REF!</f>
        <v>#REF!</v>
      </c>
      <c r="E53" s="103"/>
      <c r="F53" s="103" t="e">
        <f>D53*(1+$G$3)</f>
        <v>#REF!</v>
      </c>
    </row>
    <row r="54" spans="1:6" s="300" customFormat="1">
      <c r="B54" s="379"/>
      <c r="C54" s="380"/>
      <c r="D54" s="376"/>
      <c r="E54" s="297"/>
      <c r="F54" s="297"/>
    </row>
    <row r="55" spans="1:6">
      <c r="B55" s="5"/>
      <c r="C55" s="372" t="s">
        <v>328</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337</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430</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338</v>
      </c>
      <c r="D73" s="381"/>
      <c r="E73" s="103"/>
      <c r="F73" s="103"/>
    </row>
    <row r="74" spans="2:6">
      <c r="B74" s="515"/>
      <c r="C74" s="219"/>
      <c r="D74" s="516"/>
      <c r="E74" s="318"/>
      <c r="F74" s="517"/>
    </row>
    <row r="75" spans="2:6">
      <c r="B75" s="519"/>
      <c r="C75" s="520" t="s">
        <v>651</v>
      </c>
      <c r="D75" s="409"/>
      <c r="E75" s="409"/>
      <c r="F75" s="522" t="e">
        <f>SUM(F8:F74)</f>
        <v>#REF!</v>
      </c>
    </row>
    <row r="76" spans="2:6">
      <c r="B76" s="518"/>
      <c r="C76" s="521" t="s">
        <v>652</v>
      </c>
      <c r="D76" s="86"/>
      <c r="E76" s="86"/>
      <c r="F76" s="523" t="e">
        <f>F75/'ESTIMATIVA DE PREÇOS'!F55</f>
        <v>#REF!</v>
      </c>
    </row>
    <row r="78" spans="2:6">
      <c r="D78" s="70" t="e">
        <f>SUM(D9:D77)</f>
        <v>#REF!</v>
      </c>
    </row>
  </sheetData>
  <sheetProtection algorithmName="SHA-512" hashValue="gu8kIo3T/C/gaROTMQfckvkkV6rBaUp7BiNz3NLdcZmLW3kbFFafEQ+MsR3qMNuLkH3v8mvb4LXBygFDqpHT/w==" saltValue="OMNntaULgoom70iTBEhsxA=="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3.xml><?xml version="1.0" encoding="utf-8"?>
<worksheet xmlns="http://schemas.openxmlformats.org/spreadsheetml/2006/main" xmlns:r="http://schemas.openxmlformats.org/officeDocument/2006/relationships">
  <dimension ref="A1:J28"/>
  <sheetViews>
    <sheetView view="pageBreakPreview" topLeftCell="A13" zoomScaleNormal="160" zoomScaleSheetLayoutView="100" workbookViewId="0">
      <selection activeCell="N18" sqref="N18"/>
    </sheetView>
  </sheetViews>
  <sheetFormatPr defaultRowHeight="15"/>
  <cols>
    <col min="1" max="1" width="13.42578125" style="16" customWidth="1"/>
    <col min="2" max="2" width="8.85546875" style="16" customWidth="1"/>
    <col min="3" max="3" width="38.42578125" style="16" customWidth="1"/>
    <col min="4" max="4" width="6.85546875" style="18" bestFit="1" customWidth="1"/>
    <col min="5" max="5" width="12.28515625" style="18" customWidth="1"/>
    <col min="6" max="6" width="10.28515625" style="18" bestFit="1" customWidth="1"/>
    <col min="7" max="7" width="14.85546875" customWidth="1"/>
    <col min="8" max="8" width="11.7109375" bestFit="1" customWidth="1"/>
    <col min="9" max="9" width="8.140625" bestFit="1" customWidth="1"/>
    <col min="10" max="10" width="13.7109375" bestFit="1" customWidth="1"/>
    <col min="11" max="11" width="9.42578125" bestFit="1" customWidth="1"/>
    <col min="12" max="12" width="13" bestFit="1" customWidth="1"/>
    <col min="13" max="13" width="9.28515625" bestFit="1" customWidth="1"/>
    <col min="14" max="14" width="15" customWidth="1"/>
  </cols>
  <sheetData>
    <row r="1" spans="1:10">
      <c r="A1" s="18"/>
      <c r="B1" s="18"/>
      <c r="C1" s="986"/>
      <c r="D1" s="986"/>
      <c r="E1" s="986"/>
      <c r="F1" s="986"/>
      <c r="G1" s="986"/>
    </row>
    <row r="2" spans="1:10">
      <c r="A2" s="18"/>
      <c r="B2" s="18"/>
      <c r="C2" s="986" t="str">
        <f>capa!A15</f>
        <v>LOTE 3 - Asa Norte</v>
      </c>
      <c r="D2" s="986"/>
      <c r="E2" s="986"/>
      <c r="F2" s="986"/>
      <c r="G2" s="986"/>
    </row>
    <row r="3" spans="1:10">
      <c r="A3" s="18"/>
      <c r="B3" s="18"/>
      <c r="C3" s="986" t="str">
        <f>capa!A19</f>
        <v>INTERESSADO: PROCESSO 00112-00012738/2021-12</v>
      </c>
      <c r="D3" s="986"/>
      <c r="E3" s="986"/>
      <c r="F3" s="986"/>
      <c r="G3" s="986"/>
    </row>
    <row r="4" spans="1:10">
      <c r="A4" s="18"/>
      <c r="B4" s="18"/>
      <c r="C4" s="986"/>
      <c r="D4" s="986"/>
      <c r="E4" s="986"/>
      <c r="F4" s="986"/>
      <c r="G4" s="986"/>
    </row>
    <row r="5" spans="1:10">
      <c r="A5" s="240"/>
      <c r="B5" s="240"/>
      <c r="C5" s="747"/>
      <c r="D5" s="240"/>
      <c r="E5" s="240"/>
      <c r="F5" s="240"/>
    </row>
    <row r="6" spans="1:10">
      <c r="A6" s="187"/>
      <c r="B6" s="188"/>
      <c r="C6" s="43" t="s">
        <v>293</v>
      </c>
      <c r="D6" s="188"/>
      <c r="E6" s="188"/>
      <c r="F6" s="188"/>
      <c r="G6" s="190"/>
      <c r="H6" s="190"/>
      <c r="I6" s="191"/>
      <c r="J6" s="4"/>
    </row>
    <row r="7" spans="1:10">
      <c r="A7" s="192"/>
      <c r="B7" s="193" t="s">
        <v>294</v>
      </c>
      <c r="C7" s="748" t="s">
        <v>295</v>
      </c>
      <c r="D7" s="193" t="s">
        <v>296</v>
      </c>
      <c r="E7" s="193" t="s">
        <v>297</v>
      </c>
      <c r="F7" s="193" t="s">
        <v>298</v>
      </c>
      <c r="G7" s="194"/>
      <c r="H7" s="194" t="s">
        <v>299</v>
      </c>
      <c r="I7" s="195"/>
      <c r="J7" s="4"/>
    </row>
    <row r="8" spans="1:10" s="18" customFormat="1">
      <c r="A8" s="226"/>
      <c r="B8" s="227"/>
      <c r="C8" s="228"/>
      <c r="D8" s="229"/>
      <c r="E8" s="229"/>
      <c r="F8" s="230"/>
      <c r="G8" s="231"/>
      <c r="H8" s="232"/>
      <c r="I8" s="233"/>
    </row>
    <row r="9" spans="1:10" s="18" customFormat="1" ht="15" customHeight="1">
      <c r="A9" s="196">
        <v>10900</v>
      </c>
      <c r="B9" s="197" t="s">
        <v>322</v>
      </c>
      <c r="C9" s="198"/>
      <c r="D9" s="198"/>
      <c r="E9" s="198"/>
      <c r="F9" s="198"/>
      <c r="G9" s="199" t="s">
        <v>281</v>
      </c>
      <c r="H9" s="200"/>
      <c r="I9" s="201" t="e">
        <f>SUM(H10:H16)</f>
        <v>#REF!</v>
      </c>
      <c r="J9" s="216" t="e">
        <f>I9*#REF!</f>
        <v>#REF!</v>
      </c>
    </row>
    <row r="10" spans="1:10" s="18" customFormat="1" ht="22.5">
      <c r="A10" s="202"/>
      <c r="B10" s="203">
        <v>88253</v>
      </c>
      <c r="C10" s="204" t="e">
        <f>VLOOKUP($B10,#REF!,2,FALSE)</f>
        <v>#REF!</v>
      </c>
      <c r="D10" s="211" t="e">
        <f>VLOOKUP($B10,#REF!,3,FALSE)</f>
        <v>#REF!</v>
      </c>
      <c r="E10" s="211" t="e">
        <f>VLOOKUP($B10,#REF!,5,FALSE)</f>
        <v>#REF!</v>
      </c>
      <c r="F10" s="205">
        <v>5.4999999999999997E-3</v>
      </c>
      <c r="G10" s="206"/>
      <c r="H10" s="207" t="e">
        <f t="shared" ref="H10:H15" si="0">F10*E10</f>
        <v>#REF!</v>
      </c>
      <c r="I10" s="208"/>
    </row>
    <row r="11" spans="1:10" s="18" customFormat="1" ht="22.5">
      <c r="A11" s="202"/>
      <c r="B11" s="203">
        <v>88258</v>
      </c>
      <c r="C11" s="204" t="e">
        <f>VLOOKUP($B11,#REF!,2,FALSE)</f>
        <v>#REF!</v>
      </c>
      <c r="D11" s="211" t="e">
        <f>VLOOKUP($B11,#REF!,3,FALSE)</f>
        <v>#REF!</v>
      </c>
      <c r="E11" s="211" t="e">
        <f>VLOOKUP($B11,#REF!,5,FALSE)</f>
        <v>#REF!</v>
      </c>
      <c r="F11" s="205">
        <v>1E-3</v>
      </c>
      <c r="G11" s="206"/>
      <c r="H11" s="207" t="e">
        <f t="shared" si="0"/>
        <v>#REF!</v>
      </c>
      <c r="I11" s="208"/>
    </row>
    <row r="12" spans="1:10" s="18" customFormat="1" ht="22.5">
      <c r="A12" s="202"/>
      <c r="B12" s="203">
        <v>88597</v>
      </c>
      <c r="C12" s="204" t="e">
        <f>VLOOKUP($B12,#REF!,2,FALSE)</f>
        <v>#REF!</v>
      </c>
      <c r="D12" s="211" t="e">
        <f>VLOOKUP($B12,#REF!,3,FALSE)</f>
        <v>#REF!</v>
      </c>
      <c r="E12" s="211" t="e">
        <f>VLOOKUP($B12,#REF!,5,FALSE)</f>
        <v>#REF!</v>
      </c>
      <c r="F12" s="205">
        <v>2E-3</v>
      </c>
      <c r="G12" s="206"/>
      <c r="H12" s="207" t="e">
        <f t="shared" si="0"/>
        <v>#REF!</v>
      </c>
      <c r="I12" s="208"/>
    </row>
    <row r="13" spans="1:10" s="18" customFormat="1" ht="22.5">
      <c r="A13" s="202"/>
      <c r="B13" s="203">
        <v>90781</v>
      </c>
      <c r="C13" s="204" t="e">
        <f>VLOOKUP($B13,#REF!,2,FALSE)</f>
        <v>#REF!</v>
      </c>
      <c r="D13" s="211" t="e">
        <f>VLOOKUP($B13,#REF!,3,FALSE)</f>
        <v>#REF!</v>
      </c>
      <c r="E13" s="211" t="e">
        <f>VLOOKUP($B13,#REF!,5,FALSE)</f>
        <v>#REF!</v>
      </c>
      <c r="F13" s="205">
        <v>2.7000000000000001E-3</v>
      </c>
      <c r="G13" s="206"/>
      <c r="H13" s="207" t="e">
        <f t="shared" si="0"/>
        <v>#REF!</v>
      </c>
      <c r="I13" s="208"/>
    </row>
    <row r="14" spans="1:10" s="18" customFormat="1" ht="33.75">
      <c r="A14" s="202"/>
      <c r="B14" s="203">
        <v>7247</v>
      </c>
      <c r="C14" s="204" t="e">
        <f>VLOOKUP($B14,#REF!,2,FALSE)</f>
        <v>#REF!</v>
      </c>
      <c r="D14" s="211" t="e">
        <f>VLOOKUP($B14,#REF!,3,FALSE)</f>
        <v>#REF!</v>
      </c>
      <c r="E14" s="211" t="e">
        <f>VLOOKUP($B14,#REF!,5,FALSE)</f>
        <v>#REF!</v>
      </c>
      <c r="F14" s="205">
        <v>2.7000000000000001E-3</v>
      </c>
      <c r="G14" s="206"/>
      <c r="H14" s="207" t="e">
        <f t="shared" si="0"/>
        <v>#REF!</v>
      </c>
      <c r="I14" s="208"/>
    </row>
    <row r="15" spans="1:10" s="18" customFormat="1">
      <c r="A15" s="202"/>
      <c r="B15" s="203" t="s">
        <v>306</v>
      </c>
      <c r="C15" s="204" t="e">
        <f>VLOOKUP($B15,#REF!,2,FALSE)</f>
        <v>#REF!</v>
      </c>
      <c r="D15" s="211" t="e">
        <f>VLOOKUP($B15,#REF!,3,FALSE)</f>
        <v>#REF!</v>
      </c>
      <c r="E15" s="211" t="e">
        <f>VLOOKUP($B15,#REF!,5,FALSE)</f>
        <v>#REF!</v>
      </c>
      <c r="F15" s="205">
        <v>1.6000000000000001E-3</v>
      </c>
      <c r="G15" s="206"/>
      <c r="H15" s="207" t="e">
        <f t="shared" si="0"/>
        <v>#REF!</v>
      </c>
      <c r="I15" s="208"/>
    </row>
    <row r="16" spans="1:10" s="18" customFormat="1">
      <c r="A16" s="226"/>
      <c r="B16" s="227"/>
      <c r="C16" s="234"/>
      <c r="D16" s="229"/>
      <c r="E16" s="229"/>
      <c r="F16" s="230"/>
      <c r="G16" s="231"/>
      <c r="H16" s="232"/>
      <c r="I16" s="233"/>
    </row>
    <row r="17" spans="1:8">
      <c r="F17" s="18" t="s">
        <v>345</v>
      </c>
    </row>
    <row r="18" spans="1:8" ht="36">
      <c r="A18" s="9" t="s">
        <v>300</v>
      </c>
      <c r="B18" s="185" t="s">
        <v>346</v>
      </c>
      <c r="C18" s="184" t="s">
        <v>301</v>
      </c>
      <c r="D18" s="183" t="s">
        <v>302</v>
      </c>
      <c r="E18" s="185">
        <v>633.16</v>
      </c>
      <c r="F18" s="11" t="e">
        <f>#REF!</f>
        <v>#REF!</v>
      </c>
      <c r="G18" s="244" t="e">
        <f>F18*E18</f>
        <v>#REF!</v>
      </c>
      <c r="H18" s="117"/>
    </row>
    <row r="19" spans="1:8" ht="36">
      <c r="A19" s="9"/>
      <c r="B19" s="185" t="s">
        <v>347</v>
      </c>
      <c r="C19" s="184" t="s">
        <v>303</v>
      </c>
      <c r="D19" s="183" t="s">
        <v>302</v>
      </c>
      <c r="E19" s="185">
        <v>300.63</v>
      </c>
      <c r="F19" s="11"/>
      <c r="G19" s="3"/>
    </row>
    <row r="20" spans="1:8" ht="48">
      <c r="A20" s="9"/>
      <c r="B20" s="185" t="s">
        <v>348</v>
      </c>
      <c r="C20" s="184" t="s">
        <v>304</v>
      </c>
      <c r="D20" s="183" t="s">
        <v>60</v>
      </c>
      <c r="E20" s="290">
        <v>9334.69</v>
      </c>
      <c r="F20" s="215" t="e">
        <f>#REF!/2</f>
        <v>#REF!</v>
      </c>
      <c r="G20" s="244" t="e">
        <f>F20*E20</f>
        <v>#REF!</v>
      </c>
      <c r="H20" s="160" t="e">
        <f>G20/20</f>
        <v>#REF!</v>
      </c>
    </row>
    <row r="22" spans="1:8">
      <c r="B22" s="220">
        <v>10900</v>
      </c>
      <c r="C22" s="1009" t="s">
        <v>322</v>
      </c>
      <c r="D22" s="1009"/>
      <c r="E22" s="1009"/>
      <c r="F22" s="1009"/>
      <c r="G22" s="1009"/>
      <c r="H22" s="1009"/>
    </row>
    <row r="23" spans="1:8" ht="23.25">
      <c r="B23" s="221">
        <v>1134</v>
      </c>
      <c r="C23" s="222" t="s">
        <v>323</v>
      </c>
      <c r="D23" s="223" t="s">
        <v>84</v>
      </c>
      <c r="E23" s="224">
        <v>22.8</v>
      </c>
      <c r="F23" s="225">
        <v>5.4999999999999997E-3</v>
      </c>
      <c r="G23" s="205"/>
      <c r="H23" s="289"/>
    </row>
    <row r="24" spans="1:8">
      <c r="B24" s="221">
        <v>1158</v>
      </c>
      <c r="C24" s="222" t="s">
        <v>324</v>
      </c>
      <c r="D24" s="223" t="s">
        <v>84</v>
      </c>
      <c r="E24" s="224">
        <v>49.08</v>
      </c>
      <c r="F24" s="225">
        <v>1E-3</v>
      </c>
      <c r="G24" s="205"/>
      <c r="H24" s="289"/>
    </row>
    <row r="25" spans="1:8" ht="23.25">
      <c r="B25" s="221">
        <v>1163</v>
      </c>
      <c r="C25" s="222" t="s">
        <v>325</v>
      </c>
      <c r="D25" s="223" t="s">
        <v>84</v>
      </c>
      <c r="E25" s="224">
        <v>47.68</v>
      </c>
      <c r="F25" s="225">
        <v>2E-3</v>
      </c>
      <c r="G25" s="205"/>
      <c r="H25" s="289"/>
    </row>
    <row r="26" spans="1:8">
      <c r="B26" s="221">
        <v>1181</v>
      </c>
      <c r="C26" s="222" t="s">
        <v>326</v>
      </c>
      <c r="D26" s="223" t="s">
        <v>84</v>
      </c>
      <c r="E26" s="224">
        <v>70.010000000000005</v>
      </c>
      <c r="F26" s="225">
        <v>2.7000000000000001E-3</v>
      </c>
      <c r="G26" s="205"/>
      <c r="H26" s="289"/>
    </row>
    <row r="27" spans="1:8">
      <c r="B27" s="221">
        <v>94286</v>
      </c>
      <c r="C27" s="222" t="s">
        <v>327</v>
      </c>
      <c r="D27" s="223" t="s">
        <v>84</v>
      </c>
      <c r="E27" s="224">
        <v>0.67</v>
      </c>
      <c r="F27" s="225">
        <v>2.7000000000000001E-3</v>
      </c>
      <c r="G27" s="205"/>
      <c r="H27" s="289"/>
    </row>
    <row r="28" spans="1:8" ht="23.25">
      <c r="B28" s="221">
        <v>94298</v>
      </c>
      <c r="C28" s="222" t="s">
        <v>116</v>
      </c>
      <c r="D28" s="223" t="s">
        <v>84</v>
      </c>
      <c r="E28" s="224">
        <v>48.03</v>
      </c>
      <c r="F28" s="225">
        <v>1.6000000000000001E-3</v>
      </c>
      <c r="G28" s="205"/>
      <c r="H28" s="289"/>
    </row>
  </sheetData>
  <mergeCells count="5">
    <mergeCell ref="C22:H22"/>
    <mergeCell ref="C1:G1"/>
    <mergeCell ref="C2:G2"/>
    <mergeCell ref="C3:G3"/>
    <mergeCell ref="C4:G4"/>
  </mergeCells>
  <conditionalFormatting sqref="B18:E20">
    <cfRule type="expression" dxfId="3" priority="5" stopIfTrue="1">
      <formula>AND(#REF!&lt;&gt;"COMPOSICAO",#REF!&lt;&gt;"INSUMO",#REF!&lt;&gt;"")</formula>
    </cfRule>
    <cfRule type="expression" dxfId="2" priority="6"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98" orientation="landscape" r:id="rId1"/>
  <headerFooter>
    <oddHeader>&amp;R&amp;A</oddHeader>
    <oddFooter>&amp;RFabio Rossignoli Marques
CREA 83382/D MG
Mat. 973128-8 - NOVACAP</oddFooter>
  </headerFooter>
  <rowBreaks count="1" manualBreakCount="1">
    <brk id="21" max="9" man="1"/>
  </rowBreaks>
  <colBreaks count="1" manualBreakCount="1">
    <brk id="10" max="1048575" man="1"/>
  </colBreaks>
  <drawing r:id="rId2"/>
</worksheet>
</file>

<file path=xl/worksheets/sheet14.xml><?xml version="1.0" encoding="utf-8"?>
<worksheet xmlns="http://schemas.openxmlformats.org/spreadsheetml/2006/main" xmlns:r="http://schemas.openxmlformats.org/officeDocument/2006/relationships">
  <dimension ref="A1:G13"/>
  <sheetViews>
    <sheetView view="pageBreakPreview" zoomScale="60" zoomScaleNormal="100" workbookViewId="0">
      <selection activeCell="E55" sqref="E55"/>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 min="7" max="7" width="83.85546875" customWidth="1"/>
  </cols>
  <sheetData>
    <row r="1" spans="1:7">
      <c r="A1" s="351"/>
      <c r="B1" s="21" t="s">
        <v>441</v>
      </c>
      <c r="C1" s="22"/>
      <c r="D1" s="391"/>
      <c r="E1" s="22" t="s">
        <v>330</v>
      </c>
      <c r="F1" s="23"/>
      <c r="G1" s="241"/>
    </row>
    <row r="2" spans="1:7">
      <c r="A2" s="335">
        <v>93567</v>
      </c>
      <c r="B2" s="7" t="e">
        <f>VLOOKUP($A2,#REF!,2,FALSE)</f>
        <v>#REF!</v>
      </c>
      <c r="C2" s="5" t="e">
        <f>VLOOKUP($A2,#REF!,3,FALSE)</f>
        <v>#REF!</v>
      </c>
      <c r="D2" s="323" t="e">
        <f>((#REF!/C9)/C10)*C11</f>
        <v>#REF!</v>
      </c>
      <c r="E2" s="8" t="e">
        <f>VLOOKUP($A2,#REF!,5,FALSE)</f>
        <v>#REF!</v>
      </c>
      <c r="F2" s="8" t="e">
        <f>D2*E2</f>
        <v>#REF!</v>
      </c>
      <c r="G2" s="242" t="s">
        <v>435</v>
      </c>
    </row>
    <row r="3" spans="1:7" ht="45">
      <c r="A3" s="57" t="s">
        <v>320</v>
      </c>
      <c r="B3" s="7" t="e">
        <f>VLOOKUP($A3,#REF!,2,FALSE)</f>
        <v>#REF!</v>
      </c>
      <c r="C3" s="5" t="e">
        <f>VLOOKUP($A3,#REF!,3,FALSE)</f>
        <v>#REF!</v>
      </c>
      <c r="D3" s="323" t="e">
        <f>#REF!/C9/C10</f>
        <v>#REF!</v>
      </c>
      <c r="E3" s="8" t="e">
        <f>VLOOKUP($A3,#REF!,5,FALSE)</f>
        <v>#REF!</v>
      </c>
      <c r="F3" s="8" t="e">
        <f>D3*E3</f>
        <v>#REF!</v>
      </c>
      <c r="G3" s="2" t="s">
        <v>331</v>
      </c>
    </row>
    <row r="4" spans="1:7">
      <c r="F4" s="287" t="e">
        <f>SUM(F2:F3)</f>
        <v>#REF!</v>
      </c>
    </row>
    <row r="5" spans="1:7">
      <c r="F5" s="287" t="e">
        <f>0.02*F4</f>
        <v>#REF!</v>
      </c>
    </row>
    <row r="6" spans="1:7">
      <c r="F6" s="293" t="e">
        <f>F4/'ESTIMATIVA DE PREÇOS'!F44</f>
        <v>#REF!</v>
      </c>
    </row>
    <row r="8" spans="1:7">
      <c r="B8" s="408" t="s">
        <v>442</v>
      </c>
      <c r="C8" s="146"/>
      <c r="D8" s="147"/>
    </row>
    <row r="9" spans="1:7">
      <c r="B9" s="3" t="s">
        <v>436</v>
      </c>
      <c r="C9" s="3">
        <v>2</v>
      </c>
      <c r="D9" s="3" t="s">
        <v>437</v>
      </c>
    </row>
    <row r="10" spans="1:7">
      <c r="B10" s="3" t="s">
        <v>439</v>
      </c>
      <c r="C10" s="3">
        <v>22</v>
      </c>
      <c r="D10" s="3" t="s">
        <v>438</v>
      </c>
    </row>
    <row r="11" spans="1:7">
      <c r="B11" s="3" t="s">
        <v>440</v>
      </c>
      <c r="C11" s="407">
        <v>0.5</v>
      </c>
      <c r="D11" s="3"/>
    </row>
    <row r="12" spans="1:7">
      <c r="B12" s="321"/>
      <c r="C12" s="148"/>
      <c r="D12" s="149"/>
    </row>
    <row r="13" spans="1:7">
      <c r="B13" s="330" t="s">
        <v>656</v>
      </c>
    </row>
  </sheetData>
  <pageMargins left="0.511811024" right="0.511811024" top="0.78740157499999996" bottom="0.78740157499999996" header="0.31496062000000002" footer="0.31496062000000002"/>
  <pageSetup paperSize="9" scale="57" orientation="landscape" r:id="rId1"/>
</worksheet>
</file>

<file path=xl/worksheets/sheet15.xml><?xml version="1.0" encoding="utf-8"?>
<worksheet xmlns="http://schemas.openxmlformats.org/spreadsheetml/2006/main" xmlns:r="http://schemas.openxmlformats.org/officeDocument/2006/relationships">
  <dimension ref="A1:H47"/>
  <sheetViews>
    <sheetView view="pageBreakPreview" topLeftCell="B37" zoomScaleNormal="100" zoomScaleSheetLayoutView="100" workbookViewId="0">
      <selection activeCell="C34" sqref="C34"/>
    </sheetView>
  </sheetViews>
  <sheetFormatPr defaultRowHeight="15"/>
  <cols>
    <col min="2" max="2" width="16.7109375" style="58" bestFit="1" customWidth="1"/>
    <col min="3" max="3" width="66.42578125" style="16" customWidth="1"/>
    <col min="4" max="4" width="13.28515625" style="69" hidden="1" customWidth="1"/>
    <col min="5" max="5" width="15.5703125" style="70" hidden="1" customWidth="1"/>
    <col min="6" max="6" width="17.140625" style="69" hidden="1" customWidth="1"/>
    <col min="7" max="7" width="21.28515625" style="69" customWidth="1"/>
    <col min="8" max="8" width="107" customWidth="1"/>
  </cols>
  <sheetData>
    <row r="1" spans="2:7" ht="24.75">
      <c r="B1" s="981" t="s">
        <v>147</v>
      </c>
      <c r="C1" s="981"/>
      <c r="D1" s="981"/>
      <c r="E1" s="981"/>
      <c r="F1" s="981"/>
      <c r="G1" s="981"/>
    </row>
    <row r="2" spans="2:7">
      <c r="B2" s="986"/>
      <c r="C2" s="986"/>
      <c r="D2" s="986"/>
      <c r="E2" s="986"/>
      <c r="F2" s="986"/>
      <c r="G2" s="986"/>
    </row>
    <row r="3" spans="2:7">
      <c r="B3" s="986"/>
      <c r="C3" s="986"/>
      <c r="D3" s="986"/>
      <c r="E3" s="986"/>
      <c r="F3" s="986"/>
      <c r="G3" s="986"/>
    </row>
    <row r="4" spans="2:7">
      <c r="B4" s="986"/>
      <c r="C4" s="986"/>
      <c r="D4" s="986"/>
      <c r="E4" s="986"/>
      <c r="F4" s="986"/>
      <c r="G4" s="986"/>
    </row>
    <row r="5" spans="2:7">
      <c r="B5" s="1010"/>
      <c r="C5" s="1010"/>
      <c r="D5" s="1010"/>
      <c r="E5" s="1010"/>
      <c r="F5" s="1010"/>
      <c r="G5" s="1010"/>
    </row>
    <row r="6" spans="2:7">
      <c r="B6" s="59"/>
      <c r="C6" s="44" t="s">
        <v>211</v>
      </c>
      <c r="D6" s="66"/>
      <c r="E6" s="67"/>
      <c r="F6" s="66" t="s">
        <v>50</v>
      </c>
      <c r="G6" s="68"/>
    </row>
    <row r="7" spans="2:7">
      <c r="B7" s="60" t="s">
        <v>47</v>
      </c>
      <c r="C7" s="19" t="s">
        <v>46</v>
      </c>
      <c r="D7" s="20" t="s">
        <v>6</v>
      </c>
      <c r="E7" s="54" t="s">
        <v>7</v>
      </c>
      <c r="F7" s="20" t="s">
        <v>22</v>
      </c>
      <c r="G7" s="20" t="s">
        <v>8</v>
      </c>
    </row>
    <row r="8" spans="2:7">
      <c r="C8" s="17" t="s">
        <v>5</v>
      </c>
    </row>
    <row r="9" spans="2:7">
      <c r="C9" s="9" t="s">
        <v>166</v>
      </c>
      <c r="D9" s="71">
        <v>5</v>
      </c>
      <c r="E9" s="72" t="s">
        <v>145</v>
      </c>
    </row>
    <row r="10" spans="2:7">
      <c r="C10" s="9" t="s">
        <v>167</v>
      </c>
      <c r="D10" s="71">
        <v>7.5</v>
      </c>
      <c r="E10" s="72" t="s">
        <v>145</v>
      </c>
    </row>
    <row r="11" spans="2:7">
      <c r="C11" s="9" t="s">
        <v>168</v>
      </c>
      <c r="D11" s="71">
        <v>10</v>
      </c>
      <c r="E11" s="72" t="s">
        <v>145</v>
      </c>
    </row>
    <row r="12" spans="2:7">
      <c r="C12" s="9" t="s">
        <v>146</v>
      </c>
      <c r="D12" s="71">
        <v>25</v>
      </c>
      <c r="E12" s="72" t="s">
        <v>145</v>
      </c>
    </row>
    <row r="13" spans="2:7">
      <c r="C13" s="9" t="s">
        <v>217</v>
      </c>
      <c r="D13" s="71">
        <v>10</v>
      </c>
      <c r="E13" s="72" t="s">
        <v>145</v>
      </c>
    </row>
    <row r="14" spans="2:7">
      <c r="C14" s="9" t="s">
        <v>218</v>
      </c>
      <c r="D14" s="71">
        <v>25</v>
      </c>
      <c r="E14" s="72" t="s">
        <v>145</v>
      </c>
    </row>
    <row r="15" spans="2:7">
      <c r="C15" s="9" t="s">
        <v>227</v>
      </c>
      <c r="D15" s="120">
        <v>0.3</v>
      </c>
      <c r="E15" s="72"/>
    </row>
    <row r="16" spans="2:7">
      <c r="C16" s="9" t="s">
        <v>228</v>
      </c>
      <c r="D16" s="120">
        <v>0.7</v>
      </c>
      <c r="E16" s="72"/>
    </row>
    <row r="17" spans="1:8">
      <c r="C17" s="9" t="s">
        <v>229</v>
      </c>
      <c r="D17" s="120">
        <v>0.30000000000000004</v>
      </c>
      <c r="E17" s="72"/>
    </row>
    <row r="18" spans="1:8">
      <c r="C18" s="9" t="s">
        <v>230</v>
      </c>
      <c r="D18" s="120">
        <v>0.5</v>
      </c>
      <c r="E18" s="72"/>
    </row>
    <row r="19" spans="1:8">
      <c r="C19" s="9" t="s">
        <v>231</v>
      </c>
      <c r="D19" s="120">
        <v>0.7</v>
      </c>
      <c r="E19" s="72"/>
    </row>
    <row r="20" spans="1:8">
      <c r="C20" s="9" t="s">
        <v>232</v>
      </c>
      <c r="D20" s="120">
        <v>0.30000000000000004</v>
      </c>
      <c r="E20" s="72"/>
    </row>
    <row r="21" spans="1:8">
      <c r="C21" s="1" t="s">
        <v>48</v>
      </c>
      <c r="D21" s="71">
        <v>2.4</v>
      </c>
      <c r="E21" s="72" t="s">
        <v>144</v>
      </c>
    </row>
    <row r="22" spans="1:8">
      <c r="C22" s="1" t="s">
        <v>21</v>
      </c>
      <c r="D22" s="73">
        <v>20</v>
      </c>
      <c r="E22" s="72" t="s">
        <v>25</v>
      </c>
    </row>
    <row r="23" spans="1:8">
      <c r="C23" s="1" t="s">
        <v>169</v>
      </c>
      <c r="D23" s="73">
        <v>10</v>
      </c>
      <c r="E23" s="72" t="s">
        <v>25</v>
      </c>
    </row>
    <row r="24" spans="1:8">
      <c r="C24" s="1" t="s">
        <v>186</v>
      </c>
      <c r="D24" s="73" t="s">
        <v>59</v>
      </c>
      <c r="E24" s="72" t="s">
        <v>25</v>
      </c>
    </row>
    <row r="25" spans="1:8">
      <c r="D25" s="54"/>
    </row>
    <row r="26" spans="1:8">
      <c r="B26" s="60" t="s">
        <v>47</v>
      </c>
      <c r="C26" s="19" t="s">
        <v>236</v>
      </c>
      <c r="D26" s="54" t="s">
        <v>7</v>
      </c>
      <c r="E26" s="20" t="s">
        <v>6</v>
      </c>
      <c r="F26" s="20" t="s">
        <v>22</v>
      </c>
      <c r="G26" s="20" t="s">
        <v>237</v>
      </c>
      <c r="H26" s="6"/>
    </row>
    <row r="27" spans="1:8">
      <c r="A27" s="121">
        <v>35</v>
      </c>
      <c r="B27" s="55"/>
      <c r="C27" s="31" t="s">
        <v>246</v>
      </c>
      <c r="D27" s="139">
        <v>77068.504000000001</v>
      </c>
      <c r="E27" s="159" t="s">
        <v>55</v>
      </c>
      <c r="F27" s="136" t="s">
        <v>216</v>
      </c>
      <c r="G27" s="138" t="e">
        <f>'ESTIMATIVA DE PREÇOS'!#REF!</f>
        <v>#REF!</v>
      </c>
      <c r="H27" s="143">
        <v>141.5</v>
      </c>
    </row>
    <row r="28" spans="1:8" ht="30">
      <c r="A28" s="121">
        <v>32</v>
      </c>
      <c r="B28" s="63" t="s">
        <v>225</v>
      </c>
      <c r="C28" s="135" t="s">
        <v>247</v>
      </c>
      <c r="D28" s="132">
        <v>105356.34300000001</v>
      </c>
      <c r="E28" s="127" t="s">
        <v>55</v>
      </c>
      <c r="F28" s="136" t="s">
        <v>216</v>
      </c>
      <c r="G28" s="138" t="e">
        <f>'ESTIMATIVA DE PREÇOS'!#REF!</f>
        <v>#REF!</v>
      </c>
      <c r="H28" s="143">
        <v>151.39928350000005</v>
      </c>
    </row>
    <row r="29" spans="1:8" ht="30">
      <c r="A29" s="121">
        <v>34</v>
      </c>
      <c r="B29" s="63" t="s">
        <v>170</v>
      </c>
      <c r="C29" s="35" t="s">
        <v>248</v>
      </c>
      <c r="D29" s="127">
        <v>882494.17899999989</v>
      </c>
      <c r="E29" s="127" t="s">
        <v>55</v>
      </c>
      <c r="F29" s="129" t="s">
        <v>216</v>
      </c>
      <c r="G29" s="88" t="e">
        <f>'ESTIMATIVA DE PREÇOS'!#REF!</f>
        <v>#REF!</v>
      </c>
      <c r="H29" s="144">
        <v>110.81454437500001</v>
      </c>
    </row>
    <row r="30" spans="1:8">
      <c r="A30" s="121">
        <v>8</v>
      </c>
      <c r="B30" s="63" t="s">
        <v>183</v>
      </c>
      <c r="C30" s="131" t="s">
        <v>238</v>
      </c>
      <c r="D30" s="127">
        <v>245831.46699999998</v>
      </c>
      <c r="E30" s="127" t="s">
        <v>55</v>
      </c>
      <c r="F30" s="129" t="s">
        <v>216</v>
      </c>
      <c r="G30" s="88" t="e">
        <f>'ESTIMATIVA DE PREÇOS'!#REF!</f>
        <v>#REF!</v>
      </c>
      <c r="H30" s="144">
        <v>112.83349600000003</v>
      </c>
    </row>
    <row r="31" spans="1:8">
      <c r="A31" s="121">
        <v>29</v>
      </c>
      <c r="B31" s="130" t="s">
        <v>155</v>
      </c>
      <c r="C31" s="31" t="s">
        <v>143</v>
      </c>
      <c r="D31" s="128">
        <v>113963.1</v>
      </c>
      <c r="E31" s="128" t="s">
        <v>55</v>
      </c>
      <c r="F31" s="129" t="s">
        <v>216</v>
      </c>
      <c r="G31" s="88" t="e">
        <f>'ESTIMATIVA DE PREÇOS'!#REF!</f>
        <v>#REF!</v>
      </c>
      <c r="H31" s="144">
        <v>115.515</v>
      </c>
    </row>
    <row r="32" spans="1:8" ht="30">
      <c r="A32" s="121">
        <v>19</v>
      </c>
      <c r="B32" s="63" t="s">
        <v>226</v>
      </c>
      <c r="C32" s="135" t="s">
        <v>249</v>
      </c>
      <c r="D32" s="134">
        <v>213134.22300000003</v>
      </c>
      <c r="E32" s="127" t="s">
        <v>55</v>
      </c>
      <c r="F32" s="136" t="s">
        <v>216</v>
      </c>
      <c r="G32" s="137" t="e">
        <f>'ESTIMATIVA DE PREÇOS'!#REF!</f>
        <v>#REF!</v>
      </c>
      <c r="H32" s="145">
        <v>110.69086093442779</v>
      </c>
    </row>
    <row r="33" spans="1:8" ht="30">
      <c r="A33" s="121">
        <v>31</v>
      </c>
      <c r="B33" s="63" t="s">
        <v>178</v>
      </c>
      <c r="C33" s="34" t="s">
        <v>252</v>
      </c>
      <c r="D33" s="132">
        <v>378211.79100000003</v>
      </c>
      <c r="E33" s="127" t="s">
        <v>55</v>
      </c>
      <c r="F33" s="129" t="s">
        <v>216</v>
      </c>
      <c r="G33" s="88" t="e">
        <f>'ESTIMATIVA DE PREÇOS'!#REF!</f>
        <v>#REF!</v>
      </c>
      <c r="H33" s="144">
        <v>78.167770058132547</v>
      </c>
    </row>
    <row r="34" spans="1:8" ht="30">
      <c r="A34" s="121">
        <v>7</v>
      </c>
      <c r="B34" s="61" t="s">
        <v>156</v>
      </c>
      <c r="C34" s="31" t="s">
        <v>429</v>
      </c>
      <c r="D34" s="128">
        <v>185340.12</v>
      </c>
      <c r="E34" s="128" t="s">
        <v>55</v>
      </c>
      <c r="F34" s="129" t="s">
        <v>216</v>
      </c>
      <c r="G34" s="88" t="e">
        <f>'ESTIMATIVA DE PREÇOS'!#REF!</f>
        <v>#REF!</v>
      </c>
      <c r="H34" s="144">
        <v>100.04600499999999</v>
      </c>
    </row>
    <row r="35" spans="1:8" ht="30">
      <c r="A35" s="121">
        <v>17</v>
      </c>
      <c r="B35" s="63" t="s">
        <v>165</v>
      </c>
      <c r="C35" s="35" t="s">
        <v>250</v>
      </c>
      <c r="D35" s="127">
        <v>1396655.4</v>
      </c>
      <c r="E35" s="127" t="s">
        <v>55</v>
      </c>
      <c r="F35" s="129" t="s">
        <v>216</v>
      </c>
      <c r="G35" s="88" t="e">
        <f>'ESTIMATIVA DE PREÇOS'!#REF!</f>
        <v>#REF!</v>
      </c>
      <c r="H35" s="144">
        <v>83.939694874999986</v>
      </c>
    </row>
    <row r="36" spans="1:8">
      <c r="A36" s="121">
        <v>27</v>
      </c>
      <c r="B36" s="63" t="s">
        <v>182</v>
      </c>
      <c r="C36" s="131" t="s">
        <v>240</v>
      </c>
      <c r="D36" s="134">
        <v>497313.18699999998</v>
      </c>
      <c r="E36" s="127" t="s">
        <v>55</v>
      </c>
      <c r="F36" s="129" t="s">
        <v>216</v>
      </c>
      <c r="G36" s="88" t="e">
        <f>'ESTIMATIVA DE PREÇOS'!#REF!</f>
        <v>#REF!</v>
      </c>
      <c r="H36" s="144">
        <v>83.655252999999973</v>
      </c>
    </row>
    <row r="37" spans="1:8" ht="30">
      <c r="A37" s="121">
        <v>30</v>
      </c>
      <c r="B37" s="63" t="s">
        <v>224</v>
      </c>
      <c r="C37" s="135" t="s">
        <v>251</v>
      </c>
      <c r="D37" s="134">
        <v>65580.006000000008</v>
      </c>
      <c r="E37" s="127" t="s">
        <v>55</v>
      </c>
      <c r="F37" s="136" t="s">
        <v>216</v>
      </c>
      <c r="G37" s="137" t="e">
        <f>'ESTIMATIVA DE PREÇOS'!#REF!</f>
        <v>#REF!</v>
      </c>
      <c r="H37" s="145">
        <v>80.768737015532395</v>
      </c>
    </row>
    <row r="38" spans="1:8" ht="30">
      <c r="A38" s="121">
        <v>22</v>
      </c>
      <c r="B38" s="63" t="s">
        <v>177</v>
      </c>
      <c r="C38" s="34" t="s">
        <v>253</v>
      </c>
      <c r="D38" s="132">
        <v>598566.60000000009</v>
      </c>
      <c r="E38" s="127" t="s">
        <v>55</v>
      </c>
      <c r="F38" s="129" t="s">
        <v>216</v>
      </c>
      <c r="G38" s="88" t="e">
        <f>'ESTIMATIVA DE PREÇOS'!#REF!</f>
        <v>#REF!</v>
      </c>
      <c r="H38" s="144">
        <v>64.577220308132524</v>
      </c>
    </row>
    <row r="39" spans="1:8" ht="30">
      <c r="A39" s="121">
        <v>21</v>
      </c>
      <c r="B39" s="63" t="s">
        <v>163</v>
      </c>
      <c r="C39" s="35" t="s">
        <v>254</v>
      </c>
      <c r="D39" s="127">
        <v>675728.43099999998</v>
      </c>
      <c r="E39" s="127" t="s">
        <v>55</v>
      </c>
      <c r="F39" s="133" t="s">
        <v>216</v>
      </c>
      <c r="G39" s="88" t="e">
        <f>'ESTIMATIVA DE PREÇOS'!#REF!</f>
        <v>#REF!</v>
      </c>
      <c r="H39" s="144">
        <v>61.052062249999992</v>
      </c>
    </row>
    <row r="40" spans="1:8">
      <c r="A40" s="121">
        <v>25</v>
      </c>
      <c r="B40" s="63" t="s">
        <v>181</v>
      </c>
      <c r="C40" s="131" t="s">
        <v>239</v>
      </c>
      <c r="D40" s="127">
        <v>153020.014</v>
      </c>
      <c r="E40" s="127" t="s">
        <v>55</v>
      </c>
      <c r="F40" s="129" t="s">
        <v>216</v>
      </c>
      <c r="G40" s="88" t="e">
        <f>'ESTIMATIVA DE PREÇOS'!#REF!</f>
        <v>#REF!</v>
      </c>
      <c r="H40" s="144">
        <v>62.001058</v>
      </c>
    </row>
    <row r="41" spans="1:8" ht="30">
      <c r="A41" s="121">
        <v>15</v>
      </c>
      <c r="B41" s="63" t="s">
        <v>175</v>
      </c>
      <c r="C41" s="34" t="s">
        <v>255</v>
      </c>
      <c r="D41" s="132">
        <v>289597.89900000003</v>
      </c>
      <c r="E41" s="127" t="s">
        <v>55</v>
      </c>
      <c r="F41" s="129" t="s">
        <v>216</v>
      </c>
      <c r="G41" s="88" t="e">
        <f>'ESTIMATIVA DE PREÇOS'!#REF!</f>
        <v>#REF!</v>
      </c>
      <c r="H41" s="144">
        <v>53.430497808132536</v>
      </c>
    </row>
    <row r="42" spans="1:8">
      <c r="A42" s="121">
        <v>20</v>
      </c>
      <c r="B42" s="63" t="s">
        <v>158</v>
      </c>
      <c r="C42" s="131" t="s">
        <v>256</v>
      </c>
      <c r="D42" s="132">
        <v>982684.6889999999</v>
      </c>
      <c r="E42" s="127" t="s">
        <v>55</v>
      </c>
      <c r="F42" s="133" t="s">
        <v>216</v>
      </c>
      <c r="G42" s="88" t="e">
        <f>'ESTIMATIVA DE PREÇOS'!#REF!</f>
        <v>#REF!</v>
      </c>
      <c r="H42" s="144">
        <v>45.628602499999992</v>
      </c>
    </row>
    <row r="43" spans="1:8" ht="30">
      <c r="A43" s="121">
        <v>11</v>
      </c>
      <c r="B43" s="63" t="s">
        <v>160</v>
      </c>
      <c r="C43" s="35" t="s">
        <v>257</v>
      </c>
      <c r="D43" s="126"/>
      <c r="E43" s="127">
        <v>421150.58100000006</v>
      </c>
      <c r="F43" s="133" t="s">
        <v>216</v>
      </c>
      <c r="G43" s="88" t="e">
        <f>'ESTIMATIVA DE PREÇOS'!#REF!</f>
        <v>#REF!</v>
      </c>
      <c r="H43" s="144">
        <v>37.116738033132528</v>
      </c>
    </row>
    <row r="44" spans="1:8">
      <c r="A44" s="121">
        <v>12</v>
      </c>
      <c r="B44" s="61" t="s">
        <v>193</v>
      </c>
      <c r="C44" s="31" t="s">
        <v>135</v>
      </c>
      <c r="D44" s="128">
        <v>1882486.13</v>
      </c>
      <c r="E44" s="128" t="s">
        <v>55</v>
      </c>
      <c r="F44" s="129" t="s">
        <v>216</v>
      </c>
      <c r="G44" s="88" t="e">
        <f>'ESTIMATIVA DE PREÇOS'!#REF!</f>
        <v>#REF!</v>
      </c>
      <c r="H44" s="144">
        <v>13.996186783132531</v>
      </c>
    </row>
    <row r="45" spans="1:8">
      <c r="A45" s="121">
        <v>2</v>
      </c>
      <c r="B45" s="61" t="s">
        <v>157</v>
      </c>
      <c r="C45" s="31" t="s">
        <v>130</v>
      </c>
      <c r="D45" s="128">
        <v>3627</v>
      </c>
      <c r="E45" s="128" t="s">
        <v>18</v>
      </c>
      <c r="F45" s="129" t="s">
        <v>235</v>
      </c>
      <c r="G45" s="88" t="e">
        <f>'ESTIMATIVA DE PREÇOS'!#REF!</f>
        <v>#REF!</v>
      </c>
      <c r="H45" s="144">
        <v>2.9081770666666666</v>
      </c>
    </row>
    <row r="46" spans="1:8">
      <c r="A46" s="121">
        <v>6</v>
      </c>
      <c r="B46" s="61" t="s">
        <v>194</v>
      </c>
      <c r="C46" s="31" t="s">
        <v>132</v>
      </c>
      <c r="D46" s="128">
        <v>1882486.13</v>
      </c>
      <c r="E46" s="128" t="s">
        <v>55</v>
      </c>
      <c r="F46" s="129" t="s">
        <v>216</v>
      </c>
      <c r="G46" s="88" t="e">
        <f>'ESTIMATIVA DE PREÇOS'!#REF!</f>
        <v>#REF!</v>
      </c>
      <c r="H46" s="144">
        <v>2.7506182666666663</v>
      </c>
    </row>
    <row r="47" spans="1:8">
      <c r="A47" s="121">
        <v>3</v>
      </c>
      <c r="B47" s="61" t="s">
        <v>192</v>
      </c>
      <c r="C47" s="31" t="s">
        <v>139</v>
      </c>
      <c r="D47" s="128">
        <v>1882486.13</v>
      </c>
      <c r="E47" s="128" t="s">
        <v>55</v>
      </c>
      <c r="F47" s="129" t="s">
        <v>216</v>
      </c>
      <c r="G47" s="88" t="e">
        <f>'ESTIMATIVA DE PREÇOS'!#REF!</f>
        <v>#REF!</v>
      </c>
      <c r="H47" s="144">
        <v>2.4069021940655024</v>
      </c>
    </row>
  </sheetData>
  <autoFilter ref="B26:H47">
    <sortState ref="B27:H47">
      <sortCondition descending="1" ref="G26:G47"/>
    </sortState>
  </autoFilter>
  <mergeCells count="5">
    <mergeCell ref="B1:G1"/>
    <mergeCell ref="B2:G2"/>
    <mergeCell ref="B3:G3"/>
    <mergeCell ref="B4:G4"/>
    <mergeCell ref="B5:G5"/>
  </mergeCells>
  <pageMargins left="0.51181102362204722" right="0.51181102362204722" top="0.78740157480314965" bottom="0.78740157480314965" header="0.31496062992125984" footer="0.31496062992125984"/>
  <pageSetup paperSize="9" scale="61" fitToHeight="2" orientation="portrait" r:id="rId1"/>
  <headerFooter>
    <oddHeader>&amp;R&amp;A</oddHeader>
    <oddFooter>&amp;RFabio Rossignoli Marques
CREA 83382/D MG
Mat. 973128-8 - NOVACAP</oddFooter>
  </headerFooter>
  <drawing r:id="rId2"/>
</worksheet>
</file>

<file path=xl/worksheets/sheet16.xml><?xml version="1.0" encoding="utf-8"?>
<worksheet xmlns="http://schemas.openxmlformats.org/spreadsheetml/2006/main" xmlns:r="http://schemas.openxmlformats.org/officeDocument/2006/relationships">
  <sheetPr>
    <tabColor rgb="FFFF0000"/>
  </sheetPr>
  <dimension ref="A1:F13280"/>
  <sheetViews>
    <sheetView view="pageBreakPreview" topLeftCell="A97" zoomScaleNormal="100" zoomScaleSheetLayoutView="100" workbookViewId="0">
      <selection activeCell="F105" sqref="F105"/>
    </sheetView>
  </sheetViews>
  <sheetFormatPr defaultRowHeight="15"/>
  <cols>
    <col min="1" max="1" width="16.7109375" style="758" bestFit="1" customWidth="1"/>
    <col min="2" max="2" width="66.42578125" style="758" customWidth="1"/>
    <col min="3" max="3" width="11.7109375" style="750" customWidth="1"/>
    <col min="4" max="4" width="12.85546875" style="750" bestFit="1" customWidth="1"/>
    <col min="5" max="5" width="17.140625" style="216" customWidth="1"/>
    <col min="6" max="6" width="17.28515625" style="774" customWidth="1"/>
    <col min="7" max="7" width="30.140625" style="774" customWidth="1"/>
    <col min="8" max="16384" width="9.140625" style="774"/>
  </cols>
  <sheetData>
    <row r="1" spans="1:5">
      <c r="A1" s="753"/>
      <c r="B1" s="753" t="s">
        <v>5811</v>
      </c>
      <c r="C1" s="751"/>
      <c r="D1" s="751"/>
      <c r="E1" s="778"/>
    </row>
    <row r="2" spans="1:5">
      <c r="A2" s="753"/>
      <c r="B2" s="753" t="s">
        <v>5812</v>
      </c>
      <c r="C2" s="751"/>
      <c r="D2" s="751"/>
      <c r="E2" s="778"/>
    </row>
    <row r="3" spans="1:5">
      <c r="A3" s="753"/>
      <c r="B3" s="753" t="s">
        <v>50</v>
      </c>
      <c r="C3" s="751"/>
      <c r="D3" s="751"/>
      <c r="E3" s="778"/>
    </row>
    <row r="4" spans="1:5">
      <c r="A4" s="753" t="s">
        <v>47</v>
      </c>
      <c r="B4" s="753" t="s">
        <v>46</v>
      </c>
      <c r="C4" s="751" t="s">
        <v>6</v>
      </c>
      <c r="D4" s="751" t="s">
        <v>7</v>
      </c>
      <c r="E4" s="778" t="s">
        <v>22</v>
      </c>
    </row>
    <row r="5" spans="1:5">
      <c r="A5" s="753">
        <v>13255</v>
      </c>
      <c r="B5" s="753">
        <v>6087</v>
      </c>
      <c r="C5" s="751" t="s">
        <v>60</v>
      </c>
      <c r="D5" s="751"/>
      <c r="E5" s="778" t="s">
        <v>764</v>
      </c>
    </row>
    <row r="6" spans="1:5">
      <c r="A6" s="753">
        <v>83627</v>
      </c>
      <c r="B6" s="753">
        <v>98114</v>
      </c>
      <c r="C6" s="751" t="s">
        <v>60</v>
      </c>
      <c r="D6" s="751"/>
      <c r="E6" s="778" t="s">
        <v>764</v>
      </c>
    </row>
    <row r="7" spans="1:5">
      <c r="A7" s="753">
        <v>85180</v>
      </c>
      <c r="B7" s="753" t="s">
        <v>765</v>
      </c>
      <c r="C7" s="751" t="s">
        <v>55</v>
      </c>
      <c r="D7" s="751"/>
      <c r="E7" s="778" t="s">
        <v>764</v>
      </c>
    </row>
    <row r="8" spans="1:5">
      <c r="A8" s="753">
        <v>85423</v>
      </c>
      <c r="B8" s="753" t="s">
        <v>666</v>
      </c>
      <c r="C8" s="751" t="s">
        <v>55</v>
      </c>
      <c r="D8" s="751"/>
      <c r="E8" s="778" t="s">
        <v>764</v>
      </c>
    </row>
    <row r="9" spans="1:5">
      <c r="A9" s="753">
        <v>85424</v>
      </c>
      <c r="B9" s="753" t="s">
        <v>667</v>
      </c>
      <c r="C9" s="751" t="s">
        <v>55</v>
      </c>
      <c r="D9" s="751"/>
      <c r="E9" s="778" t="s">
        <v>764</v>
      </c>
    </row>
    <row r="10" spans="1:5">
      <c r="A10" s="753">
        <v>92970</v>
      </c>
      <c r="B10" s="753" t="s">
        <v>665</v>
      </c>
      <c r="C10" s="751" t="s">
        <v>55</v>
      </c>
      <c r="D10" s="751"/>
      <c r="E10" s="778" t="s">
        <v>764</v>
      </c>
    </row>
    <row r="11" spans="1:5">
      <c r="A11" s="753" t="s">
        <v>766</v>
      </c>
      <c r="B11" s="753" t="s">
        <v>767</v>
      </c>
      <c r="C11" s="751" t="s">
        <v>61</v>
      </c>
      <c r="D11" s="751"/>
      <c r="E11" s="778" t="s">
        <v>764</v>
      </c>
    </row>
    <row r="12" spans="1:5">
      <c r="A12" s="753" t="s">
        <v>768</v>
      </c>
      <c r="B12" s="753" t="s">
        <v>769</v>
      </c>
      <c r="C12" s="751" t="s">
        <v>18</v>
      </c>
      <c r="D12" s="751"/>
      <c r="E12" s="778" t="s">
        <v>764</v>
      </c>
    </row>
    <row r="13" spans="1:5">
      <c r="A13" s="753" t="s">
        <v>770</v>
      </c>
      <c r="B13" s="753">
        <v>100321</v>
      </c>
      <c r="C13" s="751" t="s">
        <v>360</v>
      </c>
      <c r="D13" s="751"/>
      <c r="E13" s="778" t="s">
        <v>764</v>
      </c>
    </row>
    <row r="14" spans="1:5">
      <c r="A14" s="753" t="s">
        <v>771</v>
      </c>
      <c r="B14" s="753">
        <v>93566</v>
      </c>
      <c r="C14" s="751" t="s">
        <v>360</v>
      </c>
      <c r="D14" s="751"/>
      <c r="E14" s="778" t="s">
        <v>764</v>
      </c>
    </row>
    <row r="15" spans="1:5">
      <c r="A15" s="753" t="s">
        <v>772</v>
      </c>
      <c r="B15" s="753">
        <v>93572</v>
      </c>
      <c r="C15" s="751" t="s">
        <v>360</v>
      </c>
      <c r="D15" s="751"/>
      <c r="E15" s="778" t="s">
        <v>764</v>
      </c>
    </row>
    <row r="16" spans="1:5">
      <c r="A16" s="753" t="s">
        <v>773</v>
      </c>
      <c r="B16" s="753">
        <v>93572</v>
      </c>
      <c r="C16" s="751" t="s">
        <v>360</v>
      </c>
      <c r="D16" s="751"/>
      <c r="E16" s="778" t="s">
        <v>764</v>
      </c>
    </row>
    <row r="17" spans="1:5">
      <c r="A17" s="753" t="s">
        <v>320</v>
      </c>
      <c r="B17" s="753">
        <v>93564</v>
      </c>
      <c r="C17" s="751" t="s">
        <v>360</v>
      </c>
      <c r="D17" s="751"/>
      <c r="E17" s="778" t="s">
        <v>764</v>
      </c>
    </row>
    <row r="18" spans="1:5">
      <c r="A18" s="753" t="s">
        <v>774</v>
      </c>
      <c r="B18" s="753" t="s">
        <v>316</v>
      </c>
      <c r="C18" s="751" t="s">
        <v>360</v>
      </c>
      <c r="D18" s="751"/>
      <c r="E18" s="778" t="s">
        <v>764</v>
      </c>
    </row>
    <row r="19" spans="1:5">
      <c r="A19" s="753" t="s">
        <v>775</v>
      </c>
      <c r="B19" s="753">
        <v>94296</v>
      </c>
      <c r="C19" s="751" t="s">
        <v>360</v>
      </c>
      <c r="D19" s="751"/>
      <c r="E19" s="778" t="s">
        <v>764</v>
      </c>
    </row>
    <row r="20" spans="1:5">
      <c r="A20" s="753" t="s">
        <v>776</v>
      </c>
      <c r="B20" s="753" t="s">
        <v>676</v>
      </c>
      <c r="C20" s="751" t="s">
        <v>360</v>
      </c>
      <c r="D20" s="751"/>
      <c r="E20" s="778" t="s">
        <v>764</v>
      </c>
    </row>
    <row r="21" spans="1:5">
      <c r="A21" s="753" t="s">
        <v>777</v>
      </c>
      <c r="B21" s="753" t="s">
        <v>778</v>
      </c>
      <c r="C21" s="751" t="s">
        <v>55</v>
      </c>
      <c r="D21" s="751"/>
      <c r="E21" s="778" t="s">
        <v>764</v>
      </c>
    </row>
    <row r="22" spans="1:5">
      <c r="A22" s="753">
        <v>41089</v>
      </c>
      <c r="B22" s="753">
        <v>100534</v>
      </c>
      <c r="C22" s="751" t="s">
        <v>360</v>
      </c>
      <c r="D22" s="751"/>
      <c r="E22" s="778" t="s">
        <v>764</v>
      </c>
    </row>
    <row r="23" spans="1:5">
      <c r="A23" s="753">
        <v>41090</v>
      </c>
      <c r="B23" s="753" t="s">
        <v>779</v>
      </c>
      <c r="C23" s="751" t="s">
        <v>360</v>
      </c>
      <c r="D23" s="751"/>
      <c r="E23" s="778" t="s">
        <v>764</v>
      </c>
    </row>
    <row r="24" spans="1:5">
      <c r="A24" s="753" t="s">
        <v>780</v>
      </c>
      <c r="B24" s="753" t="s">
        <v>668</v>
      </c>
      <c r="C24" s="751"/>
      <c r="D24" s="751"/>
      <c r="E24" s="778" t="s">
        <v>764</v>
      </c>
    </row>
    <row r="25" spans="1:5">
      <c r="A25" s="753" t="s">
        <v>781</v>
      </c>
      <c r="B25" s="753" t="s">
        <v>680</v>
      </c>
      <c r="C25" s="751"/>
      <c r="D25" s="751"/>
      <c r="E25" s="778" t="s">
        <v>764</v>
      </c>
    </row>
    <row r="26" spans="1:5">
      <c r="A26" s="753" t="s">
        <v>782</v>
      </c>
      <c r="B26" s="753" t="s">
        <v>681</v>
      </c>
      <c r="C26" s="751"/>
      <c r="D26" s="751"/>
      <c r="E26" s="778" t="s">
        <v>764</v>
      </c>
    </row>
    <row r="27" spans="1:5">
      <c r="A27" s="753" t="s">
        <v>783</v>
      </c>
      <c r="B27" s="753" t="s">
        <v>683</v>
      </c>
      <c r="C27" s="751"/>
      <c r="D27" s="751"/>
      <c r="E27" s="778" t="s">
        <v>764</v>
      </c>
    </row>
    <row r="28" spans="1:5">
      <c r="A28" s="753" t="s">
        <v>784</v>
      </c>
      <c r="B28" s="753" t="s">
        <v>682</v>
      </c>
      <c r="C28" s="751"/>
      <c r="D28" s="751"/>
      <c r="E28" s="778" t="s">
        <v>764</v>
      </c>
    </row>
    <row r="29" spans="1:5">
      <c r="A29" s="753" t="s">
        <v>785</v>
      </c>
      <c r="B29" s="753" t="s">
        <v>686</v>
      </c>
      <c r="C29" s="751"/>
      <c r="D29" s="751"/>
      <c r="E29" s="778" t="s">
        <v>764</v>
      </c>
    </row>
    <row r="30" spans="1:5">
      <c r="A30" s="753" t="s">
        <v>53</v>
      </c>
      <c r="B30" s="753" t="s">
        <v>685</v>
      </c>
      <c r="C30" s="751"/>
      <c r="D30" s="751"/>
      <c r="E30" s="778" t="s">
        <v>764</v>
      </c>
    </row>
    <row r="31" spans="1:5">
      <c r="A31" s="753" t="s">
        <v>786</v>
      </c>
      <c r="B31" s="753" t="s">
        <v>684</v>
      </c>
      <c r="C31" s="751"/>
      <c r="D31" s="751"/>
      <c r="E31" s="778" t="s">
        <v>764</v>
      </c>
    </row>
    <row r="32" spans="1:5" ht="30">
      <c r="A32" s="753" t="s">
        <v>387</v>
      </c>
      <c r="B32" s="753" t="s">
        <v>692</v>
      </c>
      <c r="C32" s="751" t="s">
        <v>10</v>
      </c>
      <c r="D32" s="751"/>
      <c r="E32" s="778" t="s">
        <v>764</v>
      </c>
    </row>
    <row r="33" spans="1:5" ht="30">
      <c r="A33" s="753" t="s">
        <v>392</v>
      </c>
      <c r="B33" s="753" t="s">
        <v>688</v>
      </c>
      <c r="C33" s="751" t="s">
        <v>55</v>
      </c>
      <c r="D33" s="751"/>
      <c r="E33" s="778" t="s">
        <v>764</v>
      </c>
    </row>
    <row r="34" spans="1:5">
      <c r="A34" s="753" t="s">
        <v>394</v>
      </c>
      <c r="B34" s="753" t="s">
        <v>690</v>
      </c>
      <c r="C34" s="751" t="s">
        <v>55</v>
      </c>
      <c r="D34" s="751"/>
      <c r="E34" s="778" t="s">
        <v>764</v>
      </c>
    </row>
    <row r="35" spans="1:5" ht="30">
      <c r="A35" s="753" t="s">
        <v>787</v>
      </c>
      <c r="B35" s="753" t="s">
        <v>658</v>
      </c>
      <c r="C35" s="751" t="s">
        <v>360</v>
      </c>
      <c r="D35" s="751"/>
      <c r="E35" s="778" t="s">
        <v>764</v>
      </c>
    </row>
    <row r="36" spans="1:5" ht="30">
      <c r="A36" s="753" t="s">
        <v>402</v>
      </c>
      <c r="B36" s="753" t="s">
        <v>729</v>
      </c>
      <c r="C36" s="751"/>
      <c r="D36" s="751"/>
      <c r="E36" s="778" t="s">
        <v>764</v>
      </c>
    </row>
    <row r="37" spans="1:5">
      <c r="A37" s="753" t="s">
        <v>390</v>
      </c>
      <c r="B37" s="753" t="s">
        <v>735</v>
      </c>
      <c r="C37" s="751"/>
      <c r="D37" s="751"/>
      <c r="E37" s="778" t="s">
        <v>764</v>
      </c>
    </row>
    <row r="38" spans="1:5" ht="30">
      <c r="A38" s="753" t="s">
        <v>816</v>
      </c>
      <c r="B38" s="753" t="s">
        <v>733</v>
      </c>
      <c r="C38" s="751"/>
      <c r="D38" s="751"/>
      <c r="E38" s="778" t="s">
        <v>764</v>
      </c>
    </row>
    <row r="39" spans="1:5" ht="30">
      <c r="A39" s="753" t="s">
        <v>817</v>
      </c>
      <c r="B39" s="753" t="s">
        <v>734</v>
      </c>
      <c r="C39" s="751"/>
      <c r="D39" s="751"/>
      <c r="E39" s="778" t="s">
        <v>764</v>
      </c>
    </row>
    <row r="40" spans="1:5">
      <c r="A40" s="753" t="s">
        <v>813</v>
      </c>
      <c r="B40" s="753" t="s">
        <v>728</v>
      </c>
      <c r="C40" s="751" t="s">
        <v>60</v>
      </c>
      <c r="D40" s="751"/>
      <c r="E40" s="778" t="s">
        <v>764</v>
      </c>
    </row>
    <row r="41" spans="1:5">
      <c r="A41" s="753" t="s">
        <v>814</v>
      </c>
      <c r="B41" s="753" t="s">
        <v>764</v>
      </c>
      <c r="C41" s="751" t="s">
        <v>60</v>
      </c>
      <c r="D41" s="751"/>
      <c r="E41" s="778" t="s">
        <v>764</v>
      </c>
    </row>
    <row r="42" spans="1:5">
      <c r="A42" s="753" t="s">
        <v>818</v>
      </c>
      <c r="B42" s="753" t="s">
        <v>819</v>
      </c>
      <c r="C42" s="751" t="s">
        <v>18</v>
      </c>
      <c r="D42" s="751"/>
      <c r="E42" s="778" t="s">
        <v>59</v>
      </c>
    </row>
    <row r="43" spans="1:5" ht="30">
      <c r="A43" s="753" t="s">
        <v>824</v>
      </c>
      <c r="B43" s="753" t="s">
        <v>825</v>
      </c>
      <c r="C43" s="751" t="s">
        <v>61</v>
      </c>
      <c r="D43" s="751"/>
      <c r="E43" s="778" t="s">
        <v>59</v>
      </c>
    </row>
    <row r="44" spans="1:5" ht="30">
      <c r="A44" s="753" t="s">
        <v>826</v>
      </c>
      <c r="B44" s="753" t="s">
        <v>827</v>
      </c>
      <c r="C44" s="751" t="s">
        <v>61</v>
      </c>
      <c r="D44" s="751"/>
      <c r="E44" s="778" t="s">
        <v>59</v>
      </c>
    </row>
    <row r="45" spans="1:5">
      <c r="A45" s="753" t="s">
        <v>769</v>
      </c>
      <c r="B45" s="753" t="s">
        <v>708</v>
      </c>
      <c r="C45" s="751"/>
      <c r="D45" s="751"/>
      <c r="E45" s="778" t="s">
        <v>764</v>
      </c>
    </row>
    <row r="46" spans="1:5">
      <c r="A46" s="753">
        <v>72844</v>
      </c>
      <c r="B46" s="2">
        <v>100989</v>
      </c>
      <c r="C46" s="751"/>
      <c r="D46" s="751"/>
      <c r="E46" s="778" t="s">
        <v>764</v>
      </c>
    </row>
    <row r="47" spans="1:5">
      <c r="A47" s="868">
        <v>95303</v>
      </c>
      <c r="B47" s="2">
        <v>95875</v>
      </c>
      <c r="C47" s="751"/>
      <c r="D47" s="751"/>
      <c r="E47" s="778" t="s">
        <v>764</v>
      </c>
    </row>
    <row r="48" spans="1:5" s="291" customFormat="1">
      <c r="A48" s="741" t="s">
        <v>13013</v>
      </c>
      <c r="B48" s="735" t="s">
        <v>112</v>
      </c>
      <c r="C48" s="738" t="s">
        <v>281</v>
      </c>
      <c r="D48" s="322"/>
      <c r="E48" s="740">
        <v>6.81</v>
      </c>
    </row>
    <row r="49" spans="1:5" s="291" customFormat="1" ht="36">
      <c r="A49" s="741" t="s">
        <v>13014</v>
      </c>
      <c r="B49" s="735" t="s">
        <v>689</v>
      </c>
      <c r="C49" s="738" t="s">
        <v>585</v>
      </c>
      <c r="D49" s="322"/>
      <c r="E49" s="740">
        <v>22.93</v>
      </c>
    </row>
    <row r="50" spans="1:5" ht="24">
      <c r="A50" s="617" t="s">
        <v>13040</v>
      </c>
      <c r="B50" s="616" t="s">
        <v>51</v>
      </c>
      <c r="C50" s="614" t="s">
        <v>10</v>
      </c>
      <c r="D50" s="614"/>
      <c r="E50" s="890">
        <v>5976.42</v>
      </c>
    </row>
    <row r="51" spans="1:5" ht="24">
      <c r="A51" s="618" t="s">
        <v>13038</v>
      </c>
      <c r="B51" s="616" t="s">
        <v>52</v>
      </c>
      <c r="C51" s="614" t="s">
        <v>10</v>
      </c>
      <c r="D51" s="614"/>
      <c r="E51" s="890">
        <v>2530.08</v>
      </c>
    </row>
    <row r="52" spans="1:5" ht="36">
      <c r="A52" s="618" t="s">
        <v>13039</v>
      </c>
      <c r="B52" s="616" t="s">
        <v>20</v>
      </c>
      <c r="C52" s="614" t="s">
        <v>10</v>
      </c>
      <c r="D52" s="614"/>
      <c r="E52" s="890">
        <v>3793.38</v>
      </c>
    </row>
    <row r="53" spans="1:5">
      <c r="A53" s="637" t="s">
        <v>668</v>
      </c>
      <c r="B53" s="638" t="s">
        <v>13016</v>
      </c>
      <c r="C53" s="639" t="s">
        <v>55</v>
      </c>
      <c r="D53" s="640"/>
      <c r="E53" s="759" t="s">
        <v>13002</v>
      </c>
    </row>
    <row r="54" spans="1:5" ht="24">
      <c r="A54" s="741" t="s">
        <v>682</v>
      </c>
      <c r="B54" s="735" t="s">
        <v>694</v>
      </c>
      <c r="C54" s="738" t="s">
        <v>611</v>
      </c>
      <c r="D54" s="322"/>
      <c r="E54" s="740">
        <v>204.27</v>
      </c>
    </row>
    <row r="55" spans="1:5" ht="24">
      <c r="A55" s="741" t="s">
        <v>683</v>
      </c>
      <c r="B55" s="735" t="s">
        <v>695</v>
      </c>
      <c r="C55" s="738" t="s">
        <v>281</v>
      </c>
      <c r="D55" s="322"/>
      <c r="E55" s="740">
        <v>280.60000000000002</v>
      </c>
    </row>
    <row r="56" spans="1:5">
      <c r="A56" s="637" t="s">
        <v>769</v>
      </c>
      <c r="B56" s="638" t="s">
        <v>93</v>
      </c>
      <c r="C56" s="639" t="s">
        <v>18</v>
      </c>
      <c r="D56" s="640"/>
      <c r="E56" s="759" t="s">
        <v>13002</v>
      </c>
    </row>
    <row r="57" spans="1:5" ht="36">
      <c r="A57" s="637" t="s">
        <v>667</v>
      </c>
      <c r="B57" s="638" t="s">
        <v>113</v>
      </c>
      <c r="C57" s="639" t="s">
        <v>55</v>
      </c>
      <c r="D57" s="641"/>
      <c r="E57" s="742" t="s">
        <v>13014</v>
      </c>
    </row>
    <row r="58" spans="1:5" ht="28.5">
      <c r="A58" s="724" t="s">
        <v>666</v>
      </c>
      <c r="B58" s="719" t="s">
        <v>112</v>
      </c>
      <c r="C58" s="720" t="s">
        <v>55</v>
      </c>
      <c r="D58" s="731"/>
      <c r="E58" s="737" t="s">
        <v>13013</v>
      </c>
    </row>
    <row r="59" spans="1:5" ht="42.75">
      <c r="A59" s="637" t="s">
        <v>665</v>
      </c>
      <c r="B59" s="638" t="s">
        <v>69</v>
      </c>
      <c r="C59" s="639" t="s">
        <v>55</v>
      </c>
      <c r="D59" s="641"/>
      <c r="E59" s="759" t="s">
        <v>13002</v>
      </c>
    </row>
    <row r="60" spans="1:5" ht="57">
      <c r="A60" s="642" t="s">
        <v>807</v>
      </c>
      <c r="B60" s="638" t="s">
        <v>808</v>
      </c>
      <c r="C60" s="640" t="s">
        <v>55</v>
      </c>
      <c r="D60" s="641"/>
      <c r="E60" s="759" t="s">
        <v>13002</v>
      </c>
    </row>
    <row r="61" spans="1:5" ht="57">
      <c r="A61" s="642" t="s">
        <v>809</v>
      </c>
      <c r="B61" s="638" t="s">
        <v>810</v>
      </c>
      <c r="C61" s="640" t="s">
        <v>55</v>
      </c>
      <c r="D61" s="641"/>
      <c r="E61" s="759" t="s">
        <v>13002</v>
      </c>
    </row>
    <row r="62" spans="1:5" ht="57">
      <c r="A62" s="642" t="s">
        <v>811</v>
      </c>
      <c r="B62" s="638" t="s">
        <v>812</v>
      </c>
      <c r="C62" s="640" t="s">
        <v>55</v>
      </c>
      <c r="D62" s="641"/>
      <c r="E62" s="759" t="s">
        <v>13002</v>
      </c>
    </row>
    <row r="63" spans="1:5">
      <c r="A63" s="642" t="s">
        <v>883</v>
      </c>
      <c r="B63" s="638" t="s">
        <v>884</v>
      </c>
      <c r="C63" s="640" t="s">
        <v>281</v>
      </c>
      <c r="D63" s="641"/>
      <c r="E63" s="759" t="s">
        <v>13002</v>
      </c>
    </row>
    <row r="64" spans="1:5" ht="28.5">
      <c r="A64" s="643" t="s">
        <v>806</v>
      </c>
      <c r="B64" s="644" t="s">
        <v>5813</v>
      </c>
      <c r="C64" s="639" t="s">
        <v>55</v>
      </c>
      <c r="D64" s="645"/>
      <c r="E64" s="759" t="s">
        <v>13002</v>
      </c>
    </row>
    <row r="65" spans="1:5" ht="28.5">
      <c r="A65" s="642" t="s">
        <v>818</v>
      </c>
      <c r="B65" s="638" t="s">
        <v>819</v>
      </c>
      <c r="C65" s="640" t="s">
        <v>18</v>
      </c>
      <c r="D65" s="641"/>
      <c r="E65" s="759" t="e">
        <v>#N/A</v>
      </c>
    </row>
    <row r="66" spans="1:5" ht="28.5">
      <c r="A66" s="642" t="s">
        <v>814</v>
      </c>
      <c r="B66" s="638" t="s">
        <v>5814</v>
      </c>
      <c r="C66" s="640" t="s">
        <v>60</v>
      </c>
      <c r="D66" s="641"/>
      <c r="E66" s="759" t="e">
        <v>#N/A</v>
      </c>
    </row>
    <row r="67" spans="1:5">
      <c r="A67" s="734" t="s">
        <v>728</v>
      </c>
      <c r="B67" s="733" t="s">
        <v>730</v>
      </c>
      <c r="C67" s="732" t="s">
        <v>611</v>
      </c>
      <c r="D67" s="731"/>
      <c r="E67" s="736">
        <v>3935.08</v>
      </c>
    </row>
    <row r="68" spans="1:5" ht="28.5">
      <c r="A68" s="642" t="s">
        <v>820</v>
      </c>
      <c r="B68" s="638" t="s">
        <v>821</v>
      </c>
      <c r="C68" s="639" t="s">
        <v>60</v>
      </c>
      <c r="D68" s="641"/>
      <c r="E68" s="759" t="e">
        <v>#N/A</v>
      </c>
    </row>
    <row r="69" spans="1:5" ht="28.5">
      <c r="A69" s="637" t="s">
        <v>822</v>
      </c>
      <c r="B69" s="638" t="s">
        <v>823</v>
      </c>
      <c r="C69" s="640" t="s">
        <v>60</v>
      </c>
      <c r="D69" s="641"/>
      <c r="E69" s="759" t="e">
        <v>#N/A</v>
      </c>
    </row>
    <row r="70" spans="1:5">
      <c r="A70" s="646" t="s">
        <v>804</v>
      </c>
      <c r="B70" s="638" t="s">
        <v>805</v>
      </c>
      <c r="C70" s="640" t="s">
        <v>60</v>
      </c>
      <c r="D70" s="641"/>
      <c r="E70" s="759">
        <v>552.59030119999989</v>
      </c>
    </row>
    <row r="71" spans="1:5">
      <c r="A71" s="646" t="s">
        <v>5815</v>
      </c>
      <c r="B71" s="638" t="s">
        <v>5816</v>
      </c>
      <c r="C71" s="640" t="s">
        <v>18</v>
      </c>
      <c r="D71" s="641"/>
      <c r="E71" s="759">
        <v>176.95145416</v>
      </c>
    </row>
    <row r="72" spans="1:5">
      <c r="A72" s="646" t="s">
        <v>5817</v>
      </c>
      <c r="B72" s="638" t="s">
        <v>5818</v>
      </c>
      <c r="C72" s="640" t="s">
        <v>18</v>
      </c>
      <c r="D72" s="641"/>
      <c r="E72" s="759">
        <v>225.56350079999999</v>
      </c>
    </row>
    <row r="73" spans="1:5">
      <c r="A73" s="646" t="s">
        <v>802</v>
      </c>
      <c r="B73" s="638" t="s">
        <v>803</v>
      </c>
      <c r="C73" s="640" t="s">
        <v>18</v>
      </c>
      <c r="D73" s="641"/>
      <c r="E73" s="759">
        <v>71.968250959999992</v>
      </c>
    </row>
    <row r="74" spans="1:5">
      <c r="A74" s="646" t="s">
        <v>5819</v>
      </c>
      <c r="B74" s="647" t="s">
        <v>5820</v>
      </c>
      <c r="C74" s="640" t="s">
        <v>18</v>
      </c>
      <c r="D74" s="641"/>
      <c r="E74" s="759">
        <v>58.242968348000005</v>
      </c>
    </row>
    <row r="75" spans="1:5">
      <c r="A75" s="646" t="s">
        <v>5821</v>
      </c>
      <c r="B75" s="638" t="s">
        <v>5822</v>
      </c>
      <c r="C75" s="640" t="s">
        <v>18</v>
      </c>
      <c r="D75" s="641"/>
      <c r="E75" s="759">
        <v>424.74985219999996</v>
      </c>
    </row>
    <row r="76" spans="1:5" ht="28.5">
      <c r="A76" s="637" t="s">
        <v>824</v>
      </c>
      <c r="B76" s="638" t="s">
        <v>825</v>
      </c>
      <c r="C76" s="640" t="s">
        <v>61</v>
      </c>
      <c r="D76" s="641"/>
      <c r="E76" s="759" t="e">
        <v>#N/A</v>
      </c>
    </row>
    <row r="77" spans="1:5" ht="28.5">
      <c r="A77" s="637" t="s">
        <v>826</v>
      </c>
      <c r="B77" s="638" t="s">
        <v>827</v>
      </c>
      <c r="C77" s="640" t="s">
        <v>61</v>
      </c>
      <c r="D77" s="641"/>
      <c r="E77" s="759">
        <v>171.23520000000002</v>
      </c>
    </row>
    <row r="78" spans="1:5">
      <c r="A78" s="648" t="s">
        <v>795</v>
      </c>
      <c r="B78" s="638" t="s">
        <v>796</v>
      </c>
      <c r="C78" s="640" t="s">
        <v>60</v>
      </c>
      <c r="D78" s="641"/>
      <c r="E78" s="759">
        <v>38.976488000000003</v>
      </c>
    </row>
    <row r="79" spans="1:5" ht="28.5">
      <c r="A79" s="649" t="s">
        <v>351</v>
      </c>
      <c r="B79" s="644" t="s">
        <v>301</v>
      </c>
      <c r="C79" s="639" t="s">
        <v>302</v>
      </c>
      <c r="D79" s="645"/>
      <c r="E79" s="760">
        <v>351.18848484848479</v>
      </c>
    </row>
    <row r="80" spans="1:5" ht="25.5">
      <c r="A80" s="649" t="s">
        <v>5823</v>
      </c>
      <c r="B80" s="644" t="s">
        <v>5824</v>
      </c>
      <c r="C80" s="639" t="s">
        <v>60</v>
      </c>
      <c r="D80" s="645"/>
      <c r="E80" s="760">
        <v>414.39</v>
      </c>
    </row>
    <row r="81" spans="1:5" ht="42.75">
      <c r="A81" s="649" t="s">
        <v>5825</v>
      </c>
      <c r="B81" s="644" t="s">
        <v>5826</v>
      </c>
      <c r="C81" s="639" t="s">
        <v>60</v>
      </c>
      <c r="D81" s="645"/>
      <c r="E81" s="760">
        <v>1545.8784651162789</v>
      </c>
    </row>
    <row r="82" spans="1:5" ht="28.5">
      <c r="A82" s="649" t="s">
        <v>353</v>
      </c>
      <c r="B82" s="644" t="s">
        <v>304</v>
      </c>
      <c r="C82" s="639" t="s">
        <v>60</v>
      </c>
      <c r="D82" s="645"/>
      <c r="E82" s="760">
        <v>5072.4908837209305</v>
      </c>
    </row>
    <row r="83" spans="1:5" ht="28.5">
      <c r="A83" s="643" t="s">
        <v>354</v>
      </c>
      <c r="B83" s="644" t="s">
        <v>349</v>
      </c>
      <c r="C83" s="639" t="s">
        <v>60</v>
      </c>
      <c r="D83" s="645"/>
      <c r="E83" s="760">
        <v>6363.5025116279066</v>
      </c>
    </row>
    <row r="84" spans="1:5" ht="42.75">
      <c r="A84" s="643" t="s">
        <v>355</v>
      </c>
      <c r="B84" s="644" t="s">
        <v>5827</v>
      </c>
      <c r="C84" s="639" t="s">
        <v>60</v>
      </c>
      <c r="D84" s="645"/>
      <c r="E84" s="760">
        <v>5739.9238947368422</v>
      </c>
    </row>
    <row r="85" spans="1:5" ht="25.5">
      <c r="A85" s="643" t="s">
        <v>357</v>
      </c>
      <c r="B85" s="644" t="s">
        <v>350</v>
      </c>
      <c r="C85" s="639" t="s">
        <v>678</v>
      </c>
      <c r="D85" s="645"/>
      <c r="E85" s="760">
        <v>0.85434589999999999</v>
      </c>
    </row>
    <row r="86" spans="1:5" ht="25.5">
      <c r="A86" s="649" t="s">
        <v>352</v>
      </c>
      <c r="B86" s="644" t="s">
        <v>303</v>
      </c>
      <c r="C86" s="639" t="s">
        <v>302</v>
      </c>
      <c r="D86" s="645"/>
      <c r="E86" s="760">
        <v>102.54538333333335</v>
      </c>
    </row>
    <row r="87" spans="1:5">
      <c r="A87" s="643" t="s">
        <v>356</v>
      </c>
      <c r="B87" s="644" t="s">
        <v>322</v>
      </c>
      <c r="C87" s="639" t="s">
        <v>55</v>
      </c>
      <c r="D87" s="645"/>
      <c r="E87" s="759">
        <v>0.21083299999999999</v>
      </c>
    </row>
    <row r="88" spans="1:5">
      <c r="A88" s="637" t="s">
        <v>5828</v>
      </c>
      <c r="B88" s="650" t="s">
        <v>5829</v>
      </c>
      <c r="C88" s="651" t="s">
        <v>55</v>
      </c>
      <c r="D88" s="641"/>
      <c r="E88" s="759">
        <v>1.0422000000000002</v>
      </c>
    </row>
    <row r="89" spans="1:5">
      <c r="A89" s="637" t="s">
        <v>5830</v>
      </c>
      <c r="B89" s="650" t="s">
        <v>5831</v>
      </c>
      <c r="C89" s="651" t="s">
        <v>61</v>
      </c>
      <c r="D89" s="641"/>
      <c r="E89" s="759">
        <v>2.0028768000000001</v>
      </c>
    </row>
    <row r="90" spans="1:5">
      <c r="A90" s="637" t="s">
        <v>5832</v>
      </c>
      <c r="B90" s="650" t="s">
        <v>5833</v>
      </c>
      <c r="C90" s="639" t="s">
        <v>60</v>
      </c>
      <c r="D90" s="641"/>
      <c r="E90" s="759">
        <v>66.69</v>
      </c>
    </row>
    <row r="91" spans="1:5">
      <c r="A91" s="637" t="s">
        <v>5834</v>
      </c>
      <c r="B91" s="650" t="s">
        <v>5835</v>
      </c>
      <c r="C91" s="639" t="s">
        <v>60</v>
      </c>
      <c r="D91" s="641"/>
      <c r="E91" s="759">
        <v>190.26</v>
      </c>
    </row>
    <row r="92" spans="1:5" ht="57">
      <c r="A92" s="643" t="s">
        <v>277</v>
      </c>
      <c r="B92" s="644" t="s">
        <v>5836</v>
      </c>
      <c r="C92" s="639" t="s">
        <v>60</v>
      </c>
      <c r="D92" s="652"/>
      <c r="E92" s="759">
        <v>1227.6176979760874</v>
      </c>
    </row>
    <row r="93" spans="1:5" ht="57">
      <c r="A93" s="643" t="s">
        <v>5837</v>
      </c>
      <c r="B93" s="644" t="s">
        <v>278</v>
      </c>
      <c r="C93" s="639" t="s">
        <v>60</v>
      </c>
      <c r="D93" s="652"/>
      <c r="E93" s="759">
        <v>1760.4984025742265</v>
      </c>
    </row>
    <row r="94" spans="1:5" ht="57">
      <c r="A94" s="643" t="s">
        <v>5838</v>
      </c>
      <c r="B94" s="644" t="s">
        <v>5839</v>
      </c>
      <c r="C94" s="639" t="s">
        <v>60</v>
      </c>
      <c r="D94" s="652"/>
      <c r="E94" s="759">
        <v>3371.0496799000002</v>
      </c>
    </row>
    <row r="95" spans="1:5" ht="57">
      <c r="A95" s="643" t="s">
        <v>5840</v>
      </c>
      <c r="B95" s="644" t="s">
        <v>5841</v>
      </c>
      <c r="C95" s="639" t="s">
        <v>424</v>
      </c>
      <c r="D95" s="639"/>
      <c r="E95" s="759">
        <v>41.532939999999996</v>
      </c>
    </row>
    <row r="96" spans="1:5" ht="28.5">
      <c r="A96" s="653" t="s">
        <v>5842</v>
      </c>
      <c r="B96" s="558" t="s">
        <v>5843</v>
      </c>
      <c r="C96" s="152" t="s">
        <v>360</v>
      </c>
      <c r="D96" s="569"/>
      <c r="E96" s="759" t="s">
        <v>13002</v>
      </c>
    </row>
    <row r="97" spans="1:5">
      <c r="A97" s="654" t="s">
        <v>798</v>
      </c>
      <c r="B97" s="150" t="s">
        <v>5844</v>
      </c>
      <c r="C97" s="152" t="s">
        <v>5845</v>
      </c>
      <c r="D97" s="761"/>
      <c r="E97" s="759" t="s">
        <v>13002</v>
      </c>
    </row>
    <row r="98" spans="1:5">
      <c r="A98" s="654" t="s">
        <v>799</v>
      </c>
      <c r="B98" s="150" t="s">
        <v>5846</v>
      </c>
      <c r="C98" s="152" t="s">
        <v>5845</v>
      </c>
      <c r="D98" s="761"/>
      <c r="E98" s="759" t="s">
        <v>13002</v>
      </c>
    </row>
    <row r="99" spans="1:5" ht="28.5">
      <c r="A99" s="654" t="s">
        <v>800</v>
      </c>
      <c r="B99" s="655" t="s">
        <v>801</v>
      </c>
      <c r="C99" s="152" t="s">
        <v>5845</v>
      </c>
      <c r="D99" s="761"/>
      <c r="E99" s="759" t="s">
        <v>13002</v>
      </c>
    </row>
    <row r="100" spans="1:5">
      <c r="A100" s="654" t="s">
        <v>797</v>
      </c>
      <c r="B100" s="150" t="s">
        <v>5847</v>
      </c>
      <c r="C100" s="152" t="s">
        <v>5845</v>
      </c>
      <c r="D100" s="761"/>
      <c r="E100" s="759" t="s">
        <v>13002</v>
      </c>
    </row>
    <row r="101" spans="1:5" ht="28.5">
      <c r="A101" s="656" t="s">
        <v>788</v>
      </c>
      <c r="B101" s="558" t="s">
        <v>789</v>
      </c>
      <c r="C101" s="152" t="s">
        <v>360</v>
      </c>
      <c r="D101" s="569"/>
      <c r="E101" s="759" t="s">
        <v>13002</v>
      </c>
    </row>
    <row r="102" spans="1:5" ht="28.5">
      <c r="A102" s="656" t="s">
        <v>423</v>
      </c>
      <c r="B102" s="558" t="s">
        <v>671</v>
      </c>
      <c r="C102" s="614" t="s">
        <v>60</v>
      </c>
      <c r="D102" s="569"/>
      <c r="E102" s="759" t="s">
        <v>13019</v>
      </c>
    </row>
    <row r="103" spans="1:5">
      <c r="A103" s="746" t="s">
        <v>13019</v>
      </c>
      <c r="B103" s="745" t="s">
        <v>671</v>
      </c>
      <c r="C103" s="744" t="s">
        <v>360</v>
      </c>
      <c r="D103" s="743"/>
      <c r="E103" s="743">
        <v>2679.47</v>
      </c>
    </row>
    <row r="104" spans="1:5" ht="71.25">
      <c r="A104" s="656" t="s">
        <v>5848</v>
      </c>
      <c r="B104" s="558" t="s">
        <v>5849</v>
      </c>
      <c r="C104" s="614" t="s">
        <v>81</v>
      </c>
      <c r="D104" s="569"/>
      <c r="E104" s="759" t="s">
        <v>13002</v>
      </c>
    </row>
    <row r="105" spans="1:5" ht="42.75">
      <c r="A105" s="656" t="s">
        <v>312</v>
      </c>
      <c r="B105" s="753" t="s">
        <v>672</v>
      </c>
      <c r="C105" s="657" t="s">
        <v>66</v>
      </c>
      <c r="D105" s="569"/>
      <c r="E105" s="746" t="s">
        <v>13021</v>
      </c>
    </row>
    <row r="106" spans="1:5">
      <c r="A106" s="746" t="s">
        <v>13021</v>
      </c>
      <c r="B106" s="745" t="s">
        <v>13020</v>
      </c>
      <c r="C106" s="744" t="s">
        <v>66</v>
      </c>
      <c r="D106" s="743"/>
      <c r="E106" s="743">
        <v>14182.08</v>
      </c>
    </row>
    <row r="107" spans="1:5">
      <c r="A107" s="656" t="s">
        <v>832</v>
      </c>
      <c r="B107" s="753" t="s">
        <v>116</v>
      </c>
      <c r="C107" s="657" t="s">
        <v>81</v>
      </c>
      <c r="D107" s="569"/>
      <c r="E107" s="759" t="s">
        <v>13002</v>
      </c>
    </row>
    <row r="108" spans="1:5">
      <c r="A108" s="654" t="s">
        <v>5850</v>
      </c>
      <c r="B108" s="658" t="s">
        <v>5851</v>
      </c>
      <c r="C108" s="152" t="s">
        <v>360</v>
      </c>
      <c r="D108" s="761"/>
      <c r="E108" s="759" t="s">
        <v>13002</v>
      </c>
    </row>
    <row r="109" spans="1:5" ht="28.5">
      <c r="A109" s="654" t="s">
        <v>5852</v>
      </c>
      <c r="B109" s="150" t="s">
        <v>5853</v>
      </c>
      <c r="C109" s="152" t="s">
        <v>360</v>
      </c>
      <c r="D109" s="761"/>
      <c r="E109" s="759" t="s">
        <v>13002</v>
      </c>
    </row>
    <row r="110" spans="1:5" ht="28.5">
      <c r="A110" s="654" t="s">
        <v>5854</v>
      </c>
      <c r="B110" s="150" t="s">
        <v>5855</v>
      </c>
      <c r="C110" s="152" t="s">
        <v>360</v>
      </c>
      <c r="D110" s="761"/>
      <c r="E110" s="759" t="s">
        <v>13002</v>
      </c>
    </row>
    <row r="111" spans="1:5" ht="28.5">
      <c r="A111" s="654" t="s">
        <v>5856</v>
      </c>
      <c r="B111" s="150" t="s">
        <v>5857</v>
      </c>
      <c r="C111" s="152" t="s">
        <v>360</v>
      </c>
      <c r="D111" s="761"/>
      <c r="E111" s="759" t="s">
        <v>13002</v>
      </c>
    </row>
    <row r="112" spans="1:5">
      <c r="A112" s="654" t="s">
        <v>5858</v>
      </c>
      <c r="B112" s="150" t="s">
        <v>5859</v>
      </c>
      <c r="C112" s="152" t="s">
        <v>360</v>
      </c>
      <c r="D112" s="761"/>
      <c r="E112" s="759" t="s">
        <v>13002</v>
      </c>
    </row>
    <row r="113" spans="1:6">
      <c r="A113" s="654" t="s">
        <v>5860</v>
      </c>
      <c r="B113" s="150" t="s">
        <v>5861</v>
      </c>
      <c r="C113" s="152" t="s">
        <v>360</v>
      </c>
      <c r="D113" s="761"/>
      <c r="E113" s="759" t="s">
        <v>13002</v>
      </c>
    </row>
    <row r="114" spans="1:6">
      <c r="A114" s="654" t="s">
        <v>5862</v>
      </c>
      <c r="B114" s="150" t="s">
        <v>5863</v>
      </c>
      <c r="C114" s="152" t="s">
        <v>360</v>
      </c>
      <c r="D114" s="761"/>
      <c r="E114" s="759" t="s">
        <v>13002</v>
      </c>
    </row>
    <row r="115" spans="1:6">
      <c r="A115" s="656" t="s">
        <v>790</v>
      </c>
      <c r="B115" s="558" t="s">
        <v>791</v>
      </c>
      <c r="C115" s="614" t="s">
        <v>60</v>
      </c>
      <c r="D115" s="569"/>
      <c r="E115" s="759" t="s">
        <v>13002</v>
      </c>
    </row>
    <row r="116" spans="1:6">
      <c r="A116" s="656" t="s">
        <v>792</v>
      </c>
      <c r="B116" s="558" t="s">
        <v>793</v>
      </c>
      <c r="C116" s="152" t="s">
        <v>360</v>
      </c>
      <c r="D116" s="569"/>
      <c r="E116" s="759" t="s">
        <v>13002</v>
      </c>
    </row>
    <row r="117" spans="1:6" ht="28.5">
      <c r="A117" s="654" t="s">
        <v>794</v>
      </c>
      <c r="B117" s="150" t="s">
        <v>5864</v>
      </c>
      <c r="C117" s="152" t="s">
        <v>360</v>
      </c>
      <c r="D117" s="761"/>
      <c r="E117" s="759" t="s">
        <v>13002</v>
      </c>
    </row>
    <row r="118" spans="1:6">
      <c r="A118" s="656" t="s">
        <v>828</v>
      </c>
      <c r="B118" s="558" t="s">
        <v>829</v>
      </c>
      <c r="C118" s="614" t="s">
        <v>360</v>
      </c>
      <c r="D118" s="611"/>
      <c r="E118" s="759" t="s">
        <v>13002</v>
      </c>
    </row>
    <row r="119" spans="1:6" ht="28.5">
      <c r="A119" s="656" t="s">
        <v>830</v>
      </c>
      <c r="B119" s="558" t="s">
        <v>5865</v>
      </c>
      <c r="C119" s="614" t="s">
        <v>360</v>
      </c>
      <c r="D119" s="611"/>
      <c r="E119" s="759" t="s">
        <v>13002</v>
      </c>
    </row>
    <row r="120" spans="1:6" ht="28.5">
      <c r="A120" s="656" t="s">
        <v>779</v>
      </c>
      <c r="B120" s="558" t="s">
        <v>5866</v>
      </c>
      <c r="C120" s="614" t="s">
        <v>360</v>
      </c>
      <c r="D120" s="611"/>
      <c r="E120" s="759" t="s">
        <v>13002</v>
      </c>
    </row>
    <row r="121" spans="1:6">
      <c r="A121" s="656" t="s">
        <v>676</v>
      </c>
      <c r="B121" s="746" t="s">
        <v>13015</v>
      </c>
      <c r="C121" s="614" t="s">
        <v>360</v>
      </c>
      <c r="D121" s="611"/>
      <c r="E121" s="759" t="s">
        <v>13002</v>
      </c>
    </row>
    <row r="122" spans="1:6" ht="24">
      <c r="A122" s="746" t="s">
        <v>13015</v>
      </c>
      <c r="B122" s="745" t="s">
        <v>578</v>
      </c>
      <c r="C122" s="744" t="s">
        <v>579</v>
      </c>
      <c r="D122" s="743"/>
      <c r="E122" s="743">
        <v>2035.845358</v>
      </c>
    </row>
    <row r="123" spans="1:6" ht="28.5">
      <c r="A123" s="656" t="s">
        <v>92</v>
      </c>
      <c r="B123" s="558" t="s">
        <v>669</v>
      </c>
      <c r="C123" s="614" t="s">
        <v>60</v>
      </c>
      <c r="D123" s="611"/>
      <c r="E123" s="759">
        <v>233.94</v>
      </c>
    </row>
    <row r="124" spans="1:6">
      <c r="A124" s="746" t="s">
        <v>13017</v>
      </c>
      <c r="B124" s="745" t="s">
        <v>13018</v>
      </c>
      <c r="C124" s="744" t="s">
        <v>360</v>
      </c>
      <c r="D124" s="743"/>
      <c r="E124" s="743">
        <v>4085.98</v>
      </c>
    </row>
    <row r="125" spans="1:6" ht="28.5">
      <c r="A125" s="656" t="s">
        <v>422</v>
      </c>
      <c r="B125" s="558" t="s">
        <v>670</v>
      </c>
      <c r="C125" s="614" t="s">
        <v>60</v>
      </c>
      <c r="D125" s="611"/>
      <c r="E125" s="759" t="s">
        <v>13017</v>
      </c>
    </row>
    <row r="126" spans="1:6" ht="28.5">
      <c r="A126" s="238" t="s">
        <v>154</v>
      </c>
      <c r="B126" s="719" t="s">
        <v>679</v>
      </c>
      <c r="C126" s="720" t="s">
        <v>61</v>
      </c>
      <c r="D126" s="721"/>
      <c r="E126" s="722">
        <v>143.02000000000001</v>
      </c>
      <c r="F126" s="885"/>
    </row>
    <row r="127" spans="1:6" ht="28.5">
      <c r="A127" s="723" t="s">
        <v>33</v>
      </c>
      <c r="B127" s="719" t="s">
        <v>601</v>
      </c>
      <c r="C127" s="720" t="s">
        <v>10</v>
      </c>
      <c r="D127" s="721"/>
      <c r="E127" s="722">
        <v>142.18</v>
      </c>
      <c r="F127" s="885"/>
    </row>
    <row r="128" spans="1:6" ht="42.75">
      <c r="A128" s="723" t="s">
        <v>134</v>
      </c>
      <c r="B128" s="719" t="s">
        <v>598</v>
      </c>
      <c r="C128" s="720" t="s">
        <v>55</v>
      </c>
      <c r="D128" s="721"/>
      <c r="E128" s="722">
        <v>4.71</v>
      </c>
      <c r="F128" s="885"/>
    </row>
    <row r="129" spans="1:6">
      <c r="A129" s="723" t="s">
        <v>686</v>
      </c>
      <c r="B129" s="719">
        <v>101021</v>
      </c>
      <c r="C129" s="720"/>
      <c r="D129" s="721"/>
      <c r="E129" s="722" t="s">
        <v>764</v>
      </c>
      <c r="F129" s="885">
        <v>166.33</v>
      </c>
    </row>
    <row r="130" spans="1:6" ht="42.75">
      <c r="A130" s="723" t="s">
        <v>426</v>
      </c>
      <c r="B130" s="719" t="s">
        <v>13003</v>
      </c>
      <c r="C130" s="720" t="s">
        <v>61</v>
      </c>
      <c r="D130" s="721"/>
      <c r="E130" s="722">
        <v>117.94</v>
      </c>
      <c r="F130" s="885"/>
    </row>
    <row r="131" spans="1:6">
      <c r="A131" s="723">
        <v>95303</v>
      </c>
      <c r="B131" s="719">
        <v>95875</v>
      </c>
      <c r="C131" s="720"/>
      <c r="D131" s="721"/>
      <c r="E131" s="722" t="s">
        <v>764</v>
      </c>
      <c r="F131" s="722">
        <v>1.43</v>
      </c>
    </row>
    <row r="132" spans="1:6">
      <c r="A132" s="723" t="s">
        <v>31</v>
      </c>
      <c r="B132" s="719" t="s">
        <v>32</v>
      </c>
      <c r="C132" s="720" t="s">
        <v>61</v>
      </c>
      <c r="D132" s="721"/>
      <c r="E132" s="722">
        <v>11.91</v>
      </c>
      <c r="F132" s="885"/>
    </row>
    <row r="133" spans="1:6" ht="28.5">
      <c r="A133" s="724" t="s">
        <v>137</v>
      </c>
      <c r="B133" s="719" t="s">
        <v>603</v>
      </c>
      <c r="C133" s="720" t="s">
        <v>55</v>
      </c>
      <c r="D133" s="721"/>
      <c r="E133" s="722">
        <v>0.94</v>
      </c>
      <c r="F133" s="885"/>
    </row>
    <row r="134" spans="1:6" ht="28.5">
      <c r="A134" s="725" t="s">
        <v>173</v>
      </c>
      <c r="B134" s="719" t="s">
        <v>13004</v>
      </c>
      <c r="C134" s="720" t="s">
        <v>10</v>
      </c>
      <c r="D134" s="721"/>
      <c r="E134" s="722">
        <v>143.44</v>
      </c>
      <c r="F134" s="885"/>
    </row>
    <row r="135" spans="1:6" ht="24">
      <c r="A135" s="725" t="s">
        <v>171</v>
      </c>
      <c r="B135" s="852" t="s">
        <v>599</v>
      </c>
      <c r="C135" s="720" t="s">
        <v>10</v>
      </c>
      <c r="D135" s="721"/>
      <c r="E135" s="722">
        <v>141.41999999999999</v>
      </c>
      <c r="F135" s="885"/>
    </row>
    <row r="136" spans="1:6" ht="28.5">
      <c r="A136" s="238" t="s">
        <v>140</v>
      </c>
      <c r="B136" s="719" t="s">
        <v>13005</v>
      </c>
      <c r="C136" s="720" t="s">
        <v>55</v>
      </c>
      <c r="D136" s="721"/>
      <c r="E136" s="722">
        <v>0.48</v>
      </c>
      <c r="F136" s="885"/>
    </row>
    <row r="137" spans="1:6">
      <c r="A137" s="238" t="s">
        <v>161</v>
      </c>
      <c r="B137" s="719" t="s">
        <v>162</v>
      </c>
      <c r="C137" s="720" t="s">
        <v>61</v>
      </c>
      <c r="D137" s="721"/>
      <c r="E137" s="722">
        <v>22.63</v>
      </c>
      <c r="F137" s="885"/>
    </row>
    <row r="138" spans="1:6" ht="28.5">
      <c r="A138" s="724" t="s">
        <v>311</v>
      </c>
      <c r="B138" s="719">
        <v>97106</v>
      </c>
      <c r="C138" s="720"/>
      <c r="D138" s="721"/>
      <c r="E138" s="722" t="s">
        <v>764</v>
      </c>
      <c r="F138" s="885">
        <v>107.12</v>
      </c>
    </row>
    <row r="139" spans="1:6">
      <c r="A139" s="723" t="s">
        <v>708</v>
      </c>
      <c r="B139" s="719" t="s">
        <v>93</v>
      </c>
      <c r="C139" s="720" t="s">
        <v>18</v>
      </c>
      <c r="D139" s="721"/>
      <c r="E139" s="722">
        <v>2.95</v>
      </c>
      <c r="F139" s="885"/>
    </row>
    <row r="140" spans="1:6" ht="42.75">
      <c r="A140" s="724" t="s">
        <v>684</v>
      </c>
      <c r="B140" s="719" t="s">
        <v>88</v>
      </c>
      <c r="C140" s="720" t="s">
        <v>55</v>
      </c>
      <c r="D140" s="721"/>
      <c r="E140" s="722">
        <v>120.83</v>
      </c>
      <c r="F140" s="885"/>
    </row>
    <row r="141" spans="1:6" ht="28.5">
      <c r="A141" s="723" t="s">
        <v>685</v>
      </c>
      <c r="B141" s="719" t="s">
        <v>13006</v>
      </c>
      <c r="C141" s="720" t="s">
        <v>55</v>
      </c>
      <c r="D141" s="721"/>
      <c r="E141" s="722">
        <v>0.65</v>
      </c>
      <c r="F141" s="885"/>
    </row>
    <row r="142" spans="1:6" ht="25.5">
      <c r="A142" s="474" t="s">
        <v>13011</v>
      </c>
      <c r="B142" s="727" t="s">
        <v>162</v>
      </c>
      <c r="C142" s="728"/>
      <c r="D142" s="729"/>
      <c r="E142" s="730"/>
      <c r="F142" s="885"/>
    </row>
    <row r="143" spans="1:6">
      <c r="A143" s="238" t="s">
        <v>726</v>
      </c>
      <c r="B143" s="719" t="s">
        <v>13007</v>
      </c>
      <c r="C143" s="405" t="s">
        <v>60</v>
      </c>
      <c r="D143" s="721"/>
      <c r="E143" s="722">
        <v>2508.36</v>
      </c>
      <c r="F143" s="885" t="s">
        <v>13008</v>
      </c>
    </row>
    <row r="144" spans="1:6" ht="28.5">
      <c r="A144" s="238" t="s">
        <v>62</v>
      </c>
      <c r="B144" s="719" t="s">
        <v>63</v>
      </c>
      <c r="C144" s="405" t="s">
        <v>60</v>
      </c>
      <c r="D144" s="721"/>
      <c r="E144" s="722">
        <v>144.93</v>
      </c>
      <c r="F144" s="885"/>
    </row>
    <row r="145" spans="1:6" ht="28.5">
      <c r="A145" s="238" t="s">
        <v>433</v>
      </c>
      <c r="B145" s="719" t="s">
        <v>673</v>
      </c>
      <c r="C145" s="720" t="s">
        <v>55</v>
      </c>
      <c r="D145" s="721"/>
      <c r="E145" s="722">
        <v>84.5</v>
      </c>
      <c r="F145" s="885"/>
    </row>
    <row r="146" spans="1:6">
      <c r="A146" s="725">
        <v>72844</v>
      </c>
      <c r="B146" s="719">
        <v>100989</v>
      </c>
      <c r="C146" s="720"/>
      <c r="D146" s="721"/>
      <c r="E146" s="722" t="s">
        <v>764</v>
      </c>
      <c r="F146" s="885">
        <v>3.5</v>
      </c>
    </row>
    <row r="147" spans="1:6" ht="28.5">
      <c r="A147" s="723" t="s">
        <v>23</v>
      </c>
      <c r="B147" s="719" t="s">
        <v>13009</v>
      </c>
      <c r="C147" s="720" t="s">
        <v>55</v>
      </c>
      <c r="D147" s="721"/>
      <c r="E147" s="722">
        <v>0.77</v>
      </c>
      <c r="F147" s="885"/>
    </row>
    <row r="148" spans="1:6" ht="28.5">
      <c r="A148" s="238" t="s">
        <v>431</v>
      </c>
      <c r="B148" s="719" t="s">
        <v>5872</v>
      </c>
      <c r="C148" s="614" t="s">
        <v>60</v>
      </c>
      <c r="D148" s="721"/>
      <c r="E148" s="722">
        <v>15.07</v>
      </c>
      <c r="F148" s="885"/>
    </row>
    <row r="149" spans="1:6" ht="42.75">
      <c r="A149" s="238" t="s">
        <v>682</v>
      </c>
      <c r="B149" s="719" t="s">
        <v>694</v>
      </c>
      <c r="C149" s="614" t="s">
        <v>60</v>
      </c>
      <c r="D149" s="721"/>
      <c r="E149" s="722">
        <v>204.27</v>
      </c>
      <c r="F149" s="885"/>
    </row>
    <row r="150" spans="1:6" ht="28.5">
      <c r="A150" s="238" t="s">
        <v>14</v>
      </c>
      <c r="B150" s="719" t="s">
        <v>13010</v>
      </c>
      <c r="C150" s="720" t="s">
        <v>61</v>
      </c>
      <c r="D150" s="721"/>
      <c r="E150" s="722">
        <v>50.27</v>
      </c>
      <c r="F150" s="885"/>
    </row>
    <row r="151" spans="1:6" ht="28.5">
      <c r="A151" s="238" t="s">
        <v>683</v>
      </c>
      <c r="B151" s="719" t="s">
        <v>695</v>
      </c>
      <c r="C151" s="720" t="s">
        <v>281</v>
      </c>
      <c r="D151" s="721"/>
      <c r="E151" s="739">
        <v>280.60000000000002</v>
      </c>
      <c r="F151" s="885">
        <v>280.60000000000002</v>
      </c>
    </row>
    <row r="152" spans="1:6" ht="28.5">
      <c r="A152" s="726" t="s">
        <v>681</v>
      </c>
      <c r="B152" s="719" t="s">
        <v>5871</v>
      </c>
      <c r="C152" s="614" t="s">
        <v>60</v>
      </c>
      <c r="D152" s="721"/>
      <c r="E152" s="722">
        <v>62.03</v>
      </c>
      <c r="F152" s="885"/>
    </row>
    <row r="153" spans="1:6" ht="28.5">
      <c r="A153" s="238" t="s">
        <v>680</v>
      </c>
      <c r="B153" s="719" t="s">
        <v>5870</v>
      </c>
      <c r="C153" s="614" t="s">
        <v>60</v>
      </c>
      <c r="D153" s="721"/>
      <c r="E153" s="722">
        <v>61.13</v>
      </c>
      <c r="F153" s="885"/>
    </row>
    <row r="154" spans="1:6" ht="42.75">
      <c r="A154" s="725" t="s">
        <v>128</v>
      </c>
      <c r="B154" s="719" t="s">
        <v>602</v>
      </c>
      <c r="C154" s="720" t="s">
        <v>18</v>
      </c>
      <c r="D154" s="721"/>
      <c r="E154" s="722">
        <v>1.64</v>
      </c>
      <c r="F154" s="885"/>
    </row>
    <row r="155" spans="1:6">
      <c r="A155" s="726">
        <v>83338</v>
      </c>
      <c r="B155" s="719">
        <v>90082</v>
      </c>
      <c r="C155" s="720"/>
      <c r="D155" s="721"/>
      <c r="E155" s="722" t="s">
        <v>764</v>
      </c>
      <c r="F155" s="885">
        <v>7.46</v>
      </c>
    </row>
    <row r="156" spans="1:6" ht="28.5">
      <c r="A156" s="725" t="s">
        <v>13024</v>
      </c>
      <c r="B156" s="719" t="s">
        <v>13025</v>
      </c>
      <c r="C156" s="720" t="s">
        <v>55</v>
      </c>
      <c r="D156" s="721"/>
      <c r="E156" s="722">
        <v>282.96570000000003</v>
      </c>
      <c r="F156" s="885"/>
    </row>
    <row r="157" spans="1:6" ht="57">
      <c r="A157" s="725" t="s">
        <v>13033</v>
      </c>
      <c r="B157" s="719" t="s">
        <v>13034</v>
      </c>
      <c r="C157" s="720" t="s">
        <v>577</v>
      </c>
      <c r="D157" s="721" t="s">
        <v>5883</v>
      </c>
      <c r="E157" s="722"/>
      <c r="F157" s="885"/>
    </row>
    <row r="158" spans="1:6">
      <c r="A158" s="619"/>
      <c r="B158" s="659" t="s">
        <v>362</v>
      </c>
      <c r="C158" s="620"/>
      <c r="D158" s="386"/>
      <c r="E158" s="621"/>
    </row>
    <row r="159" spans="1:6" ht="30">
      <c r="A159" s="660" t="s">
        <v>13012</v>
      </c>
      <c r="B159" s="404" t="s">
        <v>609</v>
      </c>
      <c r="C159" s="405" t="s">
        <v>281</v>
      </c>
      <c r="D159" s="325"/>
      <c r="E159" s="749">
        <v>114.87</v>
      </c>
    </row>
    <row r="160" spans="1:6" ht="60">
      <c r="A160" s="660" t="s">
        <v>13037</v>
      </c>
      <c r="B160" s="404" t="s">
        <v>7534</v>
      </c>
      <c r="C160" s="405" t="s">
        <v>10</v>
      </c>
      <c r="D160" s="325"/>
      <c r="E160" s="567">
        <v>4.0213296999999999</v>
      </c>
    </row>
    <row r="161" spans="1:6" ht="30">
      <c r="A161" s="660" t="s">
        <v>374</v>
      </c>
      <c r="B161" s="404" t="s">
        <v>72</v>
      </c>
      <c r="C161" s="405" t="s">
        <v>55</v>
      </c>
      <c r="D161" s="325"/>
      <c r="E161" s="780" t="s">
        <v>245</v>
      </c>
    </row>
    <row r="162" spans="1:6" ht="30">
      <c r="A162" s="661" t="s">
        <v>375</v>
      </c>
      <c r="B162" s="662" t="s">
        <v>73</v>
      </c>
      <c r="C162" s="663" t="s">
        <v>61</v>
      </c>
      <c r="D162" s="664"/>
      <c r="E162" s="665" t="s">
        <v>5867</v>
      </c>
    </row>
    <row r="163" spans="1:6" ht="75">
      <c r="A163" s="660" t="s">
        <v>5867</v>
      </c>
      <c r="B163" s="404" t="s">
        <v>5874</v>
      </c>
      <c r="C163" s="405" t="s">
        <v>61</v>
      </c>
      <c r="D163" s="325"/>
      <c r="E163" s="567">
        <v>9.2435890999999994</v>
      </c>
    </row>
    <row r="164" spans="1:6" ht="45">
      <c r="A164" s="660" t="s">
        <v>376</v>
      </c>
      <c r="B164" s="404" t="s">
        <v>27</v>
      </c>
      <c r="C164" s="405" t="s">
        <v>26</v>
      </c>
      <c r="D164" s="325"/>
      <c r="E164" s="780">
        <v>1.9223771999999999</v>
      </c>
    </row>
    <row r="165" spans="1:6" ht="30">
      <c r="A165" s="666" t="s">
        <v>377</v>
      </c>
      <c r="B165" s="667" t="s">
        <v>29</v>
      </c>
      <c r="C165" s="668" t="s">
        <v>28</v>
      </c>
      <c r="D165" s="668" t="s">
        <v>28</v>
      </c>
      <c r="E165" s="668" t="s">
        <v>28</v>
      </c>
    </row>
    <row r="166" spans="1:6" ht="30">
      <c r="A166" s="660" t="s">
        <v>5868</v>
      </c>
      <c r="B166" s="404" t="s">
        <v>5869</v>
      </c>
      <c r="C166" s="405" t="s">
        <v>594</v>
      </c>
      <c r="D166" s="325"/>
      <c r="E166" s="780">
        <v>1.56</v>
      </c>
    </row>
    <row r="167" spans="1:6" ht="30">
      <c r="A167" s="660" t="s">
        <v>378</v>
      </c>
      <c r="B167" s="404" t="s">
        <v>677</v>
      </c>
      <c r="C167" s="405" t="s">
        <v>26</v>
      </c>
      <c r="D167" s="325"/>
      <c r="E167" s="780">
        <v>1.0415858999999998</v>
      </c>
      <c r="F167" s="780"/>
    </row>
    <row r="168" spans="1:6" ht="30">
      <c r="A168" s="669" t="s">
        <v>5768</v>
      </c>
      <c r="B168" s="670" t="s">
        <v>5499</v>
      </c>
      <c r="C168" s="671" t="s">
        <v>4571</v>
      </c>
      <c r="D168" s="672"/>
      <c r="E168" s="673" t="s">
        <v>5769</v>
      </c>
    </row>
    <row r="169" spans="1:6" ht="30">
      <c r="A169" s="660" t="s">
        <v>365</v>
      </c>
      <c r="B169" s="404" t="s">
        <v>77</v>
      </c>
      <c r="C169" s="405" t="s">
        <v>61</v>
      </c>
      <c r="D169" s="325"/>
      <c r="E169" s="780">
        <v>204.55864594660727</v>
      </c>
      <c r="F169" s="635">
        <v>0.63087400000000005</v>
      </c>
    </row>
    <row r="170" spans="1:6" ht="30">
      <c r="A170" s="660" t="s">
        <v>379</v>
      </c>
      <c r="B170" s="404" t="s">
        <v>68</v>
      </c>
      <c r="C170" s="405" t="s">
        <v>55</v>
      </c>
      <c r="D170" s="325"/>
      <c r="E170" s="780">
        <v>14.931154999999999</v>
      </c>
    </row>
    <row r="171" spans="1:6" ht="30">
      <c r="A171" s="660" t="s">
        <v>369</v>
      </c>
      <c r="B171" s="404" t="s">
        <v>13005</v>
      </c>
      <c r="C171" s="405" t="s">
        <v>55</v>
      </c>
      <c r="D171" s="325"/>
      <c r="E171" s="780">
        <v>0.51717278141563039</v>
      </c>
    </row>
    <row r="172" spans="1:6" ht="45">
      <c r="A172" s="660" t="s">
        <v>368</v>
      </c>
      <c r="B172" s="404" t="s">
        <v>598</v>
      </c>
      <c r="C172" s="405" t="s">
        <v>55</v>
      </c>
      <c r="D172" s="325"/>
      <c r="E172" s="780">
        <v>5.073948265060241</v>
      </c>
    </row>
    <row r="173" spans="1:6" ht="24">
      <c r="A173" s="660" t="s">
        <v>363</v>
      </c>
      <c r="B173" s="851" t="s">
        <v>599</v>
      </c>
      <c r="C173" s="405" t="s">
        <v>10</v>
      </c>
      <c r="D173" s="325"/>
      <c r="E173" s="780">
        <v>143.19125906935741</v>
      </c>
    </row>
    <row r="174" spans="1:6" ht="24">
      <c r="A174" s="660" t="s">
        <v>380</v>
      </c>
      <c r="B174" s="404" t="s">
        <v>174</v>
      </c>
      <c r="C174" s="405" t="s">
        <v>10</v>
      </c>
      <c r="D174" s="325"/>
      <c r="E174" s="780">
        <v>145.22070342730925</v>
      </c>
    </row>
    <row r="175" spans="1:6" ht="30">
      <c r="A175" s="660" t="s">
        <v>366</v>
      </c>
      <c r="B175" s="404" t="s">
        <v>34</v>
      </c>
      <c r="C175" s="405" t="s">
        <v>10</v>
      </c>
      <c r="D175" s="325"/>
      <c r="E175" s="780">
        <v>143.95987911326105</v>
      </c>
    </row>
    <row r="176" spans="1:6" ht="24">
      <c r="A176" s="660" t="s">
        <v>381</v>
      </c>
      <c r="B176" s="404" t="s">
        <v>32</v>
      </c>
      <c r="C176" s="405" t="s">
        <v>61</v>
      </c>
      <c r="D176" s="325"/>
      <c r="E176" s="780">
        <v>12.774190763052211</v>
      </c>
    </row>
    <row r="177" spans="1:6" ht="24">
      <c r="A177" s="660" t="s">
        <v>382</v>
      </c>
      <c r="B177" s="404" t="s">
        <v>162</v>
      </c>
      <c r="C177" s="405" t="s">
        <v>61</v>
      </c>
      <c r="D177" s="325"/>
      <c r="E177" s="780">
        <v>23.98642886178861</v>
      </c>
    </row>
    <row r="178" spans="1:6" ht="30">
      <c r="A178" s="660" t="s">
        <v>364</v>
      </c>
      <c r="B178" s="404" t="s">
        <v>15</v>
      </c>
      <c r="C178" s="405" t="s">
        <v>61</v>
      </c>
      <c r="D178" s="325"/>
      <c r="E178" s="780">
        <v>51.657142555768381</v>
      </c>
    </row>
    <row r="179" spans="1:6" ht="24">
      <c r="A179" s="660" t="s">
        <v>383</v>
      </c>
      <c r="B179" s="404" t="s">
        <v>30</v>
      </c>
      <c r="C179" s="405" t="s">
        <v>61</v>
      </c>
      <c r="D179" s="325"/>
      <c r="E179" s="780">
        <v>29.285290455710498</v>
      </c>
    </row>
    <row r="180" spans="1:6" ht="30">
      <c r="A180" s="660" t="s">
        <v>384</v>
      </c>
      <c r="B180" s="404" t="s">
        <v>129</v>
      </c>
      <c r="C180" s="405" t="s">
        <v>18</v>
      </c>
      <c r="D180" s="325"/>
      <c r="E180" s="780">
        <v>2.0876010666666667</v>
      </c>
    </row>
    <row r="181" spans="1:6" ht="24">
      <c r="A181" s="660" t="s">
        <v>367</v>
      </c>
      <c r="B181" s="404" t="s">
        <v>603</v>
      </c>
      <c r="C181" s="405" t="s">
        <v>55</v>
      </c>
      <c r="D181" s="325"/>
      <c r="E181" s="780">
        <v>0.98967453333333344</v>
      </c>
    </row>
    <row r="182" spans="1:6" ht="30">
      <c r="A182" s="660" t="s">
        <v>5770</v>
      </c>
      <c r="B182" s="487" t="s">
        <v>305</v>
      </c>
      <c r="C182" s="540" t="s">
        <v>61</v>
      </c>
      <c r="D182" s="634"/>
      <c r="E182" s="780">
        <v>230.20165160000002</v>
      </c>
    </row>
    <row r="183" spans="1:6" ht="24">
      <c r="A183" s="660" t="s">
        <v>386</v>
      </c>
      <c r="B183" s="404" t="s">
        <v>42</v>
      </c>
      <c r="C183" s="405" t="s">
        <v>61</v>
      </c>
      <c r="D183" s="325"/>
      <c r="E183" s="780">
        <v>289.21698571428573</v>
      </c>
    </row>
    <row r="184" spans="1:6" ht="60">
      <c r="A184" s="660" t="s">
        <v>13043</v>
      </c>
      <c r="B184" s="404" t="s">
        <v>687</v>
      </c>
      <c r="C184" s="405" t="s">
        <v>577</v>
      </c>
      <c r="D184" s="325"/>
      <c r="E184" s="780">
        <v>168.44215242999999</v>
      </c>
    </row>
    <row r="185" spans="1:6" ht="30">
      <c r="A185" s="660" t="s">
        <v>370</v>
      </c>
      <c r="B185" s="404" t="s">
        <v>24</v>
      </c>
      <c r="C185" s="405" t="s">
        <v>55</v>
      </c>
      <c r="D185" s="325"/>
      <c r="E185" s="780">
        <v>0.92612719999999993</v>
      </c>
    </row>
    <row r="186" spans="1:6" ht="45">
      <c r="A186" s="660" t="s">
        <v>371</v>
      </c>
      <c r="B186" s="404" t="s">
        <v>54</v>
      </c>
      <c r="C186" s="405" t="s">
        <v>55</v>
      </c>
      <c r="D186" s="325"/>
      <c r="E186" s="780">
        <v>0.78944320999999995</v>
      </c>
    </row>
    <row r="187" spans="1:6" ht="45">
      <c r="A187" s="660" t="s">
        <v>372</v>
      </c>
      <c r="B187" s="404" t="s">
        <v>321</v>
      </c>
      <c r="C187" s="405" t="s">
        <v>55</v>
      </c>
      <c r="D187" s="325"/>
      <c r="E187" s="780">
        <v>114.87012255915</v>
      </c>
      <c r="F187" s="774" t="s">
        <v>5771</v>
      </c>
    </row>
    <row r="188" spans="1:6" ht="30">
      <c r="A188" s="660" t="s">
        <v>388</v>
      </c>
      <c r="B188" s="404" t="s">
        <v>244</v>
      </c>
      <c r="C188" s="405" t="s">
        <v>55</v>
      </c>
      <c r="D188" s="325"/>
      <c r="E188" s="622">
        <v>1.8290735759999999</v>
      </c>
    </row>
    <row r="189" spans="1:6" ht="60">
      <c r="A189" s="661" t="s">
        <v>389</v>
      </c>
      <c r="B189" s="662" t="s">
        <v>279</v>
      </c>
      <c r="C189" s="663" t="s">
        <v>61</v>
      </c>
      <c r="D189" s="664"/>
      <c r="E189" s="674" t="s">
        <v>388</v>
      </c>
    </row>
    <row r="190" spans="1:6" ht="30">
      <c r="A190" s="660" t="s">
        <v>388</v>
      </c>
      <c r="B190" s="623" t="s">
        <v>588</v>
      </c>
      <c r="C190" s="405" t="s">
        <v>55</v>
      </c>
      <c r="D190" s="325"/>
      <c r="E190" s="780">
        <v>1.8290735759999999</v>
      </c>
    </row>
    <row r="191" spans="1:6" ht="45">
      <c r="A191" s="660" t="s">
        <v>390</v>
      </c>
      <c r="B191" s="623" t="s">
        <v>78</v>
      </c>
      <c r="C191" s="405" t="s">
        <v>60</v>
      </c>
      <c r="D191" s="325"/>
      <c r="E191" s="780">
        <v>1303.924406975</v>
      </c>
    </row>
    <row r="192" spans="1:6">
      <c r="A192" s="660" t="s">
        <v>391</v>
      </c>
      <c r="B192" s="404" t="s">
        <v>112</v>
      </c>
      <c r="C192" s="405" t="s">
        <v>55</v>
      </c>
      <c r="D192" s="325"/>
      <c r="E192" s="52">
        <v>9.3820829999999997</v>
      </c>
    </row>
    <row r="193" spans="1:5" ht="45">
      <c r="A193" s="660" t="s">
        <v>688</v>
      </c>
      <c r="B193" s="404" t="s">
        <v>689</v>
      </c>
      <c r="C193" s="405" t="s">
        <v>585</v>
      </c>
      <c r="D193" s="325"/>
      <c r="E193" s="780">
        <v>25.945778600000001</v>
      </c>
    </row>
    <row r="194" spans="1:5">
      <c r="A194" s="660" t="s">
        <v>393</v>
      </c>
      <c r="B194" s="675" t="s">
        <v>80</v>
      </c>
      <c r="C194" s="405" t="s">
        <v>81</v>
      </c>
      <c r="D194" s="325"/>
      <c r="E194" s="615" t="s">
        <v>764</v>
      </c>
    </row>
    <row r="195" spans="1:5" ht="24">
      <c r="A195" s="660" t="s">
        <v>690</v>
      </c>
      <c r="B195" s="404" t="s">
        <v>691</v>
      </c>
      <c r="C195" s="405" t="s">
        <v>55</v>
      </c>
      <c r="D195" s="325"/>
      <c r="E195" s="636" t="s">
        <v>379</v>
      </c>
    </row>
    <row r="196" spans="1:5" ht="30">
      <c r="A196" s="636" t="s">
        <v>379</v>
      </c>
      <c r="B196" s="776" t="s">
        <v>68</v>
      </c>
      <c r="C196" s="405" t="s">
        <v>55</v>
      </c>
      <c r="D196" s="762"/>
      <c r="E196" s="778">
        <v>14.931154999999999</v>
      </c>
    </row>
    <row r="197" spans="1:5">
      <c r="A197" s="660" t="s">
        <v>395</v>
      </c>
      <c r="B197" s="404" t="s">
        <v>67</v>
      </c>
      <c r="C197" s="405" t="s">
        <v>360</v>
      </c>
      <c r="D197" s="325"/>
      <c r="E197" s="778">
        <v>5514.91</v>
      </c>
    </row>
    <row r="198" spans="1:5" ht="60">
      <c r="A198" s="660" t="s">
        <v>396</v>
      </c>
      <c r="B198" s="404" t="s">
        <v>74</v>
      </c>
      <c r="C198" s="405" t="s">
        <v>75</v>
      </c>
      <c r="D198" s="325"/>
      <c r="E198" s="778">
        <v>49.661998700000005</v>
      </c>
    </row>
    <row r="199" spans="1:5" ht="30">
      <c r="A199" s="660" t="s">
        <v>397</v>
      </c>
      <c r="B199" s="404" t="s">
        <v>79</v>
      </c>
      <c r="C199" s="405" t="s">
        <v>18</v>
      </c>
      <c r="D199" s="325"/>
      <c r="E199" s="778">
        <v>49.767476486</v>
      </c>
    </row>
    <row r="200" spans="1:5" ht="30">
      <c r="A200" s="660" t="s">
        <v>5772</v>
      </c>
      <c r="B200" s="404" t="s">
        <v>2112</v>
      </c>
      <c r="C200" s="405" t="s">
        <v>18</v>
      </c>
      <c r="D200" s="325"/>
      <c r="E200" s="778">
        <v>66.171034816000002</v>
      </c>
    </row>
    <row r="201" spans="1:5" ht="30">
      <c r="A201" s="660" t="s">
        <v>398</v>
      </c>
      <c r="B201" s="404" t="s">
        <v>5500</v>
      </c>
      <c r="C201" s="405" t="s">
        <v>26</v>
      </c>
      <c r="D201" s="325"/>
      <c r="E201" s="615" t="s">
        <v>764</v>
      </c>
    </row>
    <row r="202" spans="1:5" ht="36">
      <c r="A202" s="660" t="s">
        <v>738</v>
      </c>
      <c r="B202" s="781" t="s">
        <v>5877</v>
      </c>
      <c r="C202" s="613" t="s">
        <v>815</v>
      </c>
      <c r="D202" s="613"/>
      <c r="E202" s="846">
        <v>0.40399409999999997</v>
      </c>
    </row>
    <row r="203" spans="1:5" ht="24">
      <c r="A203" s="677" t="s">
        <v>400</v>
      </c>
      <c r="B203" s="404" t="s">
        <v>63</v>
      </c>
      <c r="C203" s="405" t="s">
        <v>60</v>
      </c>
      <c r="D203" s="325"/>
      <c r="E203" s="778">
        <v>182.01489000000001</v>
      </c>
    </row>
    <row r="204" spans="1:5" ht="24">
      <c r="A204" s="677" t="s">
        <v>725</v>
      </c>
      <c r="B204" s="404" t="s">
        <v>93</v>
      </c>
      <c r="C204" s="405" t="s">
        <v>18</v>
      </c>
      <c r="D204" s="325"/>
      <c r="E204" s="778">
        <v>4.1458220080000006</v>
      </c>
    </row>
    <row r="205" spans="1:5" ht="24">
      <c r="A205" s="660" t="s">
        <v>5773</v>
      </c>
      <c r="B205" s="678" t="s">
        <v>729</v>
      </c>
      <c r="C205" s="405" t="s">
        <v>60</v>
      </c>
      <c r="D205" s="325"/>
      <c r="E205" s="615" t="s">
        <v>764</v>
      </c>
    </row>
    <row r="206" spans="1:5" ht="24">
      <c r="A206" s="660" t="s">
        <v>735</v>
      </c>
      <c r="B206" s="558" t="s">
        <v>727</v>
      </c>
      <c r="C206" s="613" t="s">
        <v>60</v>
      </c>
      <c r="D206" s="613"/>
      <c r="E206" s="778">
        <v>2654.4121442982887</v>
      </c>
    </row>
    <row r="207" spans="1:5" ht="24">
      <c r="A207" s="677" t="s">
        <v>729</v>
      </c>
      <c r="B207" s="404" t="s">
        <v>5774</v>
      </c>
      <c r="C207" s="405"/>
      <c r="D207" s="325"/>
      <c r="E207" s="778">
        <v>4133.2495211371534</v>
      </c>
    </row>
    <row r="208" spans="1:5">
      <c r="A208" s="660" t="s">
        <v>403</v>
      </c>
      <c r="B208" s="404" t="s">
        <v>126</v>
      </c>
      <c r="C208" s="405" t="s">
        <v>81</v>
      </c>
      <c r="D208" s="325"/>
      <c r="E208" s="615" t="s">
        <v>764</v>
      </c>
    </row>
    <row r="209" spans="1:5">
      <c r="A209" s="660" t="s">
        <v>404</v>
      </c>
      <c r="B209" s="404" t="s">
        <v>127</v>
      </c>
      <c r="C209" s="405" t="s">
        <v>81</v>
      </c>
      <c r="D209" s="325"/>
      <c r="E209" s="615" t="s">
        <v>764</v>
      </c>
    </row>
    <row r="210" spans="1:5" ht="24">
      <c r="A210" s="660" t="s">
        <v>405</v>
      </c>
      <c r="B210" s="404" t="s">
        <v>117</v>
      </c>
      <c r="C210" s="405" t="s">
        <v>118</v>
      </c>
      <c r="D210" s="325"/>
      <c r="E210" s="615" t="s">
        <v>764</v>
      </c>
    </row>
    <row r="211" spans="1:5">
      <c r="A211" s="660" t="s">
        <v>406</v>
      </c>
      <c r="B211" s="404" t="s">
        <v>119</v>
      </c>
      <c r="C211" s="405" t="s">
        <v>360</v>
      </c>
      <c r="D211" s="325"/>
      <c r="E211" s="778">
        <v>3093.3853580000005</v>
      </c>
    </row>
    <row r="212" spans="1:5" ht="30">
      <c r="A212" s="660" t="s">
        <v>407</v>
      </c>
      <c r="B212" s="404" t="s">
        <v>120</v>
      </c>
      <c r="C212" s="405" t="s">
        <v>81</v>
      </c>
      <c r="D212" s="325"/>
      <c r="E212" s="615" t="s">
        <v>764</v>
      </c>
    </row>
    <row r="213" spans="1:5">
      <c r="A213" s="660" t="s">
        <v>408</v>
      </c>
      <c r="B213" s="404" t="s">
        <v>121</v>
      </c>
      <c r="C213" s="405" t="s">
        <v>81</v>
      </c>
      <c r="D213" s="325"/>
      <c r="E213" s="615" t="s">
        <v>764</v>
      </c>
    </row>
    <row r="214" spans="1:5" ht="24">
      <c r="A214" s="660" t="s">
        <v>409</v>
      </c>
      <c r="B214" s="404" t="s">
        <v>115</v>
      </c>
      <c r="C214" s="405" t="s">
        <v>81</v>
      </c>
      <c r="D214" s="325"/>
      <c r="E214" s="615" t="s">
        <v>764</v>
      </c>
    </row>
    <row r="215" spans="1:5" ht="30">
      <c r="A215" s="660" t="s">
        <v>410</v>
      </c>
      <c r="B215" s="404" t="s">
        <v>123</v>
      </c>
      <c r="C215" s="405" t="s">
        <v>81</v>
      </c>
      <c r="D215" s="325"/>
      <c r="E215" s="615" t="s">
        <v>764</v>
      </c>
    </row>
    <row r="216" spans="1:5" ht="24">
      <c r="A216" s="660" t="s">
        <v>411</v>
      </c>
      <c r="B216" s="404" t="s">
        <v>116</v>
      </c>
      <c r="C216" s="405" t="s">
        <v>84</v>
      </c>
      <c r="D216" s="325"/>
      <c r="E216" s="615" t="s">
        <v>764</v>
      </c>
    </row>
    <row r="217" spans="1:5" ht="24">
      <c r="A217" s="660" t="s">
        <v>5775</v>
      </c>
      <c r="B217" s="404" t="s">
        <v>5776</v>
      </c>
      <c r="C217" s="405" t="s">
        <v>81</v>
      </c>
      <c r="D217" s="325"/>
      <c r="E217" s="615" t="s">
        <v>764</v>
      </c>
    </row>
    <row r="218" spans="1:5" ht="30">
      <c r="A218" s="660" t="s">
        <v>412</v>
      </c>
      <c r="B218" s="404" t="s">
        <v>82</v>
      </c>
      <c r="C218" s="405" t="s">
        <v>81</v>
      </c>
      <c r="D218" s="325"/>
      <c r="E218" s="615" t="s">
        <v>764</v>
      </c>
    </row>
    <row r="219" spans="1:5">
      <c r="A219" s="660" t="s">
        <v>5777</v>
      </c>
      <c r="B219" s="404" t="s">
        <v>124</v>
      </c>
      <c r="C219" s="405" t="s">
        <v>81</v>
      </c>
      <c r="D219" s="325"/>
      <c r="E219" s="615" t="s">
        <v>764</v>
      </c>
    </row>
    <row r="220" spans="1:5" ht="30">
      <c r="A220" s="660" t="s">
        <v>5778</v>
      </c>
      <c r="B220" s="404" t="s">
        <v>125</v>
      </c>
      <c r="C220" s="405" t="s">
        <v>81</v>
      </c>
      <c r="D220" s="325"/>
      <c r="E220" s="615" t="s">
        <v>764</v>
      </c>
    </row>
    <row r="221" spans="1:5" ht="30">
      <c r="A221" s="660" t="s">
        <v>413</v>
      </c>
      <c r="B221" s="404" t="s">
        <v>65</v>
      </c>
      <c r="C221" s="405" t="s">
        <v>360</v>
      </c>
      <c r="D221" s="325"/>
      <c r="E221" s="778">
        <v>26634.9</v>
      </c>
    </row>
    <row r="222" spans="1:5">
      <c r="A222" s="660" t="s">
        <v>414</v>
      </c>
      <c r="B222" s="404" t="s">
        <v>124</v>
      </c>
      <c r="C222" s="405" t="s">
        <v>360</v>
      </c>
      <c r="D222" s="325"/>
      <c r="E222" s="778">
        <v>30285.660000000003</v>
      </c>
    </row>
    <row r="223" spans="1:5" ht="30">
      <c r="A223" s="660" t="s">
        <v>415</v>
      </c>
      <c r="B223" s="404" t="s">
        <v>125</v>
      </c>
      <c r="C223" s="405" t="s">
        <v>360</v>
      </c>
      <c r="D223" s="325"/>
      <c r="E223" s="778">
        <v>41319.069999999992</v>
      </c>
    </row>
    <row r="224" spans="1:5">
      <c r="A224" s="660" t="s">
        <v>5779</v>
      </c>
      <c r="B224" s="404" t="s">
        <v>5619</v>
      </c>
      <c r="C224" s="405" t="s">
        <v>360</v>
      </c>
      <c r="D224" s="325"/>
      <c r="E224" s="615" t="s">
        <v>764</v>
      </c>
    </row>
    <row r="225" spans="1:5">
      <c r="A225" s="660" t="s">
        <v>5780</v>
      </c>
      <c r="B225" s="404" t="s">
        <v>5576</v>
      </c>
      <c r="C225" s="405" t="s">
        <v>81</v>
      </c>
      <c r="D225" s="325"/>
      <c r="E225" s="615" t="s">
        <v>764</v>
      </c>
    </row>
    <row r="226" spans="1:5" ht="30">
      <c r="A226" s="660" t="s">
        <v>5781</v>
      </c>
      <c r="B226" s="404" t="s">
        <v>307</v>
      </c>
      <c r="C226" s="405" t="s">
        <v>360</v>
      </c>
      <c r="D226" s="325"/>
      <c r="E226" s="615" t="s">
        <v>764</v>
      </c>
    </row>
    <row r="227" spans="1:5" ht="24">
      <c r="A227" s="660" t="s">
        <v>5782</v>
      </c>
      <c r="B227" s="404" t="s">
        <v>67</v>
      </c>
      <c r="C227" s="405" t="s">
        <v>360</v>
      </c>
      <c r="D227" s="325"/>
      <c r="E227" s="615" t="s">
        <v>764</v>
      </c>
    </row>
    <row r="228" spans="1:5" ht="24">
      <c r="A228" s="660" t="s">
        <v>416</v>
      </c>
      <c r="B228" s="404" t="s">
        <v>308</v>
      </c>
      <c r="C228" s="405" t="s">
        <v>360</v>
      </c>
      <c r="D228" s="325"/>
      <c r="E228" s="615" t="s">
        <v>764</v>
      </c>
    </row>
    <row r="229" spans="1:5" ht="24">
      <c r="A229" s="660" t="s">
        <v>5783</v>
      </c>
      <c r="B229" s="404" t="s">
        <v>309</v>
      </c>
      <c r="C229" s="405" t="s">
        <v>360</v>
      </c>
      <c r="D229" s="325"/>
      <c r="E229" s="615" t="s">
        <v>764</v>
      </c>
    </row>
    <row r="230" spans="1:5" ht="24">
      <c r="A230" s="660" t="s">
        <v>417</v>
      </c>
      <c r="B230" s="404" t="s">
        <v>310</v>
      </c>
      <c r="C230" s="405" t="s">
        <v>360</v>
      </c>
      <c r="D230" s="325"/>
      <c r="E230" s="615" t="s">
        <v>764</v>
      </c>
    </row>
    <row r="231" spans="1:5" ht="24">
      <c r="A231" s="660" t="s">
        <v>5784</v>
      </c>
      <c r="B231" s="404" t="s">
        <v>313</v>
      </c>
      <c r="C231" s="405" t="s">
        <v>360</v>
      </c>
      <c r="D231" s="325"/>
      <c r="E231" s="615" t="s">
        <v>764</v>
      </c>
    </row>
    <row r="232" spans="1:5" ht="24">
      <c r="A232" s="660" t="s">
        <v>5785</v>
      </c>
      <c r="B232" s="404" t="s">
        <v>314</v>
      </c>
      <c r="C232" s="405" t="s">
        <v>360</v>
      </c>
      <c r="D232" s="325"/>
      <c r="E232" s="615" t="s">
        <v>764</v>
      </c>
    </row>
    <row r="233" spans="1:5" ht="24">
      <c r="A233" s="660" t="s">
        <v>5786</v>
      </c>
      <c r="B233" s="404" t="s">
        <v>315</v>
      </c>
      <c r="C233" s="405" t="s">
        <v>360</v>
      </c>
      <c r="D233" s="325"/>
      <c r="E233" s="615" t="s">
        <v>764</v>
      </c>
    </row>
    <row r="234" spans="1:5" ht="24">
      <c r="A234" s="660" t="s">
        <v>5787</v>
      </c>
      <c r="B234" s="404" t="s">
        <v>316</v>
      </c>
      <c r="C234" s="405" t="s">
        <v>360</v>
      </c>
      <c r="D234" s="325"/>
      <c r="E234" s="615" t="s">
        <v>764</v>
      </c>
    </row>
    <row r="235" spans="1:5" ht="24">
      <c r="A235" s="660" t="s">
        <v>5788</v>
      </c>
      <c r="B235" s="404" t="s">
        <v>317</v>
      </c>
      <c r="C235" s="405" t="s">
        <v>360</v>
      </c>
      <c r="D235" s="325"/>
      <c r="E235" s="615" t="s">
        <v>764</v>
      </c>
    </row>
    <row r="236" spans="1:5" ht="24">
      <c r="A236" s="660" t="s">
        <v>5789</v>
      </c>
      <c r="B236" s="404" t="s">
        <v>318</v>
      </c>
      <c r="C236" s="405" t="s">
        <v>360</v>
      </c>
      <c r="D236" s="325"/>
      <c r="E236" s="615" t="s">
        <v>764</v>
      </c>
    </row>
    <row r="237" spans="1:5" ht="45">
      <c r="A237" s="660" t="s">
        <v>418</v>
      </c>
      <c r="B237" s="404" t="s">
        <v>5790</v>
      </c>
      <c r="C237" s="405" t="s">
        <v>360</v>
      </c>
      <c r="D237" s="325"/>
      <c r="E237" s="778">
        <v>10600.718885999999</v>
      </c>
    </row>
    <row r="238" spans="1:5" ht="24">
      <c r="A238" s="660" t="s">
        <v>5791</v>
      </c>
      <c r="B238" s="404" t="s">
        <v>5792</v>
      </c>
      <c r="C238" s="405" t="s">
        <v>360</v>
      </c>
      <c r="D238" s="325"/>
      <c r="E238" s="615" t="s">
        <v>764</v>
      </c>
    </row>
    <row r="239" spans="1:5" ht="24">
      <c r="A239" s="660" t="s">
        <v>5793</v>
      </c>
      <c r="B239" s="404" t="s">
        <v>5794</v>
      </c>
      <c r="C239" s="405" t="s">
        <v>360</v>
      </c>
      <c r="D239" s="325"/>
      <c r="E239" s="615" t="s">
        <v>764</v>
      </c>
    </row>
    <row r="240" spans="1:5" ht="36">
      <c r="A240" s="660" t="s">
        <v>5795</v>
      </c>
      <c r="B240" s="404" t="s">
        <v>5796</v>
      </c>
      <c r="C240" s="405" t="s">
        <v>360</v>
      </c>
      <c r="D240" s="325"/>
      <c r="E240" s="615" t="s">
        <v>764</v>
      </c>
    </row>
    <row r="241" spans="1:5" ht="36">
      <c r="A241" s="660" t="s">
        <v>5797</v>
      </c>
      <c r="B241" s="404" t="s">
        <v>5798</v>
      </c>
      <c r="C241" s="405" t="s">
        <v>360</v>
      </c>
      <c r="D241" s="325"/>
      <c r="E241" s="615" t="s">
        <v>764</v>
      </c>
    </row>
    <row r="242" spans="1:5">
      <c r="A242" s="660" t="s">
        <v>5799</v>
      </c>
      <c r="B242" s="404" t="s">
        <v>122</v>
      </c>
      <c r="C242" s="405" t="s">
        <v>81</v>
      </c>
      <c r="D242" s="325"/>
      <c r="E242" s="615" t="s">
        <v>764</v>
      </c>
    </row>
    <row r="243" spans="1:5">
      <c r="A243" s="660" t="s">
        <v>658</v>
      </c>
      <c r="B243" s="404" t="s">
        <v>122</v>
      </c>
      <c r="C243" s="405" t="s">
        <v>360</v>
      </c>
      <c r="D243" s="325"/>
      <c r="E243" s="778">
        <v>5413.36</v>
      </c>
    </row>
    <row r="244" spans="1:5" ht="30">
      <c r="A244" s="660" t="s">
        <v>419</v>
      </c>
      <c r="B244" s="404" t="s">
        <v>87</v>
      </c>
      <c r="C244" s="405" t="s">
        <v>55</v>
      </c>
      <c r="D244" s="325"/>
      <c r="E244" s="778">
        <v>0.81979999999999997</v>
      </c>
    </row>
    <row r="245" spans="1:5" ht="45">
      <c r="A245" s="660" t="s">
        <v>420</v>
      </c>
      <c r="B245" s="404" t="s">
        <v>334</v>
      </c>
      <c r="C245" s="405" t="s">
        <v>61</v>
      </c>
      <c r="D245" s="325"/>
      <c r="E245" s="778">
        <v>519.35233999999991</v>
      </c>
    </row>
    <row r="246" spans="1:5" ht="45">
      <c r="A246" s="660" t="s">
        <v>421</v>
      </c>
      <c r="B246" s="404" t="s">
        <v>88</v>
      </c>
      <c r="C246" s="405" t="s">
        <v>55</v>
      </c>
      <c r="D246" s="325"/>
      <c r="E246" s="778">
        <v>155.9162</v>
      </c>
    </row>
    <row r="247" spans="1:5" ht="30">
      <c r="A247" s="679" t="s">
        <v>428</v>
      </c>
      <c r="B247" s="404" t="s">
        <v>427</v>
      </c>
      <c r="C247" s="405" t="s">
        <v>61</v>
      </c>
      <c r="D247" s="404"/>
      <c r="E247" s="778">
        <v>165.285158</v>
      </c>
    </row>
    <row r="248" spans="1:5" ht="28.5">
      <c r="A248" s="680" t="s">
        <v>639</v>
      </c>
      <c r="B248" s="150" t="s">
        <v>70</v>
      </c>
      <c r="C248" s="152" t="s">
        <v>71</v>
      </c>
      <c r="D248" s="775"/>
      <c r="E248" s="778">
        <v>17.164445349999998</v>
      </c>
    </row>
    <row r="249" spans="1:5" ht="30">
      <c r="A249" s="680" t="s">
        <v>640</v>
      </c>
      <c r="B249" s="776" t="s">
        <v>5870</v>
      </c>
      <c r="C249" s="152" t="s">
        <v>60</v>
      </c>
      <c r="D249" s="774"/>
      <c r="E249" s="778">
        <v>64.692146386069226</v>
      </c>
    </row>
    <row r="250" spans="1:5" ht="30">
      <c r="A250" s="680" t="s">
        <v>641</v>
      </c>
      <c r="B250" s="776" t="s">
        <v>5871</v>
      </c>
      <c r="C250" s="152" t="s">
        <v>60</v>
      </c>
      <c r="D250" s="774"/>
      <c r="E250" s="778">
        <v>65.592146386069231</v>
      </c>
    </row>
    <row r="251" spans="1:5" ht="30">
      <c r="A251" s="680" t="s">
        <v>642</v>
      </c>
      <c r="B251" s="776" t="s">
        <v>5872</v>
      </c>
      <c r="C251" s="152" t="s">
        <v>60</v>
      </c>
      <c r="D251" s="774"/>
      <c r="E251" s="778">
        <v>17.025176929222223</v>
      </c>
    </row>
    <row r="252" spans="1:5" ht="42.75">
      <c r="A252" s="680" t="s">
        <v>643</v>
      </c>
      <c r="B252" s="150" t="s">
        <v>57</v>
      </c>
      <c r="C252" s="152" t="s">
        <v>58</v>
      </c>
      <c r="D252" s="774"/>
      <c r="E252" s="778">
        <v>214.43800515040002</v>
      </c>
    </row>
    <row r="253" spans="1:5" ht="28.5">
      <c r="A253" s="680" t="s">
        <v>644</v>
      </c>
      <c r="B253" s="150" t="s">
        <v>56</v>
      </c>
      <c r="C253" s="152" t="s">
        <v>55</v>
      </c>
      <c r="D253" s="774"/>
      <c r="E253" s="778">
        <v>301.57657466213152</v>
      </c>
    </row>
    <row r="254" spans="1:5" ht="28.5">
      <c r="A254" s="680" t="s">
        <v>645</v>
      </c>
      <c r="B254" s="150" t="s">
        <v>434</v>
      </c>
      <c r="C254" s="152" t="s">
        <v>55</v>
      </c>
      <c r="D254" s="774"/>
      <c r="E254" s="778">
        <v>88.770481477732787</v>
      </c>
    </row>
    <row r="255" spans="1:5">
      <c r="A255" s="624"/>
      <c r="B255" s="681" t="s">
        <v>634</v>
      </c>
      <c r="C255" s="625"/>
      <c r="D255" s="292"/>
      <c r="E255" s="626"/>
    </row>
    <row r="256" spans="1:5" ht="42.75">
      <c r="A256" s="682" t="s">
        <v>13022</v>
      </c>
      <c r="B256" s="150" t="s">
        <v>609</v>
      </c>
      <c r="C256" s="152" t="s">
        <v>281</v>
      </c>
      <c r="D256" s="775"/>
      <c r="E256" s="683">
        <v>110.99752417355</v>
      </c>
    </row>
    <row r="257" spans="1:6" ht="75">
      <c r="A257" s="682" t="s">
        <v>5873</v>
      </c>
      <c r="B257" s="404" t="s">
        <v>5874</v>
      </c>
      <c r="C257" s="152" t="s">
        <v>61</v>
      </c>
      <c r="D257" s="775"/>
      <c r="E257" s="683">
        <v>8.3538617499999983</v>
      </c>
    </row>
    <row r="258" spans="1:6" ht="57">
      <c r="A258" s="682" t="s">
        <v>13035</v>
      </c>
      <c r="B258" s="150" t="s">
        <v>7534</v>
      </c>
      <c r="C258" s="152" t="s">
        <v>577</v>
      </c>
      <c r="D258" s="775"/>
      <c r="E258" s="683">
        <v>3.7586620499999999</v>
      </c>
    </row>
    <row r="259" spans="1:6" ht="28.5">
      <c r="A259" s="682" t="s">
        <v>475</v>
      </c>
      <c r="B259" s="150" t="s">
        <v>588</v>
      </c>
      <c r="C259" s="152" t="s">
        <v>281</v>
      </c>
      <c r="D259" s="775"/>
      <c r="E259" s="684">
        <v>1.6215226220000001</v>
      </c>
    </row>
    <row r="260" spans="1:6" ht="28.5">
      <c r="A260" s="682" t="s">
        <v>616</v>
      </c>
      <c r="B260" s="150" t="s">
        <v>589</v>
      </c>
      <c r="C260" s="152" t="s">
        <v>281</v>
      </c>
      <c r="D260" s="775"/>
      <c r="E260" s="684">
        <v>0.73447479999999998</v>
      </c>
    </row>
    <row r="261" spans="1:6" ht="42.75">
      <c r="A261" s="682" t="s">
        <v>452</v>
      </c>
      <c r="B261" s="150" t="s">
        <v>590</v>
      </c>
      <c r="C261" s="152" t="s">
        <v>424</v>
      </c>
      <c r="D261" s="775"/>
      <c r="E261" s="683">
        <v>8.3538617499999983</v>
      </c>
    </row>
    <row r="262" spans="1:6" ht="57">
      <c r="A262" s="682" t="s">
        <v>453</v>
      </c>
      <c r="B262" s="150" t="s">
        <v>591</v>
      </c>
      <c r="C262" s="152" t="s">
        <v>592</v>
      </c>
      <c r="D262" s="775"/>
      <c r="E262" s="683">
        <v>1.8539517000000001</v>
      </c>
    </row>
    <row r="263" spans="1:6" ht="28.5">
      <c r="A263" s="682" t="s">
        <v>454</v>
      </c>
      <c r="B263" s="685" t="s">
        <v>593</v>
      </c>
      <c r="C263" s="686" t="s">
        <v>594</v>
      </c>
      <c r="D263" s="687"/>
      <c r="E263" s="688" t="s">
        <v>5875</v>
      </c>
    </row>
    <row r="264" spans="1:6" ht="42.75">
      <c r="A264" s="682" t="s">
        <v>5875</v>
      </c>
      <c r="B264" s="150" t="s">
        <v>5869</v>
      </c>
      <c r="C264" s="689" t="s">
        <v>594</v>
      </c>
      <c r="D264" s="775"/>
      <c r="E264" s="683">
        <v>1.4899868299999999</v>
      </c>
    </row>
    <row r="265" spans="1:6" ht="42.75">
      <c r="A265" s="682" t="s">
        <v>455</v>
      </c>
      <c r="B265" s="150" t="s">
        <v>595</v>
      </c>
      <c r="C265" s="152" t="s">
        <v>592</v>
      </c>
      <c r="D265" s="775"/>
      <c r="E265" s="847">
        <v>0.99727779999999999</v>
      </c>
      <c r="F265" s="683">
        <v>1.4899868299999999</v>
      </c>
    </row>
    <row r="266" spans="1:6" ht="36">
      <c r="A266" s="682" t="s">
        <v>737</v>
      </c>
      <c r="B266" s="782" t="s">
        <v>5877</v>
      </c>
      <c r="C266" s="152" t="s">
        <v>592</v>
      </c>
      <c r="D266" s="613"/>
      <c r="E266" s="848">
        <v>0.38665369999999999</v>
      </c>
    </row>
    <row r="267" spans="1:6" ht="42.75">
      <c r="A267" s="682" t="s">
        <v>456</v>
      </c>
      <c r="B267" s="150" t="s">
        <v>596</v>
      </c>
      <c r="C267" s="152" t="s">
        <v>424</v>
      </c>
      <c r="D267" s="775"/>
      <c r="E267" s="683">
        <v>203.25680447379114</v>
      </c>
    </row>
    <row r="268" spans="1:6" ht="28.5">
      <c r="A268" s="682" t="s">
        <v>457</v>
      </c>
      <c r="B268" s="150" t="s">
        <v>68</v>
      </c>
      <c r="C268" s="152" t="s">
        <v>281</v>
      </c>
      <c r="D268" s="775"/>
      <c r="E268" s="683">
        <v>13.2969645</v>
      </c>
    </row>
    <row r="269" spans="1:6" ht="28.5">
      <c r="A269" s="690" t="s">
        <v>458</v>
      </c>
      <c r="B269" s="150" t="s">
        <v>597</v>
      </c>
      <c r="C269" s="152" t="s">
        <v>281</v>
      </c>
      <c r="D269" s="775"/>
      <c r="E269" s="683">
        <v>0.49986774006076629</v>
      </c>
    </row>
    <row r="270" spans="1:6" ht="42.75">
      <c r="A270" s="779" t="s">
        <v>459</v>
      </c>
      <c r="B270" s="150" t="s">
        <v>598</v>
      </c>
      <c r="C270" s="152" t="s">
        <v>281</v>
      </c>
      <c r="D270" s="775"/>
      <c r="E270" s="683">
        <v>4.8930265783132523</v>
      </c>
    </row>
    <row r="271" spans="1:6" ht="24">
      <c r="A271" s="682" t="s">
        <v>460</v>
      </c>
      <c r="B271" s="851" t="s">
        <v>599</v>
      </c>
      <c r="C271" s="152" t="s">
        <v>577</v>
      </c>
      <c r="D271" s="775"/>
      <c r="E271" s="683">
        <v>142.30336348702809</v>
      </c>
    </row>
    <row r="272" spans="1:6" ht="28.5">
      <c r="A272" s="682" t="s">
        <v>696</v>
      </c>
      <c r="B272" s="150" t="s">
        <v>600</v>
      </c>
      <c r="C272" s="152" t="s">
        <v>577</v>
      </c>
      <c r="D272" s="775"/>
      <c r="E272" s="683">
        <v>144.33280784497995</v>
      </c>
      <c r="F272" s="774">
        <v>0.3855249</v>
      </c>
    </row>
    <row r="273" spans="1:5" ht="28.5">
      <c r="A273" s="682" t="s">
        <v>462</v>
      </c>
      <c r="B273" s="150" t="s">
        <v>601</v>
      </c>
      <c r="C273" s="152" t="s">
        <v>577</v>
      </c>
      <c r="D273" s="775"/>
      <c r="E273" s="683">
        <v>143.07198353093173</v>
      </c>
    </row>
    <row r="274" spans="1:5" ht="24">
      <c r="A274" s="682" t="s">
        <v>463</v>
      </c>
      <c r="B274" s="150" t="s">
        <v>32</v>
      </c>
      <c r="C274" s="152" t="s">
        <v>424</v>
      </c>
      <c r="D274" s="775"/>
      <c r="E274" s="683">
        <v>12.343417670682733</v>
      </c>
    </row>
    <row r="275" spans="1:5" ht="24">
      <c r="A275" s="682" t="s">
        <v>464</v>
      </c>
      <c r="B275" s="150" t="s">
        <v>162</v>
      </c>
      <c r="C275" s="152" t="s">
        <v>424</v>
      </c>
      <c r="D275" s="775"/>
      <c r="E275" s="683">
        <v>23.306855691056906</v>
      </c>
    </row>
    <row r="276" spans="1:5" ht="28.5">
      <c r="A276" s="682" t="s">
        <v>465</v>
      </c>
      <c r="B276" s="150" t="s">
        <v>15</v>
      </c>
      <c r="C276" s="152" t="s">
        <v>424</v>
      </c>
      <c r="D276" s="775"/>
      <c r="E276" s="683">
        <v>50.964220935336854</v>
      </c>
    </row>
    <row r="277" spans="1:5" ht="28.5">
      <c r="A277" s="682" t="s">
        <v>466</v>
      </c>
      <c r="B277" s="150" t="s">
        <v>30</v>
      </c>
      <c r="C277" s="152" t="s">
        <v>424</v>
      </c>
      <c r="D277" s="775"/>
      <c r="E277" s="683">
        <v>29.225339980016507</v>
      </c>
    </row>
    <row r="278" spans="1:5" ht="42.75">
      <c r="A278" s="779" t="s">
        <v>467</v>
      </c>
      <c r="B278" s="150" t="s">
        <v>602</v>
      </c>
      <c r="C278" s="152" t="s">
        <v>585</v>
      </c>
      <c r="D278" s="775"/>
      <c r="E278" s="683">
        <v>1.8640810666666667</v>
      </c>
    </row>
    <row r="279" spans="1:5" ht="28.5">
      <c r="A279" s="690" t="s">
        <v>468</v>
      </c>
      <c r="B279" s="150" t="s">
        <v>603</v>
      </c>
      <c r="C279" s="152" t="s">
        <v>281</v>
      </c>
      <c r="D279" s="775"/>
      <c r="E279" s="683">
        <v>0.96526786666666675</v>
      </c>
    </row>
    <row r="280" spans="1:5" ht="42.75">
      <c r="A280" s="682" t="s">
        <v>5800</v>
      </c>
      <c r="B280" s="150" t="s">
        <v>604</v>
      </c>
      <c r="C280" s="152" t="s">
        <v>424</v>
      </c>
      <c r="D280" s="775"/>
      <c r="E280" s="683">
        <v>196.27665160000001</v>
      </c>
    </row>
    <row r="281" spans="1:5" ht="28.5">
      <c r="A281" s="682" t="s">
        <v>5801</v>
      </c>
      <c r="B281" s="150" t="s">
        <v>605</v>
      </c>
      <c r="C281" s="152" t="s">
        <v>424</v>
      </c>
      <c r="D281" s="775"/>
      <c r="E281" s="683">
        <v>238.48484285714284</v>
      </c>
    </row>
    <row r="282" spans="1:5" ht="57">
      <c r="A282" s="682" t="s">
        <v>13041</v>
      </c>
      <c r="B282" s="150" t="s">
        <v>687</v>
      </c>
      <c r="C282" s="152" t="s">
        <v>577</v>
      </c>
      <c r="D282" s="775"/>
      <c r="E282" s="683">
        <v>167.35445967999999</v>
      </c>
    </row>
    <row r="283" spans="1:5" ht="28.5">
      <c r="A283" s="682" t="s">
        <v>472</v>
      </c>
      <c r="B283" s="150" t="s">
        <v>693</v>
      </c>
      <c r="C283" s="152" t="s">
        <v>281</v>
      </c>
      <c r="D283" s="775"/>
      <c r="E283" s="683">
        <v>0.83298274999999999</v>
      </c>
    </row>
    <row r="284" spans="1:5" ht="42.75">
      <c r="A284" s="682" t="s">
        <v>698</v>
      </c>
      <c r="B284" s="150" t="s">
        <v>608</v>
      </c>
      <c r="C284" s="152" t="s">
        <v>281</v>
      </c>
      <c r="D284" s="775"/>
      <c r="E284" s="683">
        <v>0.70270465000000004</v>
      </c>
    </row>
    <row r="285" spans="1:5">
      <c r="A285" s="886"/>
      <c r="B285" s="887"/>
      <c r="C285" s="888"/>
      <c r="D285" s="541"/>
      <c r="E285" s="889"/>
    </row>
    <row r="286" spans="1:5" ht="57">
      <c r="A286" s="682" t="s">
        <v>476</v>
      </c>
      <c r="B286" s="150" t="s">
        <v>279</v>
      </c>
      <c r="C286" s="152" t="s">
        <v>424</v>
      </c>
      <c r="D286" s="775"/>
      <c r="E286" s="683">
        <v>7.4439962749999999</v>
      </c>
    </row>
    <row r="287" spans="1:5" ht="57">
      <c r="A287" s="682" t="s">
        <v>816</v>
      </c>
      <c r="B287" s="150" t="s">
        <v>610</v>
      </c>
      <c r="C287" s="152" t="s">
        <v>611</v>
      </c>
      <c r="D287" s="775"/>
      <c r="E287" s="683">
        <v>1140.829442475</v>
      </c>
    </row>
    <row r="288" spans="1:5" ht="24">
      <c r="A288" s="682" t="s">
        <v>734</v>
      </c>
      <c r="B288" s="558" t="s">
        <v>730</v>
      </c>
      <c r="C288" s="613" t="s">
        <v>60</v>
      </c>
      <c r="D288" s="613"/>
      <c r="E288" s="683">
        <v>4034.1672576801338</v>
      </c>
    </row>
    <row r="289" spans="1:5" ht="24">
      <c r="A289" s="691" t="s">
        <v>733</v>
      </c>
      <c r="B289" s="558" t="s">
        <v>727</v>
      </c>
      <c r="C289" s="613" t="s">
        <v>60</v>
      </c>
      <c r="D289" s="613"/>
      <c r="E289" s="683">
        <v>2581.3847298212695</v>
      </c>
    </row>
    <row r="290" spans="1:5">
      <c r="A290" s="682" t="s">
        <v>478</v>
      </c>
      <c r="B290" s="404" t="s">
        <v>112</v>
      </c>
      <c r="C290" s="152" t="s">
        <v>281</v>
      </c>
      <c r="D290" s="775"/>
      <c r="E290" s="683">
        <v>8.0938829999999999</v>
      </c>
    </row>
    <row r="291" spans="1:5" ht="45">
      <c r="A291" s="682" t="s">
        <v>699</v>
      </c>
      <c r="B291" s="753" t="s">
        <v>689</v>
      </c>
      <c r="C291" s="2" t="s">
        <v>585</v>
      </c>
      <c r="D291" s="775"/>
      <c r="E291" s="683">
        <v>24.438702599999999</v>
      </c>
    </row>
    <row r="292" spans="1:5">
      <c r="A292" s="682" t="s">
        <v>480</v>
      </c>
      <c r="B292" s="692" t="s">
        <v>80</v>
      </c>
      <c r="C292" s="2" t="s">
        <v>81</v>
      </c>
      <c r="D292" s="775"/>
      <c r="E292" s="683">
        <v>19.57</v>
      </c>
    </row>
    <row r="293" spans="1:5" ht="24">
      <c r="A293" s="682" t="s">
        <v>5802</v>
      </c>
      <c r="B293" s="753" t="s">
        <v>691</v>
      </c>
      <c r="C293" s="2" t="s">
        <v>281</v>
      </c>
      <c r="D293" s="775"/>
      <c r="E293" s="682" t="s">
        <v>457</v>
      </c>
    </row>
    <row r="294" spans="1:5" ht="30">
      <c r="A294" s="682" t="s">
        <v>646</v>
      </c>
      <c r="B294" s="753" t="s">
        <v>70</v>
      </c>
      <c r="C294" s="2" t="s">
        <v>281</v>
      </c>
      <c r="D294" s="775"/>
      <c r="E294" s="683">
        <v>16.964631999999998</v>
      </c>
    </row>
    <row r="295" spans="1:5" ht="30">
      <c r="A295" s="682" t="s">
        <v>700</v>
      </c>
      <c r="B295" s="776" t="s">
        <v>5870</v>
      </c>
      <c r="C295" s="2" t="s">
        <v>611</v>
      </c>
      <c r="D295" s="775"/>
      <c r="E295" s="683">
        <v>62.911701717044465</v>
      </c>
    </row>
    <row r="296" spans="1:5" ht="30">
      <c r="A296" s="682" t="s">
        <v>701</v>
      </c>
      <c r="B296" s="776" t="s">
        <v>5871</v>
      </c>
      <c r="C296" s="2" t="s">
        <v>611</v>
      </c>
      <c r="D296" s="487"/>
      <c r="E296" s="683">
        <v>63.811701717044464</v>
      </c>
    </row>
    <row r="297" spans="1:5" ht="30">
      <c r="A297" s="682" t="s">
        <v>702</v>
      </c>
      <c r="B297" s="776" t="s">
        <v>5872</v>
      </c>
      <c r="C297" s="2" t="s">
        <v>611</v>
      </c>
      <c r="D297" s="487"/>
      <c r="E297" s="683">
        <v>16.046426929222221</v>
      </c>
    </row>
    <row r="298" spans="1:5" ht="30">
      <c r="A298" s="682" t="s">
        <v>703</v>
      </c>
      <c r="B298" s="487" t="s">
        <v>694</v>
      </c>
      <c r="C298" s="2" t="s">
        <v>611</v>
      </c>
      <c r="D298" s="487"/>
      <c r="E298" s="683">
        <v>209.35368365830001</v>
      </c>
    </row>
    <row r="299" spans="1:5" ht="30">
      <c r="A299" s="682" t="s">
        <v>704</v>
      </c>
      <c r="B299" s="487" t="s">
        <v>695</v>
      </c>
      <c r="C299" s="2" t="s">
        <v>281</v>
      </c>
      <c r="D299" s="487"/>
      <c r="E299" s="683">
        <v>291.09068610791468</v>
      </c>
    </row>
    <row r="300" spans="1:5" ht="30">
      <c r="A300" s="682" t="s">
        <v>647</v>
      </c>
      <c r="B300" s="487" t="s">
        <v>673</v>
      </c>
      <c r="C300" s="2" t="s">
        <v>281</v>
      </c>
      <c r="D300" s="487"/>
      <c r="E300" s="683">
        <v>87.306792206477738</v>
      </c>
    </row>
    <row r="301" spans="1:5" ht="30">
      <c r="A301" s="682" t="s">
        <v>499</v>
      </c>
      <c r="B301" s="487" t="s">
        <v>65</v>
      </c>
      <c r="C301" s="2" t="s">
        <v>579</v>
      </c>
      <c r="D301" s="487"/>
      <c r="E301" s="683">
        <v>20057.725000000002</v>
      </c>
    </row>
    <row r="302" spans="1:5">
      <c r="A302" s="682" t="s">
        <v>500</v>
      </c>
      <c r="B302" s="487" t="s">
        <v>124</v>
      </c>
      <c r="C302" s="2" t="s">
        <v>579</v>
      </c>
      <c r="D302" s="487"/>
      <c r="E302" s="683">
        <v>22799.475000000002</v>
      </c>
    </row>
    <row r="303" spans="1:5" ht="30">
      <c r="A303" s="682" t="s">
        <v>501</v>
      </c>
      <c r="B303" s="487" t="s">
        <v>125</v>
      </c>
      <c r="C303" s="2" t="s">
        <v>579</v>
      </c>
      <c r="D303" s="487"/>
      <c r="E303" s="683">
        <v>31085.66</v>
      </c>
    </row>
    <row r="304" spans="1:5">
      <c r="A304" s="682" t="s">
        <v>482</v>
      </c>
      <c r="B304" s="487" t="s">
        <v>67</v>
      </c>
      <c r="C304" s="2" t="s">
        <v>579</v>
      </c>
      <c r="D304" s="487"/>
      <c r="E304" s="683">
        <v>4220.45</v>
      </c>
    </row>
    <row r="305" spans="1:5">
      <c r="A305" s="682" t="s">
        <v>617</v>
      </c>
      <c r="B305" s="487" t="s">
        <v>122</v>
      </c>
      <c r="C305" s="2" t="s">
        <v>579</v>
      </c>
      <c r="D305" s="487"/>
      <c r="E305" s="683">
        <v>4118.8999999999996</v>
      </c>
    </row>
    <row r="306" spans="1:5">
      <c r="A306" s="682" t="s">
        <v>618</v>
      </c>
      <c r="B306" s="487" t="s">
        <v>612</v>
      </c>
      <c r="C306" s="2" t="s">
        <v>579</v>
      </c>
      <c r="D306" s="487"/>
      <c r="E306" s="683">
        <v>7504.47</v>
      </c>
    </row>
    <row r="307" spans="1:5" ht="30">
      <c r="A307" s="682" t="s">
        <v>619</v>
      </c>
      <c r="B307" s="487" t="s">
        <v>578</v>
      </c>
      <c r="C307" s="2" t="s">
        <v>579</v>
      </c>
      <c r="D307" s="487"/>
      <c r="E307" s="683">
        <v>2564.615358</v>
      </c>
    </row>
    <row r="308" spans="1:5" ht="24">
      <c r="A308" s="682" t="s">
        <v>620</v>
      </c>
      <c r="B308" s="487" t="s">
        <v>580</v>
      </c>
      <c r="C308" s="2" t="s">
        <v>579</v>
      </c>
      <c r="D308" s="487"/>
      <c r="E308" s="683">
        <v>3685.3473520000002</v>
      </c>
    </row>
    <row r="309" spans="1:5" ht="24">
      <c r="A309" s="682" t="s">
        <v>621</v>
      </c>
      <c r="B309" s="487" t="s">
        <v>581</v>
      </c>
      <c r="C309" s="2" t="s">
        <v>579</v>
      </c>
      <c r="D309" s="487"/>
      <c r="E309" s="693">
        <v>2899.1607309999995</v>
      </c>
    </row>
    <row r="310" spans="1:5" ht="45">
      <c r="A310" s="682" t="s">
        <v>504</v>
      </c>
      <c r="B310" s="487" t="s">
        <v>5790</v>
      </c>
      <c r="C310" s="2" t="s">
        <v>579</v>
      </c>
      <c r="D310" s="487"/>
      <c r="E310" s="683">
        <v>8015.5338860000011</v>
      </c>
    </row>
    <row r="311" spans="1:5" ht="45">
      <c r="A311" s="682" t="s">
        <v>502</v>
      </c>
      <c r="B311" s="487" t="s">
        <v>5803</v>
      </c>
      <c r="C311" s="2" t="s">
        <v>579</v>
      </c>
      <c r="D311" s="487"/>
      <c r="E311" s="683">
        <v>8015.5338860000011</v>
      </c>
    </row>
    <row r="312" spans="1:5" ht="45">
      <c r="A312" s="682" t="s">
        <v>503</v>
      </c>
      <c r="B312" s="487" t="s">
        <v>5804</v>
      </c>
      <c r="C312" s="2" t="s">
        <v>579</v>
      </c>
      <c r="D312" s="487"/>
      <c r="E312" s="683">
        <v>8015.5338860000011</v>
      </c>
    </row>
    <row r="313" spans="1:5" ht="60">
      <c r="A313" s="682" t="s">
        <v>483</v>
      </c>
      <c r="B313" s="487" t="s">
        <v>74</v>
      </c>
      <c r="C313" s="2" t="s">
        <v>585</v>
      </c>
      <c r="D313" s="487"/>
      <c r="E313" s="683">
        <v>44.852840800000003</v>
      </c>
    </row>
    <row r="314" spans="1:5" ht="30">
      <c r="A314" s="682" t="s">
        <v>484</v>
      </c>
      <c r="B314" s="487" t="s">
        <v>613</v>
      </c>
      <c r="C314" s="2" t="s">
        <v>585</v>
      </c>
      <c r="D314" s="487"/>
      <c r="E314" s="683">
        <v>43.791476485999993</v>
      </c>
    </row>
    <row r="315" spans="1:5" ht="30">
      <c r="A315" s="682" t="s">
        <v>485</v>
      </c>
      <c r="B315" s="487" t="s">
        <v>40</v>
      </c>
      <c r="C315" s="2" t="s">
        <v>592</v>
      </c>
      <c r="D315" s="487"/>
      <c r="E315" s="567" t="s">
        <v>399</v>
      </c>
    </row>
    <row r="316" spans="1:5" ht="30">
      <c r="A316" s="682" t="s">
        <v>5805</v>
      </c>
      <c r="B316" s="487" t="s">
        <v>2112</v>
      </c>
      <c r="C316" s="2" t="s">
        <v>585</v>
      </c>
      <c r="D316" s="487"/>
      <c r="E316" s="694">
        <v>56.943034816000001</v>
      </c>
    </row>
    <row r="317" spans="1:5" ht="24">
      <c r="A317" s="682" t="s">
        <v>486</v>
      </c>
      <c r="B317" s="487" t="s">
        <v>63</v>
      </c>
      <c r="C317" s="2" t="s">
        <v>611</v>
      </c>
      <c r="D317" s="487"/>
      <c r="E317" s="683">
        <v>163.47112000000001</v>
      </c>
    </row>
    <row r="318" spans="1:5" ht="45">
      <c r="A318" s="682" t="s">
        <v>705</v>
      </c>
      <c r="B318" s="487" t="s">
        <v>88</v>
      </c>
      <c r="C318" s="2" t="s">
        <v>281</v>
      </c>
      <c r="D318" s="487"/>
      <c r="E318" s="683">
        <v>138.37344999999999</v>
      </c>
    </row>
    <row r="319" spans="1:5" ht="24">
      <c r="A319" s="682" t="s">
        <v>706</v>
      </c>
      <c r="B319" s="487" t="s">
        <v>93</v>
      </c>
      <c r="C319" s="2" t="s">
        <v>585</v>
      </c>
      <c r="D319" s="487"/>
      <c r="E319" s="683">
        <v>3.5458220080000005</v>
      </c>
    </row>
    <row r="320" spans="1:5" ht="30">
      <c r="A320" s="682" t="s">
        <v>505</v>
      </c>
      <c r="B320" s="487" t="s">
        <v>87</v>
      </c>
      <c r="C320" s="2" t="s">
        <v>281</v>
      </c>
      <c r="D320" s="487"/>
      <c r="E320" s="683">
        <v>0.66681749999999995</v>
      </c>
    </row>
    <row r="321" spans="1:5" ht="45">
      <c r="A321" s="682" t="s">
        <v>506</v>
      </c>
      <c r="B321" s="487" t="s">
        <v>334</v>
      </c>
      <c r="C321" s="2" t="s">
        <v>424</v>
      </c>
      <c r="D321" s="487"/>
      <c r="E321" s="683">
        <v>489.16033999999996</v>
      </c>
    </row>
    <row r="322" spans="1:5" ht="30">
      <c r="A322" s="682" t="s">
        <v>469</v>
      </c>
      <c r="B322" s="487" t="s">
        <v>679</v>
      </c>
      <c r="C322" s="2" t="s">
        <v>424</v>
      </c>
      <c r="D322" s="487"/>
      <c r="E322" s="683">
        <v>176.94938400000001</v>
      </c>
    </row>
    <row r="323" spans="1:5" ht="30">
      <c r="A323" s="682" t="s">
        <v>508</v>
      </c>
      <c r="B323" s="487" t="s">
        <v>427</v>
      </c>
      <c r="C323" s="2" t="s">
        <v>424</v>
      </c>
      <c r="D323" s="487"/>
      <c r="E323" s="683">
        <v>141.61015800000001</v>
      </c>
    </row>
    <row r="324" spans="1:5" ht="45">
      <c r="A324" s="695" t="s">
        <v>817</v>
      </c>
      <c r="B324" s="404" t="s">
        <v>89</v>
      </c>
      <c r="C324" s="405" t="s">
        <v>60</v>
      </c>
      <c r="D324" s="325"/>
      <c r="E324" s="615" t="s">
        <v>764</v>
      </c>
    </row>
    <row r="325" spans="1:5" ht="42.75">
      <c r="A325" s="696" t="s">
        <v>707</v>
      </c>
      <c r="B325" s="558" t="s">
        <v>69</v>
      </c>
      <c r="C325" s="614" t="s">
        <v>55</v>
      </c>
      <c r="D325" s="613"/>
      <c r="E325" s="567" t="s">
        <v>764</v>
      </c>
    </row>
    <row r="326" spans="1:5" ht="30">
      <c r="A326" s="697" t="s">
        <v>5806</v>
      </c>
      <c r="B326" s="698" t="s">
        <v>697</v>
      </c>
      <c r="C326" s="547"/>
      <c r="D326" s="545"/>
      <c r="E326" s="570" t="s">
        <v>764</v>
      </c>
    </row>
    <row r="327" spans="1:5">
      <c r="A327" s="699" t="s">
        <v>487</v>
      </c>
      <c r="B327" s="697" t="s">
        <v>706</v>
      </c>
      <c r="C327" s="627"/>
      <c r="D327" s="628"/>
      <c r="E327" s="571"/>
    </row>
    <row r="328" spans="1:5">
      <c r="A328" s="629"/>
      <c r="B328" s="700" t="s">
        <v>635</v>
      </c>
      <c r="C328" s="630"/>
      <c r="D328" s="631"/>
      <c r="E328" s="632"/>
    </row>
    <row r="329" spans="1:5" ht="42.75">
      <c r="A329" s="701" t="s">
        <v>13023</v>
      </c>
      <c r="B329" s="558" t="s">
        <v>609</v>
      </c>
      <c r="C329" s="614" t="s">
        <v>281</v>
      </c>
      <c r="D329" s="613"/>
      <c r="E329" s="778">
        <v>108.67396514219</v>
      </c>
    </row>
    <row r="330" spans="1:5" ht="57">
      <c r="A330" s="701" t="s">
        <v>13036</v>
      </c>
      <c r="B330" s="150" t="s">
        <v>7534</v>
      </c>
      <c r="C330" s="614" t="s">
        <v>577</v>
      </c>
      <c r="D330" s="613"/>
      <c r="E330" s="778">
        <v>3.6010614599999999</v>
      </c>
    </row>
    <row r="331" spans="1:5" ht="28.5">
      <c r="A331" s="701" t="s">
        <v>627</v>
      </c>
      <c r="B331" s="558" t="s">
        <v>589</v>
      </c>
      <c r="C331" s="614" t="s">
        <v>281</v>
      </c>
      <c r="D331" s="613"/>
      <c r="E331" s="778">
        <v>0.69061264</v>
      </c>
    </row>
    <row r="332" spans="1:5" ht="42.75">
      <c r="A332" s="701" t="s">
        <v>510</v>
      </c>
      <c r="B332" s="558" t="s">
        <v>590</v>
      </c>
      <c r="C332" s="614" t="s">
        <v>424</v>
      </c>
      <c r="D332" s="613"/>
      <c r="E332" s="665" t="s">
        <v>5878</v>
      </c>
    </row>
    <row r="333" spans="1:5" ht="75">
      <c r="A333" s="701" t="s">
        <v>5878</v>
      </c>
      <c r="B333" s="404" t="s">
        <v>5874</v>
      </c>
      <c r="C333" s="633" t="s">
        <v>424</v>
      </c>
      <c r="D333" s="762"/>
      <c r="E333" s="778">
        <v>7.820025339999999</v>
      </c>
    </row>
    <row r="334" spans="1:5" ht="57">
      <c r="A334" s="701" t="s">
        <v>511</v>
      </c>
      <c r="B334" s="558" t="s">
        <v>591</v>
      </c>
      <c r="C334" s="614" t="s">
        <v>592</v>
      </c>
      <c r="D334" s="613"/>
      <c r="E334" s="778">
        <v>1.8128963999999999</v>
      </c>
    </row>
    <row r="335" spans="1:5" ht="28.5">
      <c r="A335" s="701" t="s">
        <v>512</v>
      </c>
      <c r="B335" s="558" t="s">
        <v>593</v>
      </c>
      <c r="C335" s="614" t="s">
        <v>594</v>
      </c>
      <c r="D335" s="613"/>
      <c r="E335" s="688" t="s">
        <v>5879</v>
      </c>
    </row>
    <row r="336" spans="1:5" ht="30">
      <c r="A336" s="701" t="s">
        <v>5879</v>
      </c>
      <c r="B336" s="776" t="s">
        <v>5869</v>
      </c>
      <c r="C336" s="633" t="s">
        <v>594</v>
      </c>
      <c r="D336" s="762"/>
      <c r="E336" s="778">
        <v>1.4501703440000002</v>
      </c>
    </row>
    <row r="337" spans="1:6" ht="42.75">
      <c r="A337" s="701" t="s">
        <v>513</v>
      </c>
      <c r="B337" s="558" t="s">
        <v>595</v>
      </c>
      <c r="C337" s="614" t="s">
        <v>592</v>
      </c>
      <c r="D337" s="676"/>
      <c r="E337" s="849">
        <v>0.97069293999999995</v>
      </c>
      <c r="F337" s="778">
        <v>1.4501703440000002</v>
      </c>
    </row>
    <row r="338" spans="1:6" ht="42.75">
      <c r="A338" s="701" t="s">
        <v>514</v>
      </c>
      <c r="B338" s="558" t="s">
        <v>596</v>
      </c>
      <c r="C338" s="614" t="s">
        <v>424</v>
      </c>
      <c r="D338" s="613"/>
      <c r="E338" s="778">
        <v>202.47569959010144</v>
      </c>
    </row>
    <row r="339" spans="1:6" ht="28.5">
      <c r="A339" s="701" t="s">
        <v>515</v>
      </c>
      <c r="B339" s="558" t="s">
        <v>68</v>
      </c>
      <c r="C339" s="614" t="s">
        <v>281</v>
      </c>
      <c r="D339" s="613"/>
      <c r="E339" s="778">
        <v>12.3164502</v>
      </c>
    </row>
    <row r="340" spans="1:6" ht="28.5">
      <c r="A340" s="701" t="s">
        <v>709</v>
      </c>
      <c r="B340" s="558" t="s">
        <v>597</v>
      </c>
      <c r="C340" s="614" t="s">
        <v>281</v>
      </c>
      <c r="D340" s="613"/>
      <c r="E340" s="778">
        <v>0.48948471524784787</v>
      </c>
    </row>
    <row r="341" spans="1:6" ht="42.75">
      <c r="A341" s="701" t="s">
        <v>710</v>
      </c>
      <c r="B341" s="558" t="s">
        <v>598</v>
      </c>
      <c r="C341" s="614" t="s">
        <v>281</v>
      </c>
      <c r="D341" s="613"/>
      <c r="E341" s="778">
        <v>4.7844735662650599</v>
      </c>
    </row>
    <row r="342" spans="1:6" ht="24">
      <c r="A342" s="701" t="s">
        <v>518</v>
      </c>
      <c r="B342" s="851" t="s">
        <v>599</v>
      </c>
      <c r="C342" s="614" t="s">
        <v>577</v>
      </c>
      <c r="D342" s="613"/>
      <c r="E342" s="778">
        <v>141.7706261376305</v>
      </c>
    </row>
    <row r="343" spans="1:6" ht="28.5">
      <c r="A343" s="701" t="s">
        <v>711</v>
      </c>
      <c r="B343" s="558" t="s">
        <v>600</v>
      </c>
      <c r="C343" s="614" t="s">
        <v>577</v>
      </c>
      <c r="D343" s="613"/>
      <c r="E343" s="778">
        <v>143.80007049558233</v>
      </c>
    </row>
    <row r="344" spans="1:6" ht="28.5">
      <c r="A344" s="701" t="s">
        <v>520</v>
      </c>
      <c r="B344" s="558" t="s">
        <v>601</v>
      </c>
      <c r="C344" s="614" t="s">
        <v>577</v>
      </c>
      <c r="D344" s="613"/>
      <c r="E344" s="778">
        <v>142.53924618153414</v>
      </c>
    </row>
    <row r="345" spans="1:6" ht="24">
      <c r="A345" s="701" t="s">
        <v>521</v>
      </c>
      <c r="B345" s="558" t="s">
        <v>32</v>
      </c>
      <c r="C345" s="614" t="s">
        <v>424</v>
      </c>
      <c r="D345" s="613"/>
      <c r="E345" s="778">
        <v>12.084953815261041</v>
      </c>
    </row>
    <row r="346" spans="1:6" ht="24">
      <c r="A346" s="701" t="s">
        <v>522</v>
      </c>
      <c r="B346" s="558" t="s">
        <v>162</v>
      </c>
      <c r="C346" s="614" t="s">
        <v>424</v>
      </c>
      <c r="D346" s="613"/>
      <c r="E346" s="778">
        <v>22.899111788617883</v>
      </c>
    </row>
    <row r="347" spans="1:6" ht="28.5">
      <c r="A347" s="701" t="s">
        <v>523</v>
      </c>
      <c r="B347" s="558" t="s">
        <v>15</v>
      </c>
      <c r="C347" s="614" t="s">
        <v>424</v>
      </c>
      <c r="D347" s="613"/>
      <c r="E347" s="778">
        <v>50.54846796307794</v>
      </c>
    </row>
    <row r="348" spans="1:6" ht="28.5">
      <c r="A348" s="701" t="s">
        <v>524</v>
      </c>
      <c r="B348" s="558" t="s">
        <v>30</v>
      </c>
      <c r="C348" s="614" t="s">
        <v>424</v>
      </c>
      <c r="D348" s="613"/>
      <c r="E348" s="778">
        <v>29.189369694600114</v>
      </c>
    </row>
    <row r="349" spans="1:6" ht="42.75">
      <c r="A349" s="701" t="s">
        <v>712</v>
      </c>
      <c r="B349" s="558" t="s">
        <v>602</v>
      </c>
      <c r="C349" s="614" t="s">
        <v>585</v>
      </c>
      <c r="D349" s="613"/>
      <c r="E349" s="778">
        <v>1.7299690666666667</v>
      </c>
    </row>
    <row r="350" spans="1:6" ht="28.5">
      <c r="A350" s="701" t="s">
        <v>713</v>
      </c>
      <c r="B350" s="558" t="s">
        <v>603</v>
      </c>
      <c r="C350" s="614" t="s">
        <v>281</v>
      </c>
      <c r="D350" s="613"/>
      <c r="E350" s="778">
        <v>0.95062386666666665</v>
      </c>
    </row>
    <row r="351" spans="1:6" ht="42.75">
      <c r="A351" s="701" t="s">
        <v>5807</v>
      </c>
      <c r="B351" s="558" t="s">
        <v>604</v>
      </c>
      <c r="C351" s="614" t="s">
        <v>424</v>
      </c>
      <c r="D351" s="613"/>
      <c r="E351" s="778">
        <v>175.92165159999999</v>
      </c>
    </row>
    <row r="352" spans="1:6" ht="28.5">
      <c r="A352" s="701" t="s">
        <v>5808</v>
      </c>
      <c r="B352" s="558" t="s">
        <v>605</v>
      </c>
      <c r="C352" s="614" t="s">
        <v>424</v>
      </c>
      <c r="D352" s="613"/>
      <c r="E352" s="778">
        <v>208.04555714285715</v>
      </c>
    </row>
    <row r="353" spans="1:5" ht="57">
      <c r="A353" s="701" t="s">
        <v>13042</v>
      </c>
      <c r="B353" s="558" t="s">
        <v>687</v>
      </c>
      <c r="C353" s="614" t="s">
        <v>577</v>
      </c>
      <c r="D353" s="613"/>
      <c r="E353" s="778">
        <v>166.70184402999999</v>
      </c>
    </row>
    <row r="354" spans="1:5" ht="28.5">
      <c r="A354" s="701" t="s">
        <v>530</v>
      </c>
      <c r="B354" s="558" t="s">
        <v>693</v>
      </c>
      <c r="C354" s="614" t="s">
        <v>281</v>
      </c>
      <c r="D354" s="613"/>
      <c r="E354" s="778">
        <v>0.77709607999999997</v>
      </c>
    </row>
    <row r="355" spans="1:5" ht="42.75">
      <c r="A355" s="701" t="s">
        <v>714</v>
      </c>
      <c r="B355" s="558" t="s">
        <v>608</v>
      </c>
      <c r="C355" s="614" t="s">
        <v>281</v>
      </c>
      <c r="D355" s="613"/>
      <c r="E355" s="778">
        <v>0.65066151399999994</v>
      </c>
    </row>
    <row r="356" spans="1:5" ht="42.75">
      <c r="A356" s="701" t="s">
        <v>715</v>
      </c>
      <c r="B356" s="558" t="s">
        <v>609</v>
      </c>
      <c r="C356" s="614" t="s">
        <v>281</v>
      </c>
      <c r="D356" s="613"/>
      <c r="E356" s="778">
        <v>108.67396514219</v>
      </c>
    </row>
    <row r="357" spans="1:5" ht="28.5">
      <c r="A357" s="701" t="s">
        <v>533</v>
      </c>
      <c r="B357" s="558" t="s">
        <v>244</v>
      </c>
      <c r="C357" s="614" t="s">
        <v>281</v>
      </c>
      <c r="D357" s="613"/>
      <c r="E357" s="778">
        <v>1.4969920496</v>
      </c>
    </row>
    <row r="358" spans="1:5" ht="57">
      <c r="A358" s="701" t="s">
        <v>534</v>
      </c>
      <c r="B358" s="558" t="s">
        <v>279</v>
      </c>
      <c r="C358" s="614" t="s">
        <v>424</v>
      </c>
      <c r="D358" s="613"/>
      <c r="E358" s="778">
        <v>6.9738833959999997</v>
      </c>
    </row>
    <row r="359" spans="1:5" ht="57">
      <c r="A359" s="701" t="s">
        <v>5809</v>
      </c>
      <c r="B359" s="558" t="s">
        <v>610</v>
      </c>
      <c r="C359" s="614" t="s">
        <v>611</v>
      </c>
      <c r="D359" s="613"/>
      <c r="E359" s="778">
        <v>1042.9724637750001</v>
      </c>
    </row>
    <row r="360" spans="1:5">
      <c r="A360" s="701" t="s">
        <v>536</v>
      </c>
      <c r="B360" s="404" t="s">
        <v>112</v>
      </c>
      <c r="C360" s="152" t="s">
        <v>281</v>
      </c>
      <c r="D360" s="613"/>
      <c r="E360" s="778">
        <v>7.320962999999999</v>
      </c>
    </row>
    <row r="361" spans="1:5" ht="57">
      <c r="A361" s="701" t="s">
        <v>716</v>
      </c>
      <c r="B361" s="558" t="s">
        <v>689</v>
      </c>
      <c r="C361" s="614" t="s">
        <v>585</v>
      </c>
      <c r="D361" s="613"/>
      <c r="E361" s="778">
        <v>23.534457</v>
      </c>
    </row>
    <row r="362" spans="1:5">
      <c r="A362" s="701" t="s">
        <v>538</v>
      </c>
      <c r="B362" s="702" t="s">
        <v>80</v>
      </c>
      <c r="C362" s="614" t="s">
        <v>81</v>
      </c>
      <c r="D362" s="613"/>
      <c r="E362" s="778">
        <v>19.57</v>
      </c>
    </row>
    <row r="363" spans="1:5" ht="24">
      <c r="A363" s="701" t="s">
        <v>717</v>
      </c>
      <c r="B363" s="703" t="s">
        <v>691</v>
      </c>
      <c r="C363" s="704" t="s">
        <v>281</v>
      </c>
      <c r="D363" s="705"/>
      <c r="E363" s="706" t="s">
        <v>515</v>
      </c>
    </row>
    <row r="364" spans="1:5" ht="28.5">
      <c r="A364" s="701" t="s">
        <v>637</v>
      </c>
      <c r="B364" s="558" t="s">
        <v>70</v>
      </c>
      <c r="C364" s="614" t="s">
        <v>281</v>
      </c>
      <c r="D364" s="613"/>
      <c r="E364" s="778">
        <v>16.844743990000001</v>
      </c>
    </row>
    <row r="365" spans="1:5" ht="30">
      <c r="A365" s="701" t="s">
        <v>718</v>
      </c>
      <c r="B365" s="776" t="s">
        <v>5870</v>
      </c>
      <c r="C365" s="614" t="s">
        <v>611</v>
      </c>
      <c r="D365" s="613"/>
      <c r="E365" s="778">
        <v>61.843434915629608</v>
      </c>
    </row>
    <row r="366" spans="1:5" ht="30">
      <c r="A366" s="701" t="s">
        <v>719</v>
      </c>
      <c r="B366" s="776" t="s">
        <v>5871</v>
      </c>
      <c r="C366" s="614" t="s">
        <v>611</v>
      </c>
      <c r="D366" s="613"/>
      <c r="E366" s="778">
        <v>62.743434915629607</v>
      </c>
    </row>
    <row r="367" spans="1:5" ht="30">
      <c r="A367" s="701" t="s">
        <v>720</v>
      </c>
      <c r="B367" s="776" t="s">
        <v>5872</v>
      </c>
      <c r="C367" s="614" t="s">
        <v>611</v>
      </c>
      <c r="D367" s="613"/>
      <c r="E367" s="778">
        <v>15.459176929222222</v>
      </c>
    </row>
    <row r="368" spans="1:5" ht="42.75">
      <c r="A368" s="701" t="s">
        <v>721</v>
      </c>
      <c r="B368" s="558" t="s">
        <v>694</v>
      </c>
      <c r="C368" s="614" t="s">
        <v>611</v>
      </c>
      <c r="D368" s="613"/>
      <c r="E368" s="778">
        <v>206.30309076303999</v>
      </c>
    </row>
    <row r="369" spans="1:5" ht="28.5">
      <c r="A369" s="701" t="s">
        <v>722</v>
      </c>
      <c r="B369" s="558" t="s">
        <v>695</v>
      </c>
      <c r="C369" s="614" t="s">
        <v>281</v>
      </c>
      <c r="D369" s="613"/>
      <c r="E369" s="778">
        <v>284.79915297538452</v>
      </c>
    </row>
    <row r="370" spans="1:5" ht="28.5">
      <c r="A370" s="701" t="s">
        <v>638</v>
      </c>
      <c r="B370" s="558" t="s">
        <v>673</v>
      </c>
      <c r="C370" s="614" t="s">
        <v>281</v>
      </c>
      <c r="D370" s="613"/>
      <c r="E370" s="778">
        <v>86.428578643724691</v>
      </c>
    </row>
    <row r="371" spans="1:5" ht="28.5">
      <c r="A371" s="701" t="s">
        <v>557</v>
      </c>
      <c r="B371" s="558" t="s">
        <v>65</v>
      </c>
      <c r="C371" s="614" t="s">
        <v>579</v>
      </c>
      <c r="D371" s="613"/>
      <c r="E371" s="778">
        <v>16111.419999999998</v>
      </c>
    </row>
    <row r="372" spans="1:5" ht="28.5">
      <c r="A372" s="701" t="s">
        <v>558</v>
      </c>
      <c r="B372" s="558" t="s">
        <v>124</v>
      </c>
      <c r="C372" s="614" t="s">
        <v>579</v>
      </c>
      <c r="D372" s="613"/>
      <c r="E372" s="778">
        <v>18307.764000000003</v>
      </c>
    </row>
    <row r="373" spans="1:5" ht="28.5">
      <c r="A373" s="701" t="s">
        <v>559</v>
      </c>
      <c r="B373" s="558" t="s">
        <v>125</v>
      </c>
      <c r="C373" s="614" t="s">
        <v>579</v>
      </c>
      <c r="D373" s="613"/>
      <c r="E373" s="778">
        <v>24945.613999999998</v>
      </c>
    </row>
    <row r="374" spans="1:5" ht="28.5">
      <c r="A374" s="701" t="s">
        <v>540</v>
      </c>
      <c r="B374" s="558" t="s">
        <v>67</v>
      </c>
      <c r="C374" s="614" t="s">
        <v>579</v>
      </c>
      <c r="D374" s="613"/>
      <c r="E374" s="778">
        <v>3443.7739999999999</v>
      </c>
    </row>
    <row r="375" spans="1:5">
      <c r="A375" s="701" t="s">
        <v>628</v>
      </c>
      <c r="B375" s="558" t="s">
        <v>122</v>
      </c>
      <c r="C375" s="614" t="s">
        <v>579</v>
      </c>
      <c r="D375" s="613"/>
      <c r="E375" s="778">
        <v>3342.2240000000006</v>
      </c>
    </row>
    <row r="376" spans="1:5" ht="28.5">
      <c r="A376" s="701" t="s">
        <v>629</v>
      </c>
      <c r="B376" s="558" t="s">
        <v>612</v>
      </c>
      <c r="C376" s="614" t="s">
        <v>579</v>
      </c>
      <c r="D376" s="613"/>
      <c r="E376" s="778">
        <v>6061.0439999999999</v>
      </c>
    </row>
    <row r="377" spans="1:5" ht="28.5">
      <c r="A377" s="701" t="s">
        <v>630</v>
      </c>
      <c r="B377" s="558" t="s">
        <v>578</v>
      </c>
      <c r="C377" s="614" t="s">
        <v>579</v>
      </c>
      <c r="D377" s="613"/>
      <c r="E377" s="778">
        <v>2247.3533580000003</v>
      </c>
    </row>
    <row r="378" spans="1:5" ht="28.5">
      <c r="A378" s="701" t="s">
        <v>631</v>
      </c>
      <c r="B378" s="558" t="s">
        <v>580</v>
      </c>
      <c r="C378" s="614" t="s">
        <v>579</v>
      </c>
      <c r="D378" s="613"/>
      <c r="E378" s="778">
        <v>3179.0343520000001</v>
      </c>
    </row>
    <row r="379" spans="1:5" ht="28.5">
      <c r="A379" s="701" t="s">
        <v>632</v>
      </c>
      <c r="B379" s="558" t="s">
        <v>581</v>
      </c>
      <c r="C379" s="614" t="s">
        <v>579</v>
      </c>
      <c r="D379" s="613"/>
      <c r="E379" s="778">
        <v>2899.1607309999995</v>
      </c>
    </row>
    <row r="380" spans="1:5" ht="42.75">
      <c r="A380" s="701" t="s">
        <v>562</v>
      </c>
      <c r="B380" s="558" t="s">
        <v>5790</v>
      </c>
      <c r="C380" s="614" t="s">
        <v>579</v>
      </c>
      <c r="D380" s="613"/>
      <c r="E380" s="778">
        <v>6464.4228860000003</v>
      </c>
    </row>
    <row r="381" spans="1:5" ht="42.75">
      <c r="A381" s="701" t="s">
        <v>560</v>
      </c>
      <c r="B381" s="558" t="s">
        <v>5803</v>
      </c>
      <c r="C381" s="614" t="s">
        <v>579</v>
      </c>
      <c r="D381" s="613"/>
      <c r="E381" s="778">
        <v>6464.4228860000003</v>
      </c>
    </row>
    <row r="382" spans="1:5" ht="42.75">
      <c r="A382" s="701" t="s">
        <v>561</v>
      </c>
      <c r="B382" s="558" t="s">
        <v>5804</v>
      </c>
      <c r="C382" s="614" t="s">
        <v>579</v>
      </c>
      <c r="D382" s="613"/>
      <c r="E382" s="778">
        <v>6464.4228860000003</v>
      </c>
    </row>
    <row r="383" spans="1:5" ht="71.25">
      <c r="A383" s="701" t="s">
        <v>541</v>
      </c>
      <c r="B383" s="558" t="s">
        <v>74</v>
      </c>
      <c r="C383" s="614" t="s">
        <v>585</v>
      </c>
      <c r="D383" s="613"/>
      <c r="E383" s="778">
        <v>41.967346059999997</v>
      </c>
    </row>
    <row r="384" spans="1:5" ht="42.75">
      <c r="A384" s="701" t="s">
        <v>542</v>
      </c>
      <c r="B384" s="558" t="s">
        <v>613</v>
      </c>
      <c r="C384" s="614" t="s">
        <v>585</v>
      </c>
      <c r="D384" s="613"/>
      <c r="E384" s="778">
        <v>40.205876485999994</v>
      </c>
    </row>
    <row r="385" spans="1:5" ht="42.75">
      <c r="A385" s="701" t="s">
        <v>543</v>
      </c>
      <c r="B385" s="558" t="s">
        <v>40</v>
      </c>
      <c r="C385" s="614" t="s">
        <v>592</v>
      </c>
      <c r="D385" s="613"/>
      <c r="E385" s="707" t="s">
        <v>399</v>
      </c>
    </row>
    <row r="386" spans="1:5" ht="42.75">
      <c r="A386" s="701" t="s">
        <v>5810</v>
      </c>
      <c r="B386" s="558" t="s">
        <v>2112</v>
      </c>
      <c r="C386" s="614" t="s">
        <v>585</v>
      </c>
      <c r="D386" s="613"/>
      <c r="E386" s="778">
        <v>51.406234815999994</v>
      </c>
    </row>
    <row r="387" spans="1:5" ht="28.5">
      <c r="A387" s="701" t="s">
        <v>544</v>
      </c>
      <c r="B387" s="558" t="s">
        <v>63</v>
      </c>
      <c r="C387" s="614" t="s">
        <v>611</v>
      </c>
      <c r="D387" s="613"/>
      <c r="E387" s="778">
        <v>152.34485799999999</v>
      </c>
    </row>
    <row r="388" spans="1:5" ht="42.75">
      <c r="A388" s="701" t="s">
        <v>723</v>
      </c>
      <c r="B388" s="558" t="s">
        <v>88</v>
      </c>
      <c r="C388" s="614" t="s">
        <v>281</v>
      </c>
      <c r="D388" s="613"/>
      <c r="E388" s="778">
        <v>127.84779999999999</v>
      </c>
    </row>
    <row r="389" spans="1:5" ht="24">
      <c r="A389" s="701" t="s">
        <v>724</v>
      </c>
      <c r="B389" s="558" t="s">
        <v>93</v>
      </c>
      <c r="C389" s="614" t="s">
        <v>585</v>
      </c>
      <c r="D389" s="613"/>
      <c r="E389" s="778">
        <v>3.1858220080000006</v>
      </c>
    </row>
    <row r="390" spans="1:5" ht="42.75">
      <c r="A390" s="701" t="s">
        <v>563</v>
      </c>
      <c r="B390" s="558" t="s">
        <v>87</v>
      </c>
      <c r="C390" s="614" t="s">
        <v>281</v>
      </c>
      <c r="D390" s="613"/>
      <c r="E390" s="778">
        <v>0.57502799999999998</v>
      </c>
    </row>
    <row r="391" spans="1:5" ht="42.75">
      <c r="A391" s="701" t="s">
        <v>564</v>
      </c>
      <c r="B391" s="558" t="s">
        <v>334</v>
      </c>
      <c r="C391" s="614" t="s">
        <v>424</v>
      </c>
      <c r="D391" s="613"/>
      <c r="E391" s="778">
        <v>471.04514</v>
      </c>
    </row>
    <row r="392" spans="1:5" ht="28.5">
      <c r="A392" s="701" t="s">
        <v>527</v>
      </c>
      <c r="B392" s="558" t="s">
        <v>679</v>
      </c>
      <c r="C392" s="614" t="s">
        <v>424</v>
      </c>
      <c r="D392" s="613"/>
      <c r="E392" s="778">
        <v>156.59438399999999</v>
      </c>
    </row>
    <row r="393" spans="1:5" ht="28.5">
      <c r="A393" s="701" t="s">
        <v>566</v>
      </c>
      <c r="B393" s="558" t="s">
        <v>427</v>
      </c>
      <c r="C393" s="614" t="s">
        <v>424</v>
      </c>
      <c r="D393" s="613"/>
      <c r="E393" s="778">
        <v>127.405158</v>
      </c>
    </row>
    <row r="394" spans="1:5" ht="24">
      <c r="A394" s="701" t="s">
        <v>732</v>
      </c>
      <c r="B394" s="776" t="s">
        <v>727</v>
      </c>
      <c r="C394" s="762" t="s">
        <v>611</v>
      </c>
      <c r="D394" s="778"/>
      <c r="E394" s="778">
        <v>2537.5682811350571</v>
      </c>
    </row>
    <row r="395" spans="1:5" ht="24">
      <c r="A395" s="701" t="s">
        <v>731</v>
      </c>
      <c r="B395" s="776" t="s">
        <v>730</v>
      </c>
      <c r="C395" s="762" t="s">
        <v>611</v>
      </c>
      <c r="D395" s="778"/>
      <c r="E395" s="778">
        <v>3974.717899605921</v>
      </c>
    </row>
    <row r="396" spans="1:5" ht="36">
      <c r="A396" s="701" t="s">
        <v>736</v>
      </c>
      <c r="B396" s="783" t="s">
        <v>5877</v>
      </c>
      <c r="C396" s="152" t="s">
        <v>592</v>
      </c>
      <c r="D396" s="613"/>
      <c r="E396" s="850">
        <v>0.37624946000000004</v>
      </c>
    </row>
    <row r="397" spans="1:5" ht="24">
      <c r="A397" s="708" t="s">
        <v>545</v>
      </c>
      <c r="B397" s="709" t="s">
        <v>724</v>
      </c>
      <c r="C397" s="885"/>
      <c r="D397" s="774"/>
      <c r="E397" s="612"/>
    </row>
    <row r="398" spans="1:5">
      <c r="A398" s="710" t="s">
        <v>5880</v>
      </c>
      <c r="B398" s="711" t="s">
        <v>5881</v>
      </c>
      <c r="C398" s="711" t="s">
        <v>6</v>
      </c>
      <c r="D398" s="711" t="s">
        <v>5882</v>
      </c>
      <c r="E398" s="711" t="s">
        <v>8</v>
      </c>
    </row>
    <row r="399" spans="1:5">
      <c r="A399" s="712">
        <v>97141</v>
      </c>
      <c r="B399" s="711" t="s">
        <v>893</v>
      </c>
      <c r="C399" s="711" t="s">
        <v>585</v>
      </c>
      <c r="D399" s="711" t="s">
        <v>5883</v>
      </c>
      <c r="E399" s="713">
        <v>5.65</v>
      </c>
    </row>
    <row r="400" spans="1:5">
      <c r="A400" s="712">
        <v>97142</v>
      </c>
      <c r="B400" s="711" t="s">
        <v>894</v>
      </c>
      <c r="C400" s="711" t="s">
        <v>585</v>
      </c>
      <c r="D400" s="711" t="s">
        <v>5883</v>
      </c>
      <c r="E400" s="713">
        <v>6.29</v>
      </c>
    </row>
    <row r="401" spans="1:6">
      <c r="A401" s="712">
        <v>97143</v>
      </c>
      <c r="B401" s="711" t="s">
        <v>895</v>
      </c>
      <c r="C401" s="711" t="s">
        <v>585</v>
      </c>
      <c r="D401" s="711" t="s">
        <v>5883</v>
      </c>
      <c r="E401" s="713">
        <v>7.94</v>
      </c>
    </row>
    <row r="402" spans="1:6">
      <c r="A402" s="712">
        <v>97144</v>
      </c>
      <c r="B402" s="711" t="s">
        <v>896</v>
      </c>
      <c r="C402" s="711" t="s">
        <v>585</v>
      </c>
      <c r="D402" s="711" t="s">
        <v>5883</v>
      </c>
      <c r="E402" s="713">
        <v>9.56</v>
      </c>
      <c r="F402" s="774">
        <v>0.57215379999999993</v>
      </c>
    </row>
    <row r="403" spans="1:6">
      <c r="A403" s="712">
        <v>97145</v>
      </c>
      <c r="B403" s="711" t="s">
        <v>897</v>
      </c>
      <c r="C403" s="711" t="s">
        <v>585</v>
      </c>
      <c r="D403" s="711" t="s">
        <v>5883</v>
      </c>
      <c r="E403" s="713">
        <v>11.23</v>
      </c>
    </row>
    <row r="404" spans="1:6">
      <c r="A404" s="712">
        <v>97146</v>
      </c>
      <c r="B404" s="711" t="s">
        <v>898</v>
      </c>
      <c r="C404" s="711" t="s">
        <v>585</v>
      </c>
      <c r="D404" s="711" t="s">
        <v>5883</v>
      </c>
      <c r="E404" s="713">
        <v>12.88</v>
      </c>
    </row>
    <row r="405" spans="1:6">
      <c r="A405" s="712">
        <v>97147</v>
      </c>
      <c r="B405" s="711" t="s">
        <v>899</v>
      </c>
      <c r="C405" s="711" t="s">
        <v>585</v>
      </c>
      <c r="D405" s="711" t="s">
        <v>5883</v>
      </c>
      <c r="E405" s="713">
        <v>14.56</v>
      </c>
    </row>
    <row r="406" spans="1:6">
      <c r="A406" s="712">
        <v>97148</v>
      </c>
      <c r="B406" s="711" t="s">
        <v>900</v>
      </c>
      <c r="C406" s="711" t="s">
        <v>585</v>
      </c>
      <c r="D406" s="711" t="s">
        <v>5883</v>
      </c>
      <c r="E406" s="713">
        <v>16.21</v>
      </c>
    </row>
    <row r="407" spans="1:6">
      <c r="A407" s="712">
        <v>97149</v>
      </c>
      <c r="B407" s="711" t="s">
        <v>901</v>
      </c>
      <c r="C407" s="711" t="s">
        <v>585</v>
      </c>
      <c r="D407" s="711" t="s">
        <v>5883</v>
      </c>
      <c r="E407" s="713">
        <v>17.88</v>
      </c>
    </row>
    <row r="408" spans="1:6">
      <c r="A408" s="712">
        <v>97150</v>
      </c>
      <c r="B408" s="711" t="s">
        <v>902</v>
      </c>
      <c r="C408" s="711" t="s">
        <v>585</v>
      </c>
      <c r="D408" s="711" t="s">
        <v>5883</v>
      </c>
      <c r="E408" s="713">
        <v>21.93</v>
      </c>
    </row>
    <row r="409" spans="1:6">
      <c r="A409" s="712">
        <v>97151</v>
      </c>
      <c r="B409" s="711" t="s">
        <v>903</v>
      </c>
      <c r="C409" s="711" t="s">
        <v>585</v>
      </c>
      <c r="D409" s="711" t="s">
        <v>5883</v>
      </c>
      <c r="E409" s="713">
        <v>25.62</v>
      </c>
    </row>
    <row r="410" spans="1:6">
      <c r="A410" s="712">
        <v>97152</v>
      </c>
      <c r="B410" s="711" t="s">
        <v>904</v>
      </c>
      <c r="C410" s="711" t="s">
        <v>585</v>
      </c>
      <c r="D410" s="711" t="s">
        <v>5883</v>
      </c>
      <c r="E410" s="713">
        <v>29.06</v>
      </c>
    </row>
    <row r="411" spans="1:6">
      <c r="A411" s="712">
        <v>97153</v>
      </c>
      <c r="B411" s="711" t="s">
        <v>905</v>
      </c>
      <c r="C411" s="711" t="s">
        <v>585</v>
      </c>
      <c r="D411" s="711" t="s">
        <v>5883</v>
      </c>
      <c r="E411" s="713">
        <v>32.65</v>
      </c>
    </row>
    <row r="412" spans="1:6">
      <c r="A412" s="712">
        <v>97154</v>
      </c>
      <c r="B412" s="711" t="s">
        <v>906</v>
      </c>
      <c r="C412" s="711" t="s">
        <v>585</v>
      </c>
      <c r="D412" s="711" t="s">
        <v>5883</v>
      </c>
      <c r="E412" s="713">
        <v>36.28</v>
      </c>
    </row>
    <row r="413" spans="1:6">
      <c r="A413" s="712">
        <v>97155</v>
      </c>
      <c r="B413" s="711" t="s">
        <v>907</v>
      </c>
      <c r="C413" s="711" t="s">
        <v>585</v>
      </c>
      <c r="D413" s="711" t="s">
        <v>5883</v>
      </c>
      <c r="E413" s="713">
        <v>39.92</v>
      </c>
    </row>
    <row r="414" spans="1:6">
      <c r="A414" s="712">
        <v>97156</v>
      </c>
      <c r="B414" s="711" t="s">
        <v>908</v>
      </c>
      <c r="C414" s="711" t="s">
        <v>585</v>
      </c>
      <c r="D414" s="711" t="s">
        <v>5883</v>
      </c>
      <c r="E414" s="713">
        <v>47.65</v>
      </c>
    </row>
    <row r="415" spans="1:6">
      <c r="A415" s="712">
        <v>97157</v>
      </c>
      <c r="B415" s="711" t="s">
        <v>909</v>
      </c>
      <c r="C415" s="711" t="s">
        <v>585</v>
      </c>
      <c r="D415" s="711" t="s">
        <v>5883</v>
      </c>
      <c r="E415" s="713">
        <v>3.44</v>
      </c>
    </row>
    <row r="416" spans="1:6">
      <c r="A416" s="712">
        <v>97158</v>
      </c>
      <c r="B416" s="711" t="s">
        <v>910</v>
      </c>
      <c r="C416" s="711" t="s">
        <v>585</v>
      </c>
      <c r="D416" s="711" t="s">
        <v>5883</v>
      </c>
      <c r="E416" s="713">
        <v>3.85</v>
      </c>
    </row>
    <row r="417" spans="1:5">
      <c r="A417" s="712">
        <v>97159</v>
      </c>
      <c r="B417" s="711" t="s">
        <v>911</v>
      </c>
      <c r="C417" s="711" t="s">
        <v>585</v>
      </c>
      <c r="D417" s="711" t="s">
        <v>5883</v>
      </c>
      <c r="E417" s="713">
        <v>4.8600000000000003</v>
      </c>
    </row>
    <row r="418" spans="1:5">
      <c r="A418" s="712">
        <v>97160</v>
      </c>
      <c r="B418" s="711" t="s">
        <v>912</v>
      </c>
      <c r="C418" s="711" t="s">
        <v>585</v>
      </c>
      <c r="D418" s="711" t="s">
        <v>5883</v>
      </c>
      <c r="E418" s="713">
        <v>5.86</v>
      </c>
    </row>
    <row r="419" spans="1:5">
      <c r="A419" s="712">
        <v>97161</v>
      </c>
      <c r="B419" s="711" t="s">
        <v>913</v>
      </c>
      <c r="C419" s="711" t="s">
        <v>585</v>
      </c>
      <c r="D419" s="711" t="s">
        <v>5883</v>
      </c>
      <c r="E419" s="713">
        <v>6.89</v>
      </c>
    </row>
    <row r="420" spans="1:5">
      <c r="A420" s="712">
        <v>97162</v>
      </c>
      <c r="B420" s="711" t="s">
        <v>914</v>
      </c>
      <c r="C420" s="711" t="s">
        <v>585</v>
      </c>
      <c r="D420" s="711" t="s">
        <v>5883</v>
      </c>
      <c r="E420" s="713">
        <v>7.91</v>
      </c>
    </row>
    <row r="421" spans="1:5">
      <c r="A421" s="712">
        <v>97163</v>
      </c>
      <c r="B421" s="711" t="s">
        <v>915</v>
      </c>
      <c r="C421" s="711" t="s">
        <v>585</v>
      </c>
      <c r="D421" s="711" t="s">
        <v>5883</v>
      </c>
      <c r="E421" s="713">
        <v>8.9700000000000006</v>
      </c>
    </row>
    <row r="422" spans="1:5">
      <c r="A422" s="712">
        <v>97164</v>
      </c>
      <c r="B422" s="711" t="s">
        <v>916</v>
      </c>
      <c r="C422" s="711" t="s">
        <v>585</v>
      </c>
      <c r="D422" s="711" t="s">
        <v>5883</v>
      </c>
      <c r="E422" s="713">
        <v>9.98</v>
      </c>
    </row>
    <row r="423" spans="1:5">
      <c r="A423" s="712">
        <v>97165</v>
      </c>
      <c r="B423" s="711" t="s">
        <v>917</v>
      </c>
      <c r="C423" s="711" t="s">
        <v>585</v>
      </c>
      <c r="D423" s="711" t="s">
        <v>5883</v>
      </c>
      <c r="E423" s="713">
        <v>11.04</v>
      </c>
    </row>
    <row r="424" spans="1:5">
      <c r="A424" s="712">
        <v>97166</v>
      </c>
      <c r="B424" s="711" t="s">
        <v>918</v>
      </c>
      <c r="C424" s="711" t="s">
        <v>585</v>
      </c>
      <c r="D424" s="711" t="s">
        <v>5883</v>
      </c>
      <c r="E424" s="713">
        <v>13.53</v>
      </c>
    </row>
    <row r="425" spans="1:5">
      <c r="A425" s="712">
        <v>97167</v>
      </c>
      <c r="B425" s="711" t="s">
        <v>919</v>
      </c>
      <c r="C425" s="711" t="s">
        <v>585</v>
      </c>
      <c r="D425" s="711" t="s">
        <v>5883</v>
      </c>
      <c r="E425" s="713">
        <v>15.83</v>
      </c>
    </row>
    <row r="426" spans="1:5">
      <c r="A426" s="712">
        <v>97168</v>
      </c>
      <c r="B426" s="711" t="s">
        <v>920</v>
      </c>
      <c r="C426" s="711" t="s">
        <v>585</v>
      </c>
      <c r="D426" s="711" t="s">
        <v>5883</v>
      </c>
      <c r="E426" s="713">
        <v>17.89</v>
      </c>
    </row>
    <row r="427" spans="1:5">
      <c r="A427" s="712">
        <v>97169</v>
      </c>
      <c r="B427" s="711" t="s">
        <v>921</v>
      </c>
      <c r="C427" s="711" t="s">
        <v>585</v>
      </c>
      <c r="D427" s="711" t="s">
        <v>5883</v>
      </c>
      <c r="E427" s="713">
        <v>20.09</v>
      </c>
    </row>
    <row r="428" spans="1:5">
      <c r="A428" s="712">
        <v>97170</v>
      </c>
      <c r="B428" s="711" t="s">
        <v>922</v>
      </c>
      <c r="C428" s="711" t="s">
        <v>585</v>
      </c>
      <c r="D428" s="711" t="s">
        <v>5883</v>
      </c>
      <c r="E428" s="713">
        <v>22.33</v>
      </c>
    </row>
    <row r="429" spans="1:5">
      <c r="A429" s="712">
        <v>97171</v>
      </c>
      <c r="B429" s="711" t="s">
        <v>923</v>
      </c>
      <c r="C429" s="711" t="s">
        <v>585</v>
      </c>
      <c r="D429" s="711" t="s">
        <v>5883</v>
      </c>
      <c r="E429" s="713">
        <v>24.59</v>
      </c>
    </row>
    <row r="430" spans="1:5">
      <c r="A430" s="712">
        <v>97172</v>
      </c>
      <c r="B430" s="711" t="s">
        <v>924</v>
      </c>
      <c r="C430" s="711" t="s">
        <v>585</v>
      </c>
      <c r="D430" s="711" t="s">
        <v>5883</v>
      </c>
      <c r="E430" s="713">
        <v>29.54</v>
      </c>
    </row>
    <row r="431" spans="1:5">
      <c r="A431" s="712">
        <v>97173</v>
      </c>
      <c r="B431" s="711" t="s">
        <v>925</v>
      </c>
      <c r="C431" s="711" t="s">
        <v>585</v>
      </c>
      <c r="D431" s="711" t="s">
        <v>5883</v>
      </c>
      <c r="E431" s="713">
        <v>24.7</v>
      </c>
    </row>
    <row r="432" spans="1:5">
      <c r="A432" s="712">
        <v>97174</v>
      </c>
      <c r="B432" s="711" t="s">
        <v>926</v>
      </c>
      <c r="C432" s="711" t="s">
        <v>585</v>
      </c>
      <c r="D432" s="711" t="s">
        <v>5883</v>
      </c>
      <c r="E432" s="713">
        <v>28.56</v>
      </c>
    </row>
    <row r="433" spans="1:5">
      <c r="A433" s="712">
        <v>97175</v>
      </c>
      <c r="B433" s="711" t="s">
        <v>927</v>
      </c>
      <c r="C433" s="711" t="s">
        <v>585</v>
      </c>
      <c r="D433" s="711" t="s">
        <v>5883</v>
      </c>
      <c r="E433" s="713">
        <v>32.43</v>
      </c>
    </row>
    <row r="434" spans="1:5">
      <c r="A434" s="712">
        <v>97176</v>
      </c>
      <c r="B434" s="711" t="s">
        <v>928</v>
      </c>
      <c r="C434" s="711" t="s">
        <v>585</v>
      </c>
      <c r="D434" s="711" t="s">
        <v>5883</v>
      </c>
      <c r="E434" s="713">
        <v>36.31</v>
      </c>
    </row>
    <row r="435" spans="1:5">
      <c r="A435" s="712">
        <v>97177</v>
      </c>
      <c r="B435" s="711" t="s">
        <v>929</v>
      </c>
      <c r="C435" s="711" t="s">
        <v>585</v>
      </c>
      <c r="D435" s="711" t="s">
        <v>5883</v>
      </c>
      <c r="E435" s="713">
        <v>44.05</v>
      </c>
    </row>
    <row r="436" spans="1:5">
      <c r="A436" s="712">
        <v>97178</v>
      </c>
      <c r="B436" s="711" t="s">
        <v>930</v>
      </c>
      <c r="C436" s="711" t="s">
        <v>585</v>
      </c>
      <c r="D436" s="711" t="s">
        <v>5883</v>
      </c>
      <c r="E436" s="713">
        <v>51.82</v>
      </c>
    </row>
    <row r="437" spans="1:5">
      <c r="A437" s="712">
        <v>97179</v>
      </c>
      <c r="B437" s="711" t="s">
        <v>931</v>
      </c>
      <c r="C437" s="711" t="s">
        <v>585</v>
      </c>
      <c r="D437" s="711" t="s">
        <v>5883</v>
      </c>
      <c r="E437" s="713">
        <v>59.58</v>
      </c>
    </row>
    <row r="438" spans="1:5">
      <c r="A438" s="712">
        <v>97180</v>
      </c>
      <c r="B438" s="711" t="s">
        <v>932</v>
      </c>
      <c r="C438" s="711" t="s">
        <v>585</v>
      </c>
      <c r="D438" s="711" t="s">
        <v>5883</v>
      </c>
      <c r="E438" s="713">
        <v>67.319999999999993</v>
      </c>
    </row>
    <row r="439" spans="1:5">
      <c r="A439" s="712">
        <v>97181</v>
      </c>
      <c r="B439" s="711" t="s">
        <v>933</v>
      </c>
      <c r="C439" s="711" t="s">
        <v>585</v>
      </c>
      <c r="D439" s="711" t="s">
        <v>5883</v>
      </c>
      <c r="E439" s="713">
        <v>77.69</v>
      </c>
    </row>
    <row r="440" spans="1:5">
      <c r="A440" s="712">
        <v>97182</v>
      </c>
      <c r="B440" s="711" t="s">
        <v>934</v>
      </c>
      <c r="C440" s="711" t="s">
        <v>585</v>
      </c>
      <c r="D440" s="711" t="s">
        <v>5883</v>
      </c>
      <c r="E440" s="713">
        <v>85.72</v>
      </c>
    </row>
    <row r="441" spans="1:5">
      <c r="A441" s="712">
        <v>97183</v>
      </c>
      <c r="B441" s="711" t="s">
        <v>935</v>
      </c>
      <c r="C441" s="711" t="s">
        <v>585</v>
      </c>
      <c r="D441" s="711" t="s">
        <v>5883</v>
      </c>
      <c r="E441" s="713">
        <v>20.3</v>
      </c>
    </row>
    <row r="442" spans="1:5">
      <c r="A442" s="712">
        <v>97184</v>
      </c>
      <c r="B442" s="711" t="s">
        <v>936</v>
      </c>
      <c r="C442" s="711" t="s">
        <v>585</v>
      </c>
      <c r="D442" s="711" t="s">
        <v>5883</v>
      </c>
      <c r="E442" s="713">
        <v>23.53</v>
      </c>
    </row>
    <row r="443" spans="1:5">
      <c r="A443" s="712">
        <v>97185</v>
      </c>
      <c r="B443" s="711" t="s">
        <v>937</v>
      </c>
      <c r="C443" s="711" t="s">
        <v>585</v>
      </c>
      <c r="D443" s="711" t="s">
        <v>5883</v>
      </c>
      <c r="E443" s="713">
        <v>26.77</v>
      </c>
    </row>
    <row r="444" spans="1:5">
      <c r="A444" s="712">
        <v>97186</v>
      </c>
      <c r="B444" s="711" t="s">
        <v>938</v>
      </c>
      <c r="C444" s="711" t="s">
        <v>585</v>
      </c>
      <c r="D444" s="711" t="s">
        <v>5883</v>
      </c>
      <c r="E444" s="713">
        <v>30.01</v>
      </c>
    </row>
    <row r="445" spans="1:5">
      <c r="A445" s="712">
        <v>97187</v>
      </c>
      <c r="B445" s="711" t="s">
        <v>939</v>
      </c>
      <c r="C445" s="711" t="s">
        <v>585</v>
      </c>
      <c r="D445" s="711" t="s">
        <v>5883</v>
      </c>
      <c r="E445" s="713">
        <v>36.49</v>
      </c>
    </row>
    <row r="446" spans="1:5">
      <c r="A446" s="712">
        <v>97188</v>
      </c>
      <c r="B446" s="711" t="s">
        <v>940</v>
      </c>
      <c r="C446" s="711" t="s">
        <v>585</v>
      </c>
      <c r="D446" s="711" t="s">
        <v>5883</v>
      </c>
      <c r="E446" s="713">
        <v>42.97</v>
      </c>
    </row>
    <row r="447" spans="1:5">
      <c r="A447" s="712">
        <v>97189</v>
      </c>
      <c r="B447" s="711" t="s">
        <v>941</v>
      </c>
      <c r="C447" s="711" t="s">
        <v>585</v>
      </c>
      <c r="D447" s="711" t="s">
        <v>5883</v>
      </c>
      <c r="E447" s="713">
        <v>49.46</v>
      </c>
    </row>
    <row r="448" spans="1:5">
      <c r="A448" s="712">
        <v>97190</v>
      </c>
      <c r="B448" s="711" t="s">
        <v>942</v>
      </c>
      <c r="C448" s="711" t="s">
        <v>585</v>
      </c>
      <c r="D448" s="711" t="s">
        <v>5883</v>
      </c>
      <c r="E448" s="713">
        <v>55.92</v>
      </c>
    </row>
    <row r="449" spans="1:5">
      <c r="A449" s="712">
        <v>97191</v>
      </c>
      <c r="B449" s="711" t="s">
        <v>943</v>
      </c>
      <c r="C449" s="711" t="s">
        <v>585</v>
      </c>
      <c r="D449" s="711" t="s">
        <v>5883</v>
      </c>
      <c r="E449" s="713">
        <v>64.38</v>
      </c>
    </row>
    <row r="450" spans="1:5">
      <c r="A450" s="712">
        <v>97192</v>
      </c>
      <c r="B450" s="711" t="s">
        <v>944</v>
      </c>
      <c r="C450" s="711" t="s">
        <v>585</v>
      </c>
      <c r="D450" s="711" t="s">
        <v>5883</v>
      </c>
      <c r="E450" s="713">
        <v>71.069999999999993</v>
      </c>
    </row>
    <row r="451" spans="1:5">
      <c r="A451" s="712">
        <v>90694</v>
      </c>
      <c r="B451" s="711" t="s">
        <v>945</v>
      </c>
      <c r="C451" s="711" t="s">
        <v>585</v>
      </c>
      <c r="D451" s="711" t="s">
        <v>5883</v>
      </c>
      <c r="E451" s="713">
        <v>30.91</v>
      </c>
    </row>
    <row r="452" spans="1:5">
      <c r="A452" s="712">
        <v>90695</v>
      </c>
      <c r="B452" s="711" t="s">
        <v>946</v>
      </c>
      <c r="C452" s="711" t="s">
        <v>585</v>
      </c>
      <c r="D452" s="711" t="s">
        <v>5883</v>
      </c>
      <c r="E452" s="713">
        <v>64.64</v>
      </c>
    </row>
    <row r="453" spans="1:5">
      <c r="A453" s="712">
        <v>90696</v>
      </c>
      <c r="B453" s="711" t="s">
        <v>947</v>
      </c>
      <c r="C453" s="711" t="s">
        <v>585</v>
      </c>
      <c r="D453" s="711" t="s">
        <v>5883</v>
      </c>
      <c r="E453" s="713">
        <v>96.16</v>
      </c>
    </row>
    <row r="454" spans="1:5">
      <c r="A454" s="712">
        <v>90697</v>
      </c>
      <c r="B454" s="711" t="s">
        <v>948</v>
      </c>
      <c r="C454" s="711" t="s">
        <v>585</v>
      </c>
      <c r="D454" s="711" t="s">
        <v>5883</v>
      </c>
      <c r="E454" s="713">
        <v>162.25</v>
      </c>
    </row>
    <row r="455" spans="1:5">
      <c r="A455" s="712">
        <v>90698</v>
      </c>
      <c r="B455" s="711" t="s">
        <v>949</v>
      </c>
      <c r="C455" s="711" t="s">
        <v>585</v>
      </c>
      <c r="D455" s="711" t="s">
        <v>5883</v>
      </c>
      <c r="E455" s="713">
        <v>260.27999999999997</v>
      </c>
    </row>
    <row r="456" spans="1:5">
      <c r="A456" s="712">
        <v>90699</v>
      </c>
      <c r="B456" s="711" t="s">
        <v>950</v>
      </c>
      <c r="C456" s="711" t="s">
        <v>585</v>
      </c>
      <c r="D456" s="711" t="s">
        <v>5883</v>
      </c>
      <c r="E456" s="713">
        <v>321.86</v>
      </c>
    </row>
    <row r="457" spans="1:5">
      <c r="A457" s="712">
        <v>90700</v>
      </c>
      <c r="B457" s="711" t="s">
        <v>951</v>
      </c>
      <c r="C457" s="711" t="s">
        <v>585</v>
      </c>
      <c r="D457" s="711" t="s">
        <v>5883</v>
      </c>
      <c r="E457" s="713">
        <v>421.08</v>
      </c>
    </row>
    <row r="458" spans="1:5">
      <c r="A458" s="712">
        <v>90701</v>
      </c>
      <c r="B458" s="711" t="s">
        <v>952</v>
      </c>
      <c r="C458" s="711" t="s">
        <v>585</v>
      </c>
      <c r="D458" s="711" t="s">
        <v>5883</v>
      </c>
      <c r="E458" s="713">
        <v>54.43</v>
      </c>
    </row>
    <row r="459" spans="1:5">
      <c r="A459" s="712">
        <v>90702</v>
      </c>
      <c r="B459" s="711" t="s">
        <v>953</v>
      </c>
      <c r="C459" s="711" t="s">
        <v>585</v>
      </c>
      <c r="D459" s="711" t="s">
        <v>5883</v>
      </c>
      <c r="E459" s="713">
        <v>85.83</v>
      </c>
    </row>
    <row r="460" spans="1:5">
      <c r="A460" s="712">
        <v>90703</v>
      </c>
      <c r="B460" s="711" t="s">
        <v>954</v>
      </c>
      <c r="C460" s="711" t="s">
        <v>585</v>
      </c>
      <c r="D460" s="711" t="s">
        <v>5883</v>
      </c>
      <c r="E460" s="713">
        <v>139.76</v>
      </c>
    </row>
    <row r="461" spans="1:5">
      <c r="A461" s="712">
        <v>90704</v>
      </c>
      <c r="B461" s="711" t="s">
        <v>955</v>
      </c>
      <c r="C461" s="711" t="s">
        <v>585</v>
      </c>
      <c r="D461" s="711" t="s">
        <v>5883</v>
      </c>
      <c r="E461" s="713">
        <v>192.78</v>
      </c>
    </row>
    <row r="462" spans="1:5">
      <c r="A462" s="712">
        <v>90705</v>
      </c>
      <c r="B462" s="711" t="s">
        <v>956</v>
      </c>
      <c r="C462" s="711" t="s">
        <v>585</v>
      </c>
      <c r="D462" s="711" t="s">
        <v>5883</v>
      </c>
      <c r="E462" s="713">
        <v>270.67</v>
      </c>
    </row>
    <row r="463" spans="1:5">
      <c r="A463" s="712">
        <v>90706</v>
      </c>
      <c r="B463" s="711" t="s">
        <v>957</v>
      </c>
      <c r="C463" s="711" t="s">
        <v>585</v>
      </c>
      <c r="D463" s="711" t="s">
        <v>5883</v>
      </c>
      <c r="E463" s="713">
        <v>321.47000000000003</v>
      </c>
    </row>
    <row r="464" spans="1:5">
      <c r="A464" s="712">
        <v>90708</v>
      </c>
      <c r="B464" s="711" t="s">
        <v>958</v>
      </c>
      <c r="C464" s="711" t="s">
        <v>585</v>
      </c>
      <c r="D464" s="711" t="s">
        <v>5883</v>
      </c>
      <c r="E464" s="713">
        <v>885.23</v>
      </c>
    </row>
    <row r="465" spans="1:5">
      <c r="A465" s="712">
        <v>90709</v>
      </c>
      <c r="B465" s="711" t="s">
        <v>959</v>
      </c>
      <c r="C465" s="711" t="s">
        <v>585</v>
      </c>
      <c r="D465" s="711" t="s">
        <v>5883</v>
      </c>
      <c r="E465" s="713">
        <v>32.42</v>
      </c>
    </row>
    <row r="466" spans="1:5">
      <c r="A466" s="712">
        <v>90710</v>
      </c>
      <c r="B466" s="711" t="s">
        <v>960</v>
      </c>
      <c r="C466" s="711" t="s">
        <v>585</v>
      </c>
      <c r="D466" s="711" t="s">
        <v>5883</v>
      </c>
      <c r="E466" s="713">
        <v>66.16</v>
      </c>
    </row>
    <row r="467" spans="1:5">
      <c r="A467" s="712">
        <v>90711</v>
      </c>
      <c r="B467" s="711" t="s">
        <v>961</v>
      </c>
      <c r="C467" s="711" t="s">
        <v>585</v>
      </c>
      <c r="D467" s="711" t="s">
        <v>5883</v>
      </c>
      <c r="E467" s="713">
        <v>97.68</v>
      </c>
    </row>
    <row r="468" spans="1:5">
      <c r="A468" s="712">
        <v>90712</v>
      </c>
      <c r="B468" s="711" t="s">
        <v>962</v>
      </c>
      <c r="C468" s="711" t="s">
        <v>585</v>
      </c>
      <c r="D468" s="711" t="s">
        <v>5883</v>
      </c>
      <c r="E468" s="713">
        <v>163.77000000000001</v>
      </c>
    </row>
    <row r="469" spans="1:5">
      <c r="A469" s="712">
        <v>90713</v>
      </c>
      <c r="B469" s="711" t="s">
        <v>963</v>
      </c>
      <c r="C469" s="711" t="s">
        <v>585</v>
      </c>
      <c r="D469" s="711" t="s">
        <v>5883</v>
      </c>
      <c r="E469" s="713">
        <v>261.79000000000002</v>
      </c>
    </row>
    <row r="470" spans="1:5">
      <c r="A470" s="712">
        <v>90714</v>
      </c>
      <c r="B470" s="711" t="s">
        <v>964</v>
      </c>
      <c r="C470" s="711" t="s">
        <v>585</v>
      </c>
      <c r="D470" s="711" t="s">
        <v>5883</v>
      </c>
      <c r="E470" s="713">
        <v>323.37</v>
      </c>
    </row>
    <row r="471" spans="1:5">
      <c r="A471" s="712">
        <v>90715</v>
      </c>
      <c r="B471" s="711" t="s">
        <v>965</v>
      </c>
      <c r="C471" s="711" t="s">
        <v>585</v>
      </c>
      <c r="D471" s="711" t="s">
        <v>5883</v>
      </c>
      <c r="E471" s="713">
        <v>424.33</v>
      </c>
    </row>
    <row r="472" spans="1:5">
      <c r="A472" s="712">
        <v>90716</v>
      </c>
      <c r="B472" s="711" t="s">
        <v>966</v>
      </c>
      <c r="C472" s="711" t="s">
        <v>585</v>
      </c>
      <c r="D472" s="711" t="s">
        <v>5883</v>
      </c>
      <c r="E472" s="713">
        <v>55.94</v>
      </c>
    </row>
    <row r="473" spans="1:5">
      <c r="A473" s="712">
        <v>90717</v>
      </c>
      <c r="B473" s="711" t="s">
        <v>967</v>
      </c>
      <c r="C473" s="711" t="s">
        <v>585</v>
      </c>
      <c r="D473" s="711" t="s">
        <v>5883</v>
      </c>
      <c r="E473" s="713">
        <v>87.34</v>
      </c>
    </row>
    <row r="474" spans="1:5">
      <c r="A474" s="712">
        <v>90718</v>
      </c>
      <c r="B474" s="711" t="s">
        <v>968</v>
      </c>
      <c r="C474" s="711" t="s">
        <v>585</v>
      </c>
      <c r="D474" s="711" t="s">
        <v>5883</v>
      </c>
      <c r="E474" s="713">
        <v>141.27000000000001</v>
      </c>
    </row>
    <row r="475" spans="1:5">
      <c r="A475" s="712">
        <v>90719</v>
      </c>
      <c r="B475" s="711" t="s">
        <v>969</v>
      </c>
      <c r="C475" s="711" t="s">
        <v>585</v>
      </c>
      <c r="D475" s="711" t="s">
        <v>5883</v>
      </c>
      <c r="E475" s="713">
        <v>194.3</v>
      </c>
    </row>
    <row r="476" spans="1:5">
      <c r="A476" s="712">
        <v>90720</v>
      </c>
      <c r="B476" s="711" t="s">
        <v>970</v>
      </c>
      <c r="C476" s="711" t="s">
        <v>585</v>
      </c>
      <c r="D476" s="711" t="s">
        <v>5883</v>
      </c>
      <c r="E476" s="713">
        <v>272.19</v>
      </c>
    </row>
    <row r="477" spans="1:5">
      <c r="A477" s="712">
        <v>90721</v>
      </c>
      <c r="B477" s="711" t="s">
        <v>971</v>
      </c>
      <c r="C477" s="711" t="s">
        <v>585</v>
      </c>
      <c r="D477" s="711" t="s">
        <v>5883</v>
      </c>
      <c r="E477" s="713">
        <v>324.72000000000003</v>
      </c>
    </row>
    <row r="478" spans="1:5">
      <c r="A478" s="712">
        <v>90723</v>
      </c>
      <c r="B478" s="711" t="s">
        <v>972</v>
      </c>
      <c r="C478" s="711" t="s">
        <v>585</v>
      </c>
      <c r="D478" s="711" t="s">
        <v>5883</v>
      </c>
      <c r="E478" s="713">
        <v>887.25</v>
      </c>
    </row>
    <row r="479" spans="1:5">
      <c r="A479" s="712">
        <v>90724</v>
      </c>
      <c r="B479" s="711" t="s">
        <v>973</v>
      </c>
      <c r="C479" s="711" t="s">
        <v>269</v>
      </c>
      <c r="D479" s="711" t="s">
        <v>5884</v>
      </c>
      <c r="E479" s="713">
        <v>17.97</v>
      </c>
    </row>
    <row r="480" spans="1:5">
      <c r="A480" s="712">
        <v>90725</v>
      </c>
      <c r="B480" s="711" t="s">
        <v>974</v>
      </c>
      <c r="C480" s="711" t="s">
        <v>269</v>
      </c>
      <c r="D480" s="711" t="s">
        <v>5884</v>
      </c>
      <c r="E480" s="713">
        <v>22.23</v>
      </c>
    </row>
    <row r="481" spans="1:5">
      <c r="A481" s="712">
        <v>90726</v>
      </c>
      <c r="B481" s="711" t="s">
        <v>975</v>
      </c>
      <c r="C481" s="711" t="s">
        <v>269</v>
      </c>
      <c r="D481" s="711" t="s">
        <v>5884</v>
      </c>
      <c r="E481" s="713">
        <v>26.49</v>
      </c>
    </row>
    <row r="482" spans="1:5">
      <c r="A482" s="712">
        <v>90727</v>
      </c>
      <c r="B482" s="711" t="s">
        <v>976</v>
      </c>
      <c r="C482" s="711" t="s">
        <v>269</v>
      </c>
      <c r="D482" s="711" t="s">
        <v>5884</v>
      </c>
      <c r="E482" s="713">
        <v>30.76</v>
      </c>
    </row>
    <row r="483" spans="1:5">
      <c r="A483" s="712">
        <v>90728</v>
      </c>
      <c r="B483" s="711" t="s">
        <v>977</v>
      </c>
      <c r="C483" s="711" t="s">
        <v>269</v>
      </c>
      <c r="D483" s="711" t="s">
        <v>5884</v>
      </c>
      <c r="E483" s="713">
        <v>35.03</v>
      </c>
    </row>
    <row r="484" spans="1:5">
      <c r="A484" s="712">
        <v>90729</v>
      </c>
      <c r="B484" s="711" t="s">
        <v>978</v>
      </c>
      <c r="C484" s="711" t="s">
        <v>269</v>
      </c>
      <c r="D484" s="711" t="s">
        <v>5884</v>
      </c>
      <c r="E484" s="713">
        <v>39.28</v>
      </c>
    </row>
    <row r="485" spans="1:5">
      <c r="A485" s="712">
        <v>90730</v>
      </c>
      <c r="B485" s="711" t="s">
        <v>885</v>
      </c>
      <c r="C485" s="711" t="s">
        <v>269</v>
      </c>
      <c r="D485" s="711" t="s">
        <v>5884</v>
      </c>
      <c r="E485" s="713">
        <v>43.6</v>
      </c>
    </row>
    <row r="486" spans="1:5">
      <c r="A486" s="712">
        <v>90731</v>
      </c>
      <c r="B486" s="711" t="s">
        <v>979</v>
      </c>
      <c r="C486" s="711" t="s">
        <v>269</v>
      </c>
      <c r="D486" s="711" t="s">
        <v>5884</v>
      </c>
      <c r="E486" s="713">
        <v>47.87</v>
      </c>
    </row>
    <row r="487" spans="1:5">
      <c r="A487" s="712">
        <v>90732</v>
      </c>
      <c r="B487" s="711" t="s">
        <v>886</v>
      </c>
      <c r="C487" s="711" t="s">
        <v>269</v>
      </c>
      <c r="D487" s="711" t="s">
        <v>5884</v>
      </c>
      <c r="E487" s="713">
        <v>60.66</v>
      </c>
    </row>
    <row r="488" spans="1:5">
      <c r="A488" s="712">
        <v>90733</v>
      </c>
      <c r="B488" s="711" t="s">
        <v>980</v>
      </c>
      <c r="C488" s="711" t="s">
        <v>585</v>
      </c>
      <c r="D488" s="711" t="s">
        <v>5884</v>
      </c>
      <c r="E488" s="713">
        <v>1.91</v>
      </c>
    </row>
    <row r="489" spans="1:5">
      <c r="A489" s="712">
        <v>90734</v>
      </c>
      <c r="B489" s="711" t="s">
        <v>981</v>
      </c>
      <c r="C489" s="711" t="s">
        <v>585</v>
      </c>
      <c r="D489" s="711" t="s">
        <v>5884</v>
      </c>
      <c r="E489" s="713">
        <v>2.33</v>
      </c>
    </row>
    <row r="490" spans="1:5">
      <c r="A490" s="712">
        <v>90735</v>
      </c>
      <c r="B490" s="711" t="s">
        <v>982</v>
      </c>
      <c r="C490" s="711" t="s">
        <v>585</v>
      </c>
      <c r="D490" s="711" t="s">
        <v>5884</v>
      </c>
      <c r="E490" s="713">
        <v>2.76</v>
      </c>
    </row>
    <row r="491" spans="1:5">
      <c r="A491" s="712">
        <v>90736</v>
      </c>
      <c r="B491" s="711" t="s">
        <v>983</v>
      </c>
      <c r="C491" s="711" t="s">
        <v>585</v>
      </c>
      <c r="D491" s="711" t="s">
        <v>5884</v>
      </c>
      <c r="E491" s="713">
        <v>3.19</v>
      </c>
    </row>
    <row r="492" spans="1:5">
      <c r="A492" s="712">
        <v>90737</v>
      </c>
      <c r="B492" s="711" t="s">
        <v>984</v>
      </c>
      <c r="C492" s="711" t="s">
        <v>585</v>
      </c>
      <c r="D492" s="711" t="s">
        <v>5884</v>
      </c>
      <c r="E492" s="713">
        <v>3.62</v>
      </c>
    </row>
    <row r="493" spans="1:5">
      <c r="A493" s="712">
        <v>90738</v>
      </c>
      <c r="B493" s="711" t="s">
        <v>985</v>
      </c>
      <c r="C493" s="711" t="s">
        <v>585</v>
      </c>
      <c r="D493" s="711" t="s">
        <v>5884</v>
      </c>
      <c r="E493" s="713">
        <v>4.04</v>
      </c>
    </row>
    <row r="494" spans="1:5">
      <c r="A494" s="712">
        <v>90739</v>
      </c>
      <c r="B494" s="711" t="s">
        <v>986</v>
      </c>
      <c r="C494" s="711" t="s">
        <v>585</v>
      </c>
      <c r="D494" s="711" t="s">
        <v>5883</v>
      </c>
      <c r="E494" s="713">
        <v>9.5399999999999991</v>
      </c>
    </row>
    <row r="495" spans="1:5">
      <c r="A495" s="712">
        <v>90740</v>
      </c>
      <c r="B495" s="711" t="s">
        <v>987</v>
      </c>
      <c r="C495" s="711" t="s">
        <v>585</v>
      </c>
      <c r="D495" s="711" t="s">
        <v>5884</v>
      </c>
      <c r="E495" s="713">
        <v>4.26</v>
      </c>
    </row>
    <row r="496" spans="1:5">
      <c r="A496" s="712">
        <v>90741</v>
      </c>
      <c r="B496" s="711" t="s">
        <v>988</v>
      </c>
      <c r="C496" s="711" t="s">
        <v>585</v>
      </c>
      <c r="D496" s="711" t="s">
        <v>5884</v>
      </c>
      <c r="E496" s="713">
        <v>4.6900000000000004</v>
      </c>
    </row>
    <row r="497" spans="1:5">
      <c r="A497" s="712">
        <v>90742</v>
      </c>
      <c r="B497" s="711" t="s">
        <v>989</v>
      </c>
      <c r="C497" s="711" t="s">
        <v>585</v>
      </c>
      <c r="D497" s="711" t="s">
        <v>5884</v>
      </c>
      <c r="E497" s="713">
        <v>5.12</v>
      </c>
    </row>
    <row r="498" spans="1:5">
      <c r="A498" s="712">
        <v>90743</v>
      </c>
      <c r="B498" s="711" t="s">
        <v>990</v>
      </c>
      <c r="C498" s="711" t="s">
        <v>585</v>
      </c>
      <c r="D498" s="711" t="s">
        <v>5884</v>
      </c>
      <c r="E498" s="713">
        <v>5.54</v>
      </c>
    </row>
    <row r="499" spans="1:5">
      <c r="A499" s="712">
        <v>90744</v>
      </c>
      <c r="B499" s="711" t="s">
        <v>991</v>
      </c>
      <c r="C499" s="711" t="s">
        <v>585</v>
      </c>
      <c r="D499" s="711" t="s">
        <v>5884</v>
      </c>
      <c r="E499" s="713">
        <v>5.96</v>
      </c>
    </row>
    <row r="500" spans="1:5">
      <c r="A500" s="712">
        <v>90745</v>
      </c>
      <c r="B500" s="711" t="s">
        <v>992</v>
      </c>
      <c r="C500" s="711" t="s">
        <v>585</v>
      </c>
      <c r="D500" s="711" t="s">
        <v>5883</v>
      </c>
      <c r="E500" s="713">
        <v>13.65</v>
      </c>
    </row>
    <row r="501" spans="1:5">
      <c r="A501" s="712">
        <v>90746</v>
      </c>
      <c r="B501" s="711" t="s">
        <v>993</v>
      </c>
      <c r="C501" s="711" t="s">
        <v>585</v>
      </c>
      <c r="D501" s="711" t="s">
        <v>5884</v>
      </c>
      <c r="E501" s="713">
        <v>2.6</v>
      </c>
    </row>
    <row r="502" spans="1:5">
      <c r="A502" s="712">
        <v>90747</v>
      </c>
      <c r="B502" s="711" t="s">
        <v>994</v>
      </c>
      <c r="C502" s="711" t="s">
        <v>585</v>
      </c>
      <c r="D502" s="711" t="s">
        <v>5883</v>
      </c>
      <c r="E502" s="713">
        <v>10.66</v>
      </c>
    </row>
    <row r="503" spans="1:5">
      <c r="A503" s="712">
        <v>90748</v>
      </c>
      <c r="B503" s="711" t="s">
        <v>995</v>
      </c>
      <c r="C503" s="711" t="s">
        <v>585</v>
      </c>
      <c r="D503" s="711" t="s">
        <v>5884</v>
      </c>
      <c r="E503" s="713">
        <v>3.42</v>
      </c>
    </row>
    <row r="504" spans="1:5">
      <c r="A504" s="712">
        <v>90749</v>
      </c>
      <c r="B504" s="711" t="s">
        <v>996</v>
      </c>
      <c r="C504" s="711" t="s">
        <v>585</v>
      </c>
      <c r="D504" s="711" t="s">
        <v>5884</v>
      </c>
      <c r="E504" s="713">
        <v>3.85</v>
      </c>
    </row>
    <row r="505" spans="1:5">
      <c r="A505" s="712">
        <v>90750</v>
      </c>
      <c r="B505" s="711" t="s">
        <v>997</v>
      </c>
      <c r="C505" s="711" t="s">
        <v>585</v>
      </c>
      <c r="D505" s="711" t="s">
        <v>5884</v>
      </c>
      <c r="E505" s="713">
        <v>4.28</v>
      </c>
    </row>
    <row r="506" spans="1:5">
      <c r="A506" s="712">
        <v>90751</v>
      </c>
      <c r="B506" s="711" t="s">
        <v>998</v>
      </c>
      <c r="C506" s="711" t="s">
        <v>585</v>
      </c>
      <c r="D506" s="711" t="s">
        <v>5884</v>
      </c>
      <c r="E506" s="713">
        <v>4.71</v>
      </c>
    </row>
    <row r="507" spans="1:5">
      <c r="A507" s="712">
        <v>90752</v>
      </c>
      <c r="B507" s="711" t="s">
        <v>999</v>
      </c>
      <c r="C507" s="711" t="s">
        <v>585</v>
      </c>
      <c r="D507" s="711" t="s">
        <v>5884</v>
      </c>
      <c r="E507" s="713">
        <v>5.13</v>
      </c>
    </row>
    <row r="508" spans="1:5">
      <c r="A508" s="712">
        <v>90753</v>
      </c>
      <c r="B508" s="711" t="s">
        <v>1000</v>
      </c>
      <c r="C508" s="711" t="s">
        <v>585</v>
      </c>
      <c r="D508" s="711" t="s">
        <v>5884</v>
      </c>
      <c r="E508" s="713">
        <v>5.55</v>
      </c>
    </row>
    <row r="509" spans="1:5">
      <c r="A509" s="712">
        <v>90754</v>
      </c>
      <c r="B509" s="711" t="s">
        <v>1001</v>
      </c>
      <c r="C509" s="711" t="s">
        <v>585</v>
      </c>
      <c r="D509" s="711" t="s">
        <v>5883</v>
      </c>
      <c r="E509" s="713">
        <v>12.79</v>
      </c>
    </row>
    <row r="510" spans="1:5">
      <c r="A510" s="712">
        <v>90755</v>
      </c>
      <c r="B510" s="711" t="s">
        <v>1002</v>
      </c>
      <c r="C510" s="711" t="s">
        <v>585</v>
      </c>
      <c r="D510" s="711" t="s">
        <v>5884</v>
      </c>
      <c r="E510" s="713">
        <v>5.77</v>
      </c>
    </row>
    <row r="511" spans="1:5">
      <c r="A511" s="712">
        <v>90756</v>
      </c>
      <c r="B511" s="711" t="s">
        <v>1003</v>
      </c>
      <c r="C511" s="711" t="s">
        <v>585</v>
      </c>
      <c r="D511" s="711" t="s">
        <v>5884</v>
      </c>
      <c r="E511" s="713">
        <v>6.2</v>
      </c>
    </row>
    <row r="512" spans="1:5">
      <c r="A512" s="712">
        <v>90757</v>
      </c>
      <c r="B512" s="711" t="s">
        <v>1004</v>
      </c>
      <c r="C512" s="711" t="s">
        <v>585</v>
      </c>
      <c r="D512" s="711" t="s">
        <v>5884</v>
      </c>
      <c r="E512" s="713">
        <v>6.63</v>
      </c>
    </row>
    <row r="513" spans="1:5">
      <c r="A513" s="712">
        <v>90758</v>
      </c>
      <c r="B513" s="711" t="s">
        <v>1005</v>
      </c>
      <c r="C513" s="711" t="s">
        <v>585</v>
      </c>
      <c r="D513" s="711" t="s">
        <v>5884</v>
      </c>
      <c r="E513" s="713">
        <v>7.06</v>
      </c>
    </row>
    <row r="514" spans="1:5">
      <c r="A514" s="712">
        <v>90759</v>
      </c>
      <c r="B514" s="711" t="s">
        <v>1006</v>
      </c>
      <c r="C514" s="711" t="s">
        <v>585</v>
      </c>
      <c r="D514" s="711" t="s">
        <v>5884</v>
      </c>
      <c r="E514" s="713">
        <v>7.48</v>
      </c>
    </row>
    <row r="515" spans="1:5">
      <c r="A515" s="712">
        <v>90760</v>
      </c>
      <c r="B515" s="711" t="s">
        <v>1007</v>
      </c>
      <c r="C515" s="711" t="s">
        <v>585</v>
      </c>
      <c r="D515" s="711" t="s">
        <v>5883</v>
      </c>
      <c r="E515" s="713">
        <v>16.899999999999999</v>
      </c>
    </row>
    <row r="516" spans="1:5">
      <c r="A516" s="712">
        <v>90761</v>
      </c>
      <c r="B516" s="711" t="s">
        <v>1008</v>
      </c>
      <c r="C516" s="711" t="s">
        <v>585</v>
      </c>
      <c r="D516" s="711" t="s">
        <v>5884</v>
      </c>
      <c r="E516" s="713">
        <v>3.17</v>
      </c>
    </row>
    <row r="517" spans="1:5">
      <c r="A517" s="712">
        <v>90762</v>
      </c>
      <c r="B517" s="711" t="s">
        <v>1009</v>
      </c>
      <c r="C517" s="711" t="s">
        <v>585</v>
      </c>
      <c r="D517" s="711" t="s">
        <v>5883</v>
      </c>
      <c r="E517" s="713">
        <v>12.68</v>
      </c>
    </row>
    <row r="518" spans="1:5">
      <c r="A518" s="712">
        <v>94869</v>
      </c>
      <c r="B518" s="711" t="s">
        <v>1010</v>
      </c>
      <c r="C518" s="711" t="s">
        <v>585</v>
      </c>
      <c r="D518" s="711" t="s">
        <v>5883</v>
      </c>
      <c r="E518" s="713">
        <v>180.69</v>
      </c>
    </row>
    <row r="519" spans="1:5">
      <c r="A519" s="712">
        <v>94870</v>
      </c>
      <c r="B519" s="711" t="s">
        <v>1011</v>
      </c>
      <c r="C519" s="711" t="s">
        <v>585</v>
      </c>
      <c r="D519" s="711" t="s">
        <v>5884</v>
      </c>
      <c r="E519" s="713">
        <v>0.63</v>
      </c>
    </row>
    <row r="520" spans="1:5">
      <c r="A520" s="712">
        <v>94871</v>
      </c>
      <c r="B520" s="711" t="s">
        <v>1012</v>
      </c>
      <c r="C520" s="711" t="s">
        <v>585</v>
      </c>
      <c r="D520" s="711" t="s">
        <v>5883</v>
      </c>
      <c r="E520" s="713">
        <v>213.97</v>
      </c>
    </row>
    <row r="521" spans="1:5">
      <c r="A521" s="712">
        <v>94872</v>
      </c>
      <c r="B521" s="711" t="s">
        <v>1013</v>
      </c>
      <c r="C521" s="711" t="s">
        <v>585</v>
      </c>
      <c r="D521" s="711" t="s">
        <v>5884</v>
      </c>
      <c r="E521" s="713">
        <v>1.1100000000000001</v>
      </c>
    </row>
    <row r="522" spans="1:5">
      <c r="A522" s="712">
        <v>94875</v>
      </c>
      <c r="B522" s="711" t="s">
        <v>1014</v>
      </c>
      <c r="C522" s="711" t="s">
        <v>585</v>
      </c>
      <c r="D522" s="711" t="s">
        <v>5883</v>
      </c>
      <c r="E522" s="714">
        <v>1250.51</v>
      </c>
    </row>
    <row r="523" spans="1:5">
      <c r="A523" s="712">
        <v>94876</v>
      </c>
      <c r="B523" s="711" t="s">
        <v>1015</v>
      </c>
      <c r="C523" s="711" t="s">
        <v>585</v>
      </c>
      <c r="D523" s="711" t="s">
        <v>5883</v>
      </c>
      <c r="E523" s="713">
        <v>16.13</v>
      </c>
    </row>
    <row r="524" spans="1:5">
      <c r="A524" s="712">
        <v>94878</v>
      </c>
      <c r="B524" s="711" t="s">
        <v>1016</v>
      </c>
      <c r="C524" s="711" t="s">
        <v>585</v>
      </c>
      <c r="D524" s="711" t="s">
        <v>5883</v>
      </c>
      <c r="E524" s="713">
        <v>18.93</v>
      </c>
    </row>
    <row r="525" spans="1:5">
      <c r="A525" s="712">
        <v>94879</v>
      </c>
      <c r="B525" s="711" t="s">
        <v>1017</v>
      </c>
      <c r="C525" s="711" t="s">
        <v>585</v>
      </c>
      <c r="D525" s="711" t="s">
        <v>5883</v>
      </c>
      <c r="E525" s="714">
        <v>1665.9</v>
      </c>
    </row>
    <row r="526" spans="1:5">
      <c r="A526" s="712">
        <v>94880</v>
      </c>
      <c r="B526" s="711" t="s">
        <v>1018</v>
      </c>
      <c r="C526" s="711" t="s">
        <v>585</v>
      </c>
      <c r="D526" s="711" t="s">
        <v>5883</v>
      </c>
      <c r="E526" s="713">
        <v>23.19</v>
      </c>
    </row>
    <row r="527" spans="1:5">
      <c r="A527" s="712">
        <v>94881</v>
      </c>
      <c r="B527" s="711" t="s">
        <v>1019</v>
      </c>
      <c r="C527" s="711" t="s">
        <v>585</v>
      </c>
      <c r="D527" s="711" t="s">
        <v>5883</v>
      </c>
      <c r="E527" s="714">
        <v>2602.31</v>
      </c>
    </row>
    <row r="528" spans="1:5">
      <c r="A528" s="712">
        <v>94882</v>
      </c>
      <c r="B528" s="711" t="s">
        <v>1020</v>
      </c>
      <c r="C528" s="711" t="s">
        <v>585</v>
      </c>
      <c r="D528" s="711" t="s">
        <v>5883</v>
      </c>
      <c r="E528" s="713">
        <v>27.51</v>
      </c>
    </row>
    <row r="529" spans="1:5">
      <c r="A529" s="712">
        <v>94884</v>
      </c>
      <c r="B529" s="711" t="s">
        <v>1021</v>
      </c>
      <c r="C529" s="711" t="s">
        <v>585</v>
      </c>
      <c r="D529" s="711" t="s">
        <v>5883</v>
      </c>
      <c r="E529" s="713">
        <v>36.270000000000003</v>
      </c>
    </row>
    <row r="530" spans="1:5">
      <c r="A530" s="712">
        <v>94885</v>
      </c>
      <c r="B530" s="711" t="s">
        <v>1022</v>
      </c>
      <c r="C530" s="711" t="s">
        <v>585</v>
      </c>
      <c r="D530" s="711" t="s">
        <v>5883</v>
      </c>
      <c r="E530" s="713">
        <v>180.88</v>
      </c>
    </row>
    <row r="531" spans="1:5">
      <c r="A531" s="712">
        <v>94886</v>
      </c>
      <c r="B531" s="711" t="s">
        <v>1023</v>
      </c>
      <c r="C531" s="711" t="s">
        <v>585</v>
      </c>
      <c r="D531" s="711" t="s">
        <v>5884</v>
      </c>
      <c r="E531" s="713">
        <v>0.82</v>
      </c>
    </row>
    <row r="532" spans="1:5">
      <c r="A532" s="712">
        <v>94887</v>
      </c>
      <c r="B532" s="711" t="s">
        <v>1024</v>
      </c>
      <c r="C532" s="711" t="s">
        <v>585</v>
      </c>
      <c r="D532" s="711" t="s">
        <v>5883</v>
      </c>
      <c r="E532" s="713">
        <v>214.27</v>
      </c>
    </row>
    <row r="533" spans="1:5">
      <c r="A533" s="712">
        <v>94888</v>
      </c>
      <c r="B533" s="711" t="s">
        <v>1025</v>
      </c>
      <c r="C533" s="711" t="s">
        <v>585</v>
      </c>
      <c r="D533" s="711" t="s">
        <v>5884</v>
      </c>
      <c r="E533" s="713">
        <v>1.41</v>
      </c>
    </row>
    <row r="534" spans="1:5">
      <c r="A534" s="712">
        <v>94891</v>
      </c>
      <c r="B534" s="711" t="s">
        <v>1026</v>
      </c>
      <c r="C534" s="711" t="s">
        <v>585</v>
      </c>
      <c r="D534" s="711" t="s">
        <v>5883</v>
      </c>
      <c r="E534" s="714">
        <v>1253.1099999999999</v>
      </c>
    </row>
    <row r="535" spans="1:5">
      <c r="A535" s="712">
        <v>94892</v>
      </c>
      <c r="B535" s="711" t="s">
        <v>1027</v>
      </c>
      <c r="C535" s="711" t="s">
        <v>585</v>
      </c>
      <c r="D535" s="711" t="s">
        <v>5883</v>
      </c>
      <c r="E535" s="713">
        <v>18.73</v>
      </c>
    </row>
    <row r="536" spans="1:5">
      <c r="A536" s="712">
        <v>94894</v>
      </c>
      <c r="B536" s="711" t="s">
        <v>1028</v>
      </c>
      <c r="C536" s="711" t="s">
        <v>585</v>
      </c>
      <c r="D536" s="711" t="s">
        <v>5883</v>
      </c>
      <c r="E536" s="713">
        <v>21.77</v>
      </c>
    </row>
    <row r="537" spans="1:5">
      <c r="A537" s="712">
        <v>94895</v>
      </c>
      <c r="B537" s="711" t="s">
        <v>1029</v>
      </c>
      <c r="C537" s="711" t="s">
        <v>585</v>
      </c>
      <c r="D537" s="711" t="s">
        <v>5883</v>
      </c>
      <c r="E537" s="714">
        <v>1669.01</v>
      </c>
    </row>
    <row r="538" spans="1:5">
      <c r="A538" s="712">
        <v>94896</v>
      </c>
      <c r="B538" s="711" t="s">
        <v>1030</v>
      </c>
      <c r="C538" s="711" t="s">
        <v>585</v>
      </c>
      <c r="D538" s="711" t="s">
        <v>5883</v>
      </c>
      <c r="E538" s="713">
        <v>26.3</v>
      </c>
    </row>
    <row r="539" spans="1:5">
      <c r="A539" s="712">
        <v>94897</v>
      </c>
      <c r="B539" s="711" t="s">
        <v>1031</v>
      </c>
      <c r="C539" s="711" t="s">
        <v>585</v>
      </c>
      <c r="D539" s="711" t="s">
        <v>5883</v>
      </c>
      <c r="E539" s="714">
        <v>2605.64</v>
      </c>
    </row>
    <row r="540" spans="1:5">
      <c r="A540" s="712">
        <v>94898</v>
      </c>
      <c r="B540" s="711" t="s">
        <v>1032</v>
      </c>
      <c r="C540" s="711" t="s">
        <v>585</v>
      </c>
      <c r="D540" s="711" t="s">
        <v>5883</v>
      </c>
      <c r="E540" s="713">
        <v>30.84</v>
      </c>
    </row>
    <row r="541" spans="1:5">
      <c r="A541" s="712">
        <v>94900</v>
      </c>
      <c r="B541" s="711" t="s">
        <v>1033</v>
      </c>
      <c r="C541" s="711" t="s">
        <v>585</v>
      </c>
      <c r="D541" s="711" t="s">
        <v>5883</v>
      </c>
      <c r="E541" s="713">
        <v>39.92</v>
      </c>
    </row>
    <row r="542" spans="1:5">
      <c r="A542" s="712">
        <v>97121</v>
      </c>
      <c r="B542" s="711" t="s">
        <v>1034</v>
      </c>
      <c r="C542" s="711" t="s">
        <v>585</v>
      </c>
      <c r="D542" s="711" t="s">
        <v>5884</v>
      </c>
      <c r="E542" s="713">
        <v>1.47</v>
      </c>
    </row>
    <row r="543" spans="1:5">
      <c r="A543" s="712">
        <v>97122</v>
      </c>
      <c r="B543" s="711" t="s">
        <v>1035</v>
      </c>
      <c r="C543" s="711" t="s">
        <v>585</v>
      </c>
      <c r="D543" s="711" t="s">
        <v>5884</v>
      </c>
      <c r="E543" s="713">
        <v>2.06</v>
      </c>
    </row>
    <row r="544" spans="1:5">
      <c r="A544" s="712">
        <v>97123</v>
      </c>
      <c r="B544" s="711" t="s">
        <v>1036</v>
      </c>
      <c r="C544" s="711" t="s">
        <v>585</v>
      </c>
      <c r="D544" s="711" t="s">
        <v>5884</v>
      </c>
      <c r="E544" s="713">
        <v>2.62</v>
      </c>
    </row>
    <row r="545" spans="1:5">
      <c r="A545" s="712">
        <v>97124</v>
      </c>
      <c r="B545" s="711" t="s">
        <v>1037</v>
      </c>
      <c r="C545" s="711" t="s">
        <v>585</v>
      </c>
      <c r="D545" s="711" t="s">
        <v>5884</v>
      </c>
      <c r="E545" s="713">
        <v>0.67</v>
      </c>
    </row>
    <row r="546" spans="1:5">
      <c r="A546" s="712">
        <v>97125</v>
      </c>
      <c r="B546" s="711" t="s">
        <v>1038</v>
      </c>
      <c r="C546" s="711" t="s">
        <v>585</v>
      </c>
      <c r="D546" s="711" t="s">
        <v>5884</v>
      </c>
      <c r="E546" s="713">
        <v>0.97</v>
      </c>
    </row>
    <row r="547" spans="1:5">
      <c r="A547" s="712">
        <v>97126</v>
      </c>
      <c r="B547" s="711" t="s">
        <v>1039</v>
      </c>
      <c r="C547" s="711" t="s">
        <v>585</v>
      </c>
      <c r="D547" s="711" t="s">
        <v>5884</v>
      </c>
      <c r="E547" s="713">
        <v>1.23</v>
      </c>
    </row>
    <row r="548" spans="1:5">
      <c r="A548" s="712">
        <v>92833</v>
      </c>
      <c r="B548" s="711" t="s">
        <v>1040</v>
      </c>
      <c r="C548" s="711" t="s">
        <v>585</v>
      </c>
      <c r="D548" s="711" t="s">
        <v>5883</v>
      </c>
      <c r="E548" s="713">
        <v>178.21</v>
      </c>
    </row>
    <row r="549" spans="1:5">
      <c r="A549" s="712">
        <v>92834</v>
      </c>
      <c r="B549" s="711" t="s">
        <v>1041</v>
      </c>
      <c r="C549" s="711" t="s">
        <v>585</v>
      </c>
      <c r="D549" s="711" t="s">
        <v>5883</v>
      </c>
      <c r="E549" s="713">
        <v>5.9</v>
      </c>
    </row>
    <row r="550" spans="1:5">
      <c r="A550" s="712">
        <v>92835</v>
      </c>
      <c r="B550" s="711" t="s">
        <v>1042</v>
      </c>
      <c r="C550" s="711" t="s">
        <v>585</v>
      </c>
      <c r="D550" s="711" t="s">
        <v>5883</v>
      </c>
      <c r="E550" s="713">
        <v>190.51</v>
      </c>
    </row>
    <row r="551" spans="1:5">
      <c r="A551" s="712">
        <v>92836</v>
      </c>
      <c r="B551" s="711" t="s">
        <v>1043</v>
      </c>
      <c r="C551" s="711" t="s">
        <v>585</v>
      </c>
      <c r="D551" s="711" t="s">
        <v>5883</v>
      </c>
      <c r="E551" s="713">
        <v>7.53</v>
      </c>
    </row>
    <row r="552" spans="1:5">
      <c r="A552" s="712">
        <v>92837</v>
      </c>
      <c r="B552" s="711" t="s">
        <v>1044</v>
      </c>
      <c r="C552" s="711" t="s">
        <v>585</v>
      </c>
      <c r="D552" s="711" t="s">
        <v>5883</v>
      </c>
      <c r="E552" s="713">
        <v>320.36</v>
      </c>
    </row>
    <row r="553" spans="1:5">
      <c r="A553" s="712">
        <v>92838</v>
      </c>
      <c r="B553" s="711" t="s">
        <v>1045</v>
      </c>
      <c r="C553" s="711" t="s">
        <v>585</v>
      </c>
      <c r="D553" s="711" t="s">
        <v>5883</v>
      </c>
      <c r="E553" s="713">
        <v>9.0399999999999991</v>
      </c>
    </row>
    <row r="554" spans="1:5">
      <c r="A554" s="712">
        <v>92839</v>
      </c>
      <c r="B554" s="711" t="s">
        <v>1046</v>
      </c>
      <c r="C554" s="711" t="s">
        <v>585</v>
      </c>
      <c r="D554" s="711" t="s">
        <v>5883</v>
      </c>
      <c r="E554" s="713">
        <v>392.69</v>
      </c>
    </row>
    <row r="555" spans="1:5">
      <c r="A555" s="712">
        <v>92840</v>
      </c>
      <c r="B555" s="711" t="s">
        <v>1047</v>
      </c>
      <c r="C555" s="711" t="s">
        <v>585</v>
      </c>
      <c r="D555" s="711" t="s">
        <v>5883</v>
      </c>
      <c r="E555" s="713">
        <v>10.71</v>
      </c>
    </row>
    <row r="556" spans="1:5">
      <c r="A556" s="712">
        <v>92841</v>
      </c>
      <c r="B556" s="711" t="s">
        <v>1048</v>
      </c>
      <c r="C556" s="711" t="s">
        <v>585</v>
      </c>
      <c r="D556" s="711" t="s">
        <v>5883</v>
      </c>
      <c r="E556" s="713">
        <v>493.1</v>
      </c>
    </row>
    <row r="557" spans="1:5">
      <c r="A557" s="712">
        <v>92842</v>
      </c>
      <c r="B557" s="711" t="s">
        <v>1049</v>
      </c>
      <c r="C557" s="711" t="s">
        <v>585</v>
      </c>
      <c r="D557" s="711" t="s">
        <v>5883</v>
      </c>
      <c r="E557" s="713">
        <v>12.24</v>
      </c>
    </row>
    <row r="558" spans="1:5">
      <c r="A558" s="712">
        <v>92843</v>
      </c>
      <c r="B558" s="711" t="s">
        <v>5885</v>
      </c>
      <c r="C558" s="711" t="s">
        <v>585</v>
      </c>
      <c r="D558" s="711" t="s">
        <v>5883</v>
      </c>
      <c r="E558" s="713">
        <v>522.77</v>
      </c>
    </row>
    <row r="559" spans="1:5">
      <c r="A559" s="712">
        <v>92844</v>
      </c>
      <c r="B559" s="711" t="s">
        <v>1050</v>
      </c>
      <c r="C559" s="711" t="s">
        <v>585</v>
      </c>
      <c r="D559" s="711" t="s">
        <v>5883</v>
      </c>
      <c r="E559" s="713">
        <v>13.91</v>
      </c>
    </row>
    <row r="560" spans="1:5">
      <c r="A560" s="712">
        <v>92845</v>
      </c>
      <c r="B560" s="711" t="s">
        <v>5886</v>
      </c>
      <c r="C560" s="711" t="s">
        <v>585</v>
      </c>
      <c r="D560" s="711" t="s">
        <v>5883</v>
      </c>
      <c r="E560" s="713">
        <v>731.78</v>
      </c>
    </row>
    <row r="561" spans="1:5">
      <c r="A561" s="712">
        <v>92846</v>
      </c>
      <c r="B561" s="711" t="s">
        <v>1051</v>
      </c>
      <c r="C561" s="711" t="s">
        <v>585</v>
      </c>
      <c r="D561" s="711" t="s">
        <v>5883</v>
      </c>
      <c r="E561" s="713">
        <v>15.42</v>
      </c>
    </row>
    <row r="562" spans="1:5">
      <c r="A562" s="712">
        <v>92847</v>
      </c>
      <c r="B562" s="711" t="s">
        <v>1052</v>
      </c>
      <c r="C562" s="711" t="s">
        <v>585</v>
      </c>
      <c r="D562" s="711" t="s">
        <v>5883</v>
      </c>
      <c r="E562" s="713">
        <v>763.71</v>
      </c>
    </row>
    <row r="563" spans="1:5">
      <c r="A563" s="712">
        <v>92848</v>
      </c>
      <c r="B563" s="711" t="s">
        <v>1053</v>
      </c>
      <c r="C563" s="711" t="s">
        <v>585</v>
      </c>
      <c r="D563" s="711" t="s">
        <v>5883</v>
      </c>
      <c r="E563" s="713">
        <v>17.12</v>
      </c>
    </row>
    <row r="564" spans="1:5">
      <c r="A564" s="712">
        <v>92849</v>
      </c>
      <c r="B564" s="711" t="s">
        <v>1054</v>
      </c>
      <c r="C564" s="711" t="s">
        <v>585</v>
      </c>
      <c r="D564" s="711" t="s">
        <v>5883</v>
      </c>
      <c r="E564" s="713">
        <v>183.47</v>
      </c>
    </row>
    <row r="565" spans="1:5">
      <c r="A565" s="712">
        <v>92850</v>
      </c>
      <c r="B565" s="711" t="s">
        <v>1055</v>
      </c>
      <c r="C565" s="711" t="s">
        <v>585</v>
      </c>
      <c r="D565" s="711" t="s">
        <v>5883</v>
      </c>
      <c r="E565" s="713">
        <v>11.15</v>
      </c>
    </row>
    <row r="566" spans="1:5">
      <c r="A566" s="712">
        <v>92851</v>
      </c>
      <c r="B566" s="711" t="s">
        <v>1056</v>
      </c>
      <c r="C566" s="711" t="s">
        <v>585</v>
      </c>
      <c r="D566" s="711" t="s">
        <v>5883</v>
      </c>
      <c r="E566" s="713">
        <v>197.09</v>
      </c>
    </row>
    <row r="567" spans="1:5">
      <c r="A567" s="712">
        <v>92852</v>
      </c>
      <c r="B567" s="711" t="s">
        <v>1057</v>
      </c>
      <c r="C567" s="711" t="s">
        <v>585</v>
      </c>
      <c r="D567" s="711" t="s">
        <v>5883</v>
      </c>
      <c r="E567" s="713">
        <v>14.1</v>
      </c>
    </row>
    <row r="568" spans="1:5">
      <c r="A568" s="712">
        <v>92853</v>
      </c>
      <c r="B568" s="711" t="s">
        <v>1058</v>
      </c>
      <c r="C568" s="711" t="s">
        <v>585</v>
      </c>
      <c r="D568" s="711" t="s">
        <v>5883</v>
      </c>
      <c r="E568" s="713">
        <v>328.52</v>
      </c>
    </row>
    <row r="569" spans="1:5">
      <c r="A569" s="712">
        <v>92854</v>
      </c>
      <c r="B569" s="711" t="s">
        <v>1059</v>
      </c>
      <c r="C569" s="711" t="s">
        <v>585</v>
      </c>
      <c r="D569" s="711" t="s">
        <v>5883</v>
      </c>
      <c r="E569" s="713">
        <v>17.18</v>
      </c>
    </row>
    <row r="570" spans="1:5">
      <c r="A570" s="712">
        <v>92855</v>
      </c>
      <c r="B570" s="711" t="s">
        <v>1060</v>
      </c>
      <c r="C570" s="711" t="s">
        <v>585</v>
      </c>
      <c r="D570" s="711" t="s">
        <v>5883</v>
      </c>
      <c r="E570" s="713">
        <v>402.23</v>
      </c>
    </row>
    <row r="571" spans="1:5">
      <c r="A571" s="712">
        <v>92856</v>
      </c>
      <c r="B571" s="711" t="s">
        <v>1061</v>
      </c>
      <c r="C571" s="711" t="s">
        <v>585</v>
      </c>
      <c r="D571" s="711" t="s">
        <v>5883</v>
      </c>
      <c r="E571" s="713">
        <v>20.239999999999998</v>
      </c>
    </row>
    <row r="572" spans="1:5">
      <c r="A572" s="712">
        <v>92857</v>
      </c>
      <c r="B572" s="711" t="s">
        <v>1062</v>
      </c>
      <c r="C572" s="711" t="s">
        <v>585</v>
      </c>
      <c r="D572" s="711" t="s">
        <v>5883</v>
      </c>
      <c r="E572" s="713">
        <v>504.05</v>
      </c>
    </row>
    <row r="573" spans="1:5">
      <c r="A573" s="712">
        <v>92858</v>
      </c>
      <c r="B573" s="711" t="s">
        <v>1063</v>
      </c>
      <c r="C573" s="711" t="s">
        <v>585</v>
      </c>
      <c r="D573" s="711" t="s">
        <v>5883</v>
      </c>
      <c r="E573" s="713">
        <v>23.17</v>
      </c>
    </row>
    <row r="574" spans="1:5">
      <c r="A574" s="712">
        <v>92859</v>
      </c>
      <c r="B574" s="711" t="s">
        <v>5887</v>
      </c>
      <c r="C574" s="711" t="s">
        <v>585</v>
      </c>
      <c r="D574" s="711" t="s">
        <v>5883</v>
      </c>
      <c r="E574" s="713">
        <v>535.16999999999996</v>
      </c>
    </row>
    <row r="575" spans="1:5">
      <c r="A575" s="712">
        <v>92860</v>
      </c>
      <c r="B575" s="711" t="s">
        <v>1064</v>
      </c>
      <c r="C575" s="711" t="s">
        <v>585</v>
      </c>
      <c r="D575" s="711" t="s">
        <v>5883</v>
      </c>
      <c r="E575" s="713">
        <v>26.31</v>
      </c>
    </row>
    <row r="576" spans="1:5">
      <c r="A576" s="712">
        <v>92861</v>
      </c>
      <c r="B576" s="711" t="s">
        <v>5888</v>
      </c>
      <c r="C576" s="711" t="s">
        <v>585</v>
      </c>
      <c r="D576" s="711" t="s">
        <v>5883</v>
      </c>
      <c r="E576" s="713">
        <v>745.71</v>
      </c>
    </row>
    <row r="577" spans="1:5">
      <c r="A577" s="712">
        <v>92862</v>
      </c>
      <c r="B577" s="711" t="s">
        <v>1065</v>
      </c>
      <c r="C577" s="711" t="s">
        <v>585</v>
      </c>
      <c r="D577" s="711" t="s">
        <v>5883</v>
      </c>
      <c r="E577" s="713">
        <v>29.35</v>
      </c>
    </row>
    <row r="578" spans="1:5">
      <c r="A578" s="712">
        <v>92863</v>
      </c>
      <c r="B578" s="711" t="s">
        <v>1066</v>
      </c>
      <c r="C578" s="711" t="s">
        <v>585</v>
      </c>
      <c r="D578" s="711" t="s">
        <v>5883</v>
      </c>
      <c r="E578" s="713">
        <v>779.03</v>
      </c>
    </row>
    <row r="579" spans="1:5">
      <c r="A579" s="712">
        <v>92864</v>
      </c>
      <c r="B579" s="711" t="s">
        <v>1067</v>
      </c>
      <c r="C579" s="711" t="s">
        <v>585</v>
      </c>
      <c r="D579" s="711" t="s">
        <v>5883</v>
      </c>
      <c r="E579" s="713">
        <v>32.42</v>
      </c>
    </row>
    <row r="580" spans="1:5">
      <c r="A580" s="712">
        <v>92210</v>
      </c>
      <c r="B580" s="711" t="s">
        <v>1068</v>
      </c>
      <c r="C580" s="711" t="s">
        <v>585</v>
      </c>
      <c r="D580" s="711" t="s">
        <v>5883</v>
      </c>
      <c r="E580" s="713">
        <v>118.02</v>
      </c>
    </row>
    <row r="581" spans="1:5">
      <c r="A581" s="712">
        <v>92211</v>
      </c>
      <c r="B581" s="711" t="s">
        <v>1069</v>
      </c>
      <c r="C581" s="711" t="s">
        <v>585</v>
      </c>
      <c r="D581" s="711" t="s">
        <v>5883</v>
      </c>
      <c r="E581" s="713">
        <v>141.82</v>
      </c>
    </row>
    <row r="582" spans="1:5">
      <c r="A582" s="712">
        <v>92212</v>
      </c>
      <c r="B582" s="711" t="s">
        <v>1070</v>
      </c>
      <c r="C582" s="711" t="s">
        <v>585</v>
      </c>
      <c r="D582" s="711" t="s">
        <v>5883</v>
      </c>
      <c r="E582" s="713">
        <v>211.87</v>
      </c>
    </row>
    <row r="583" spans="1:5">
      <c r="A583" s="712">
        <v>92213</v>
      </c>
      <c r="B583" s="711" t="s">
        <v>1071</v>
      </c>
      <c r="C583" s="711" t="s">
        <v>585</v>
      </c>
      <c r="D583" s="711" t="s">
        <v>5883</v>
      </c>
      <c r="E583" s="713">
        <v>278.64</v>
      </c>
    </row>
    <row r="584" spans="1:5">
      <c r="A584" s="712">
        <v>92214</v>
      </c>
      <c r="B584" s="711" t="s">
        <v>1072</v>
      </c>
      <c r="C584" s="711" t="s">
        <v>585</v>
      </c>
      <c r="D584" s="711" t="s">
        <v>5883</v>
      </c>
      <c r="E584" s="713">
        <v>336.87</v>
      </c>
    </row>
    <row r="585" spans="1:5">
      <c r="A585" s="712">
        <v>92215</v>
      </c>
      <c r="B585" s="711" t="s">
        <v>1073</v>
      </c>
      <c r="C585" s="711" t="s">
        <v>585</v>
      </c>
      <c r="D585" s="711" t="s">
        <v>5883</v>
      </c>
      <c r="E585" s="713">
        <v>386.94</v>
      </c>
    </row>
    <row r="586" spans="1:5">
      <c r="A586" s="712">
        <v>92216</v>
      </c>
      <c r="B586" s="711" t="s">
        <v>1074</v>
      </c>
      <c r="C586" s="711" t="s">
        <v>585</v>
      </c>
      <c r="D586" s="711" t="s">
        <v>5883</v>
      </c>
      <c r="E586" s="713">
        <v>404.64</v>
      </c>
    </row>
    <row r="587" spans="1:5">
      <c r="A587" s="712">
        <v>92219</v>
      </c>
      <c r="B587" s="711" t="s">
        <v>1075</v>
      </c>
      <c r="C587" s="711" t="s">
        <v>585</v>
      </c>
      <c r="D587" s="711" t="s">
        <v>5883</v>
      </c>
      <c r="E587" s="713">
        <v>124.59</v>
      </c>
    </row>
    <row r="588" spans="1:5">
      <c r="A588" s="712">
        <v>92220</v>
      </c>
      <c r="B588" s="711" t="s">
        <v>887</v>
      </c>
      <c r="C588" s="711" t="s">
        <v>585</v>
      </c>
      <c r="D588" s="711" t="s">
        <v>5883</v>
      </c>
      <c r="E588" s="713">
        <v>149.94999999999999</v>
      </c>
    </row>
    <row r="589" spans="1:5">
      <c r="A589" s="712">
        <v>92221</v>
      </c>
      <c r="B589" s="711" t="s">
        <v>888</v>
      </c>
      <c r="C589" s="711" t="s">
        <v>585</v>
      </c>
      <c r="D589" s="711" t="s">
        <v>5883</v>
      </c>
      <c r="E589" s="713">
        <v>221.39</v>
      </c>
    </row>
    <row r="590" spans="1:5">
      <c r="A590" s="712">
        <v>92222</v>
      </c>
      <c r="B590" s="711" t="s">
        <v>1076</v>
      </c>
      <c r="C590" s="711" t="s">
        <v>585</v>
      </c>
      <c r="D590" s="711" t="s">
        <v>5883</v>
      </c>
      <c r="E590" s="713">
        <v>289.72000000000003</v>
      </c>
    </row>
    <row r="591" spans="1:5">
      <c r="A591" s="712">
        <v>92223</v>
      </c>
      <c r="B591" s="711" t="s">
        <v>1077</v>
      </c>
      <c r="C591" s="711" t="s">
        <v>585</v>
      </c>
      <c r="D591" s="711" t="s">
        <v>5883</v>
      </c>
      <c r="E591" s="713">
        <v>349.24</v>
      </c>
    </row>
    <row r="592" spans="1:5">
      <c r="A592" s="712">
        <v>92224</v>
      </c>
      <c r="B592" s="711" t="s">
        <v>1078</v>
      </c>
      <c r="C592" s="711" t="s">
        <v>585</v>
      </c>
      <c r="D592" s="711" t="s">
        <v>5883</v>
      </c>
      <c r="E592" s="713">
        <v>400.7</v>
      </c>
    </row>
    <row r="593" spans="1:5">
      <c r="A593" s="712">
        <v>92226</v>
      </c>
      <c r="B593" s="711" t="s">
        <v>1079</v>
      </c>
      <c r="C593" s="711" t="s">
        <v>585</v>
      </c>
      <c r="D593" s="711" t="s">
        <v>5883</v>
      </c>
      <c r="E593" s="713">
        <v>420.02</v>
      </c>
    </row>
    <row r="594" spans="1:5">
      <c r="A594" s="712">
        <v>92808</v>
      </c>
      <c r="B594" s="711" t="s">
        <v>1080</v>
      </c>
      <c r="C594" s="711" t="s">
        <v>585</v>
      </c>
      <c r="D594" s="711" t="s">
        <v>5883</v>
      </c>
      <c r="E594" s="713">
        <v>26.66</v>
      </c>
    </row>
    <row r="595" spans="1:5">
      <c r="A595" s="712">
        <v>92809</v>
      </c>
      <c r="B595" s="711" t="s">
        <v>1081</v>
      </c>
      <c r="C595" s="711" t="s">
        <v>585</v>
      </c>
      <c r="D595" s="711" t="s">
        <v>5883</v>
      </c>
      <c r="E595" s="713">
        <v>34.22</v>
      </c>
    </row>
    <row r="596" spans="1:5">
      <c r="A596" s="712">
        <v>92810</v>
      </c>
      <c r="B596" s="711" t="s">
        <v>1082</v>
      </c>
      <c r="C596" s="711" t="s">
        <v>585</v>
      </c>
      <c r="D596" s="711" t="s">
        <v>5883</v>
      </c>
      <c r="E596" s="713">
        <v>41.68</v>
      </c>
    </row>
    <row r="597" spans="1:5">
      <c r="A597" s="712">
        <v>92811</v>
      </c>
      <c r="B597" s="711" t="s">
        <v>1083</v>
      </c>
      <c r="C597" s="711" t="s">
        <v>585</v>
      </c>
      <c r="D597" s="711" t="s">
        <v>5883</v>
      </c>
      <c r="E597" s="713">
        <v>49.72</v>
      </c>
    </row>
    <row r="598" spans="1:5">
      <c r="A598" s="712">
        <v>92812</v>
      </c>
      <c r="B598" s="711" t="s">
        <v>1084</v>
      </c>
      <c r="C598" s="711" t="s">
        <v>585</v>
      </c>
      <c r="D598" s="711" t="s">
        <v>5883</v>
      </c>
      <c r="E598" s="713">
        <v>57.63</v>
      </c>
    </row>
    <row r="599" spans="1:5">
      <c r="A599" s="712">
        <v>92813</v>
      </c>
      <c r="B599" s="711" t="s">
        <v>1085</v>
      </c>
      <c r="C599" s="711" t="s">
        <v>585</v>
      </c>
      <c r="D599" s="711" t="s">
        <v>5883</v>
      </c>
      <c r="E599" s="713">
        <v>67.08</v>
      </c>
    </row>
    <row r="600" spans="1:5">
      <c r="A600" s="712">
        <v>92814</v>
      </c>
      <c r="B600" s="711" t="s">
        <v>1086</v>
      </c>
      <c r="C600" s="711" t="s">
        <v>585</v>
      </c>
      <c r="D600" s="711" t="s">
        <v>5883</v>
      </c>
      <c r="E600" s="713">
        <v>76.959999999999994</v>
      </c>
    </row>
    <row r="601" spans="1:5">
      <c r="A601" s="712">
        <v>92815</v>
      </c>
      <c r="B601" s="711" t="s">
        <v>1087</v>
      </c>
      <c r="C601" s="711" t="s">
        <v>585</v>
      </c>
      <c r="D601" s="711" t="s">
        <v>5883</v>
      </c>
      <c r="E601" s="713">
        <v>88.52</v>
      </c>
    </row>
    <row r="602" spans="1:5">
      <c r="A602" s="712">
        <v>92816</v>
      </c>
      <c r="B602" s="711" t="s">
        <v>1088</v>
      </c>
      <c r="C602" s="711" t="s">
        <v>585</v>
      </c>
      <c r="D602" s="711" t="s">
        <v>5883</v>
      </c>
      <c r="E602" s="713">
        <v>582.9</v>
      </c>
    </row>
    <row r="603" spans="1:5">
      <c r="A603" s="712">
        <v>92817</v>
      </c>
      <c r="B603" s="711" t="s">
        <v>1089</v>
      </c>
      <c r="C603" s="711" t="s">
        <v>585</v>
      </c>
      <c r="D603" s="711" t="s">
        <v>5883</v>
      </c>
      <c r="E603" s="713">
        <v>110.76</v>
      </c>
    </row>
    <row r="604" spans="1:5">
      <c r="A604" s="712">
        <v>92818</v>
      </c>
      <c r="B604" s="711" t="s">
        <v>1090</v>
      </c>
      <c r="C604" s="711" t="s">
        <v>585</v>
      </c>
      <c r="D604" s="711" t="s">
        <v>5883</v>
      </c>
      <c r="E604" s="713">
        <v>833.14</v>
      </c>
    </row>
    <row r="605" spans="1:5">
      <c r="A605" s="712">
        <v>92819</v>
      </c>
      <c r="B605" s="711" t="s">
        <v>1091</v>
      </c>
      <c r="C605" s="711" t="s">
        <v>585</v>
      </c>
      <c r="D605" s="711" t="s">
        <v>5883</v>
      </c>
      <c r="E605" s="713">
        <v>149.11000000000001</v>
      </c>
    </row>
    <row r="606" spans="1:5">
      <c r="A606" s="712">
        <v>92820</v>
      </c>
      <c r="B606" s="711" t="s">
        <v>1092</v>
      </c>
      <c r="C606" s="711" t="s">
        <v>585</v>
      </c>
      <c r="D606" s="711" t="s">
        <v>5883</v>
      </c>
      <c r="E606" s="713">
        <v>31.78</v>
      </c>
    </row>
    <row r="607" spans="1:5">
      <c r="A607" s="712">
        <v>92821</v>
      </c>
      <c r="B607" s="711" t="s">
        <v>1093</v>
      </c>
      <c r="C607" s="711" t="s">
        <v>585</v>
      </c>
      <c r="D607" s="711" t="s">
        <v>5883</v>
      </c>
      <c r="E607" s="713">
        <v>40.79</v>
      </c>
    </row>
    <row r="608" spans="1:5">
      <c r="A608" s="712">
        <v>92822</v>
      </c>
      <c r="B608" s="711" t="s">
        <v>1094</v>
      </c>
      <c r="C608" s="711" t="s">
        <v>585</v>
      </c>
      <c r="D608" s="711" t="s">
        <v>5883</v>
      </c>
      <c r="E608" s="713">
        <v>49.81</v>
      </c>
    </row>
    <row r="609" spans="1:5">
      <c r="A609" s="712">
        <v>92824</v>
      </c>
      <c r="B609" s="711" t="s">
        <v>1095</v>
      </c>
      <c r="C609" s="711" t="s">
        <v>585</v>
      </c>
      <c r="D609" s="711" t="s">
        <v>5883</v>
      </c>
      <c r="E609" s="713">
        <v>59.24</v>
      </c>
    </row>
    <row r="610" spans="1:5">
      <c r="A610" s="712">
        <v>92825</v>
      </c>
      <c r="B610" s="711" t="s">
        <v>1096</v>
      </c>
      <c r="C610" s="711" t="s">
        <v>585</v>
      </c>
      <c r="D610" s="711" t="s">
        <v>5883</v>
      </c>
      <c r="E610" s="713">
        <v>68.709999999999994</v>
      </c>
    </row>
    <row r="611" spans="1:5">
      <c r="A611" s="712">
        <v>92826</v>
      </c>
      <c r="B611" s="711" t="s">
        <v>1097</v>
      </c>
      <c r="C611" s="711" t="s">
        <v>585</v>
      </c>
      <c r="D611" s="711" t="s">
        <v>5883</v>
      </c>
      <c r="E611" s="713">
        <v>79.45</v>
      </c>
    </row>
    <row r="612" spans="1:5">
      <c r="A612" s="712">
        <v>92827</v>
      </c>
      <c r="B612" s="711" t="s">
        <v>1098</v>
      </c>
      <c r="C612" s="711" t="s">
        <v>585</v>
      </c>
      <c r="D612" s="711" t="s">
        <v>5883</v>
      </c>
      <c r="E612" s="713">
        <v>90.72</v>
      </c>
    </row>
    <row r="613" spans="1:5">
      <c r="A613" s="712">
        <v>92828</v>
      </c>
      <c r="B613" s="711" t="s">
        <v>1099</v>
      </c>
      <c r="C613" s="711" t="s">
        <v>585</v>
      </c>
      <c r="D613" s="711" t="s">
        <v>5883</v>
      </c>
      <c r="E613" s="713">
        <v>103.9</v>
      </c>
    </row>
    <row r="614" spans="1:5">
      <c r="A614" s="712">
        <v>92829</v>
      </c>
      <c r="B614" s="711" t="s">
        <v>1100</v>
      </c>
      <c r="C614" s="711" t="s">
        <v>585</v>
      </c>
      <c r="D614" s="711" t="s">
        <v>5883</v>
      </c>
      <c r="E614" s="713">
        <v>601.03</v>
      </c>
    </row>
    <row r="615" spans="1:5">
      <c r="A615" s="712">
        <v>92830</v>
      </c>
      <c r="B615" s="711" t="s">
        <v>1101</v>
      </c>
      <c r="C615" s="711" t="s">
        <v>585</v>
      </c>
      <c r="D615" s="711" t="s">
        <v>5883</v>
      </c>
      <c r="E615" s="713">
        <v>128.88999999999999</v>
      </c>
    </row>
    <row r="616" spans="1:5">
      <c r="A616" s="712">
        <v>92831</v>
      </c>
      <c r="B616" s="711" t="s">
        <v>1102</v>
      </c>
      <c r="C616" s="711" t="s">
        <v>585</v>
      </c>
      <c r="D616" s="711" t="s">
        <v>5883</v>
      </c>
      <c r="E616" s="713">
        <v>855.37</v>
      </c>
    </row>
    <row r="617" spans="1:5">
      <c r="A617" s="712">
        <v>92832</v>
      </c>
      <c r="B617" s="711" t="s">
        <v>1103</v>
      </c>
      <c r="C617" s="711" t="s">
        <v>585</v>
      </c>
      <c r="D617" s="711" t="s">
        <v>5883</v>
      </c>
      <c r="E617" s="713">
        <v>171.34</v>
      </c>
    </row>
    <row r="618" spans="1:5">
      <c r="A618" s="712">
        <v>95565</v>
      </c>
      <c r="B618" s="711" t="s">
        <v>1104</v>
      </c>
      <c r="C618" s="711" t="s">
        <v>585</v>
      </c>
      <c r="D618" s="711" t="s">
        <v>5883</v>
      </c>
      <c r="E618" s="713">
        <v>100.96</v>
      </c>
    </row>
    <row r="619" spans="1:5">
      <c r="A619" s="712">
        <v>95566</v>
      </c>
      <c r="B619" s="711" t="s">
        <v>1105</v>
      </c>
      <c r="C619" s="711" t="s">
        <v>585</v>
      </c>
      <c r="D619" s="711" t="s">
        <v>5883</v>
      </c>
      <c r="E619" s="713">
        <v>106.1</v>
      </c>
    </row>
    <row r="620" spans="1:5">
      <c r="A620" s="712">
        <v>95567</v>
      </c>
      <c r="B620" s="711" t="s">
        <v>1106</v>
      </c>
      <c r="C620" s="711" t="s">
        <v>585</v>
      </c>
      <c r="D620" s="711" t="s">
        <v>5883</v>
      </c>
      <c r="E620" s="713">
        <v>66.430000000000007</v>
      </c>
    </row>
    <row r="621" spans="1:5">
      <c r="A621" s="712">
        <v>95568</v>
      </c>
      <c r="B621" s="711" t="s">
        <v>1107</v>
      </c>
      <c r="C621" s="711" t="s">
        <v>585</v>
      </c>
      <c r="D621" s="711" t="s">
        <v>5883</v>
      </c>
      <c r="E621" s="713">
        <v>81.22</v>
      </c>
    </row>
    <row r="622" spans="1:5">
      <c r="A622" s="712">
        <v>95569</v>
      </c>
      <c r="B622" s="711" t="s">
        <v>1108</v>
      </c>
      <c r="C622" s="711" t="s">
        <v>585</v>
      </c>
      <c r="D622" s="711" t="s">
        <v>5883</v>
      </c>
      <c r="E622" s="713">
        <v>111.62</v>
      </c>
    </row>
    <row r="623" spans="1:5">
      <c r="A623" s="712">
        <v>95570</v>
      </c>
      <c r="B623" s="711" t="s">
        <v>1109</v>
      </c>
      <c r="C623" s="711" t="s">
        <v>585</v>
      </c>
      <c r="D623" s="711" t="s">
        <v>5883</v>
      </c>
      <c r="E623" s="713">
        <v>71.569999999999993</v>
      </c>
    </row>
    <row r="624" spans="1:5">
      <c r="A624" s="712">
        <v>95571</v>
      </c>
      <c r="B624" s="711" t="s">
        <v>891</v>
      </c>
      <c r="C624" s="711" t="s">
        <v>585</v>
      </c>
      <c r="D624" s="711" t="s">
        <v>5883</v>
      </c>
      <c r="E624" s="713">
        <v>87.81</v>
      </c>
    </row>
    <row r="625" spans="1:5">
      <c r="A625" s="712">
        <v>95572</v>
      </c>
      <c r="B625" s="711" t="s">
        <v>1110</v>
      </c>
      <c r="C625" s="711" t="s">
        <v>585</v>
      </c>
      <c r="D625" s="711" t="s">
        <v>5883</v>
      </c>
      <c r="E625" s="713">
        <v>119.77</v>
      </c>
    </row>
    <row r="626" spans="1:5">
      <c r="A626" s="712">
        <v>97127</v>
      </c>
      <c r="B626" s="711" t="s">
        <v>1111</v>
      </c>
      <c r="C626" s="711" t="s">
        <v>585</v>
      </c>
      <c r="D626" s="711" t="s">
        <v>5884</v>
      </c>
      <c r="E626" s="713">
        <v>3.77</v>
      </c>
    </row>
    <row r="627" spans="1:5">
      <c r="A627" s="712">
        <v>97128</v>
      </c>
      <c r="B627" s="711" t="s">
        <v>1112</v>
      </c>
      <c r="C627" s="711" t="s">
        <v>585</v>
      </c>
      <c r="D627" s="711" t="s">
        <v>5883</v>
      </c>
      <c r="E627" s="713">
        <v>7.18</v>
      </c>
    </row>
    <row r="628" spans="1:5">
      <c r="A628" s="712">
        <v>97129</v>
      </c>
      <c r="B628" s="711" t="s">
        <v>1113</v>
      </c>
      <c r="C628" s="711" t="s">
        <v>585</v>
      </c>
      <c r="D628" s="711" t="s">
        <v>5883</v>
      </c>
      <c r="E628" s="713">
        <v>8.83</v>
      </c>
    </row>
    <row r="629" spans="1:5">
      <c r="A629" s="712">
        <v>97130</v>
      </c>
      <c r="B629" s="711" t="s">
        <v>1114</v>
      </c>
      <c r="C629" s="711" t="s">
        <v>585</v>
      </c>
      <c r="D629" s="711" t="s">
        <v>5883</v>
      </c>
      <c r="E629" s="713">
        <v>10.49</v>
      </c>
    </row>
    <row r="630" spans="1:5">
      <c r="A630" s="712">
        <v>97131</v>
      </c>
      <c r="B630" s="711" t="s">
        <v>1115</v>
      </c>
      <c r="C630" s="711" t="s">
        <v>585</v>
      </c>
      <c r="D630" s="711" t="s">
        <v>5883</v>
      </c>
      <c r="E630" s="713">
        <v>12.12</v>
      </c>
    </row>
    <row r="631" spans="1:5">
      <c r="A631" s="712">
        <v>97132</v>
      </c>
      <c r="B631" s="711" t="s">
        <v>1116</v>
      </c>
      <c r="C631" s="711" t="s">
        <v>585</v>
      </c>
      <c r="D631" s="711" t="s">
        <v>5883</v>
      </c>
      <c r="E631" s="713">
        <v>13.76</v>
      </c>
    </row>
    <row r="632" spans="1:5">
      <c r="A632" s="712">
        <v>97133</v>
      </c>
      <c r="B632" s="711" t="s">
        <v>1117</v>
      </c>
      <c r="C632" s="711" t="s">
        <v>585</v>
      </c>
      <c r="D632" s="711" t="s">
        <v>5883</v>
      </c>
      <c r="E632" s="713">
        <v>17.059999999999999</v>
      </c>
    </row>
    <row r="633" spans="1:5">
      <c r="A633" s="712">
        <v>97134</v>
      </c>
      <c r="B633" s="711" t="s">
        <v>1118</v>
      </c>
      <c r="C633" s="711" t="s">
        <v>585</v>
      </c>
      <c r="D633" s="711" t="s">
        <v>5884</v>
      </c>
      <c r="E633" s="713">
        <v>1.8</v>
      </c>
    </row>
    <row r="634" spans="1:5">
      <c r="A634" s="712">
        <v>97135</v>
      </c>
      <c r="B634" s="711" t="s">
        <v>1119</v>
      </c>
      <c r="C634" s="711" t="s">
        <v>585</v>
      </c>
      <c r="D634" s="711" t="s">
        <v>5883</v>
      </c>
      <c r="E634" s="713">
        <v>3.7</v>
      </c>
    </row>
    <row r="635" spans="1:5">
      <c r="A635" s="712">
        <v>97136</v>
      </c>
      <c r="B635" s="711" t="s">
        <v>1120</v>
      </c>
      <c r="C635" s="711" t="s">
        <v>585</v>
      </c>
      <c r="D635" s="711" t="s">
        <v>5883</v>
      </c>
      <c r="E635" s="713">
        <v>4.5599999999999996</v>
      </c>
    </row>
    <row r="636" spans="1:5">
      <c r="A636" s="712">
        <v>97137</v>
      </c>
      <c r="B636" s="711" t="s">
        <v>1121</v>
      </c>
      <c r="C636" s="711" t="s">
        <v>585</v>
      </c>
      <c r="D636" s="711" t="s">
        <v>5883</v>
      </c>
      <c r="E636" s="713">
        <v>5.42</v>
      </c>
    </row>
    <row r="637" spans="1:5">
      <c r="A637" s="712">
        <v>97138</v>
      </c>
      <c r="B637" s="711" t="s">
        <v>1122</v>
      </c>
      <c r="C637" s="711" t="s">
        <v>585</v>
      </c>
      <c r="D637" s="711" t="s">
        <v>5883</v>
      </c>
      <c r="E637" s="713">
        <v>6.28</v>
      </c>
    </row>
    <row r="638" spans="1:5">
      <c r="A638" s="712">
        <v>97139</v>
      </c>
      <c r="B638" s="711" t="s">
        <v>1123</v>
      </c>
      <c r="C638" s="711" t="s">
        <v>585</v>
      </c>
      <c r="D638" s="711" t="s">
        <v>5883</v>
      </c>
      <c r="E638" s="713">
        <v>7.14</v>
      </c>
    </row>
    <row r="639" spans="1:5">
      <c r="A639" s="712">
        <v>97140</v>
      </c>
      <c r="B639" s="711" t="s">
        <v>1124</v>
      </c>
      <c r="C639" s="711" t="s">
        <v>585</v>
      </c>
      <c r="D639" s="711" t="s">
        <v>5883</v>
      </c>
      <c r="E639" s="713">
        <v>8.85</v>
      </c>
    </row>
    <row r="640" spans="1:5">
      <c r="A640" s="712">
        <v>93206</v>
      </c>
      <c r="B640" s="711" t="s">
        <v>1125</v>
      </c>
      <c r="C640" s="711" t="s">
        <v>281</v>
      </c>
      <c r="D640" s="711" t="s">
        <v>5883</v>
      </c>
      <c r="E640" s="713">
        <v>909.98</v>
      </c>
    </row>
    <row r="641" spans="1:5">
      <c r="A641" s="712">
        <v>93207</v>
      </c>
      <c r="B641" s="711" t="s">
        <v>1126</v>
      </c>
      <c r="C641" s="711" t="s">
        <v>281</v>
      </c>
      <c r="D641" s="711" t="s">
        <v>5883</v>
      </c>
      <c r="E641" s="713">
        <v>840.77</v>
      </c>
    </row>
    <row r="642" spans="1:5">
      <c r="A642" s="712">
        <v>93208</v>
      </c>
      <c r="B642" s="711" t="s">
        <v>1127</v>
      </c>
      <c r="C642" s="711" t="s">
        <v>281</v>
      </c>
      <c r="D642" s="711" t="s">
        <v>5883</v>
      </c>
      <c r="E642" s="713">
        <v>660.38</v>
      </c>
    </row>
    <row r="643" spans="1:5">
      <c r="A643" s="712">
        <v>93209</v>
      </c>
      <c r="B643" s="711" t="s">
        <v>1128</v>
      </c>
      <c r="C643" s="711" t="s">
        <v>281</v>
      </c>
      <c r="D643" s="711" t="s">
        <v>5883</v>
      </c>
      <c r="E643" s="713">
        <v>729.91</v>
      </c>
    </row>
    <row r="644" spans="1:5">
      <c r="A644" s="712">
        <v>93210</v>
      </c>
      <c r="B644" s="711" t="s">
        <v>1129</v>
      </c>
      <c r="C644" s="711" t="s">
        <v>281</v>
      </c>
      <c r="D644" s="711" t="s">
        <v>5883</v>
      </c>
      <c r="E644" s="713">
        <v>449.36</v>
      </c>
    </row>
    <row r="645" spans="1:5">
      <c r="A645" s="712">
        <v>93211</v>
      </c>
      <c r="B645" s="711" t="s">
        <v>1130</v>
      </c>
      <c r="C645" s="711" t="s">
        <v>281</v>
      </c>
      <c r="D645" s="711" t="s">
        <v>5883</v>
      </c>
      <c r="E645" s="713">
        <v>457.54</v>
      </c>
    </row>
    <row r="646" spans="1:5">
      <c r="A646" s="712">
        <v>93212</v>
      </c>
      <c r="B646" s="711" t="s">
        <v>1131</v>
      </c>
      <c r="C646" s="711" t="s">
        <v>281</v>
      </c>
      <c r="D646" s="711" t="s">
        <v>5883</v>
      </c>
      <c r="E646" s="713">
        <v>754.48</v>
      </c>
    </row>
    <row r="647" spans="1:5">
      <c r="A647" s="712">
        <v>93213</v>
      </c>
      <c r="B647" s="711" t="s">
        <v>1132</v>
      </c>
      <c r="C647" s="711" t="s">
        <v>281</v>
      </c>
      <c r="D647" s="711" t="s">
        <v>5883</v>
      </c>
      <c r="E647" s="713">
        <v>807.32</v>
      </c>
    </row>
    <row r="648" spans="1:5">
      <c r="A648" s="712">
        <v>93214</v>
      </c>
      <c r="B648" s="711" t="s">
        <v>1133</v>
      </c>
      <c r="C648" s="711" t="s">
        <v>269</v>
      </c>
      <c r="D648" s="711" t="s">
        <v>5883</v>
      </c>
      <c r="E648" s="714">
        <v>4069.11</v>
      </c>
    </row>
    <row r="649" spans="1:5">
      <c r="A649" s="712">
        <v>93243</v>
      </c>
      <c r="B649" s="711" t="s">
        <v>1134</v>
      </c>
      <c r="C649" s="711" t="s">
        <v>269</v>
      </c>
      <c r="D649" s="711" t="s">
        <v>5883</v>
      </c>
      <c r="E649" s="714">
        <v>6276.44</v>
      </c>
    </row>
    <row r="650" spans="1:5">
      <c r="A650" s="712">
        <v>93582</v>
      </c>
      <c r="B650" s="711" t="s">
        <v>1135</v>
      </c>
      <c r="C650" s="711" t="s">
        <v>281</v>
      </c>
      <c r="D650" s="711" t="s">
        <v>5883</v>
      </c>
      <c r="E650" s="713">
        <v>212.85</v>
      </c>
    </row>
    <row r="651" spans="1:5">
      <c r="A651" s="712">
        <v>93583</v>
      </c>
      <c r="B651" s="711" t="s">
        <v>1136</v>
      </c>
      <c r="C651" s="711" t="s">
        <v>281</v>
      </c>
      <c r="D651" s="711" t="s">
        <v>5883</v>
      </c>
      <c r="E651" s="713">
        <v>355.74</v>
      </c>
    </row>
    <row r="652" spans="1:5">
      <c r="A652" s="712">
        <v>93584</v>
      </c>
      <c r="B652" s="711" t="s">
        <v>1137</v>
      </c>
      <c r="C652" s="711" t="s">
        <v>281</v>
      </c>
      <c r="D652" s="711" t="s">
        <v>5883</v>
      </c>
      <c r="E652" s="713">
        <v>663.17</v>
      </c>
    </row>
    <row r="653" spans="1:5">
      <c r="A653" s="712">
        <v>93585</v>
      </c>
      <c r="B653" s="711" t="s">
        <v>1138</v>
      </c>
      <c r="C653" s="711" t="s">
        <v>281</v>
      </c>
      <c r="D653" s="711" t="s">
        <v>5883</v>
      </c>
      <c r="E653" s="713">
        <v>867.28</v>
      </c>
    </row>
    <row r="654" spans="1:5">
      <c r="A654" s="712">
        <v>98441</v>
      </c>
      <c r="B654" s="711" t="s">
        <v>1139</v>
      </c>
      <c r="C654" s="711" t="s">
        <v>281</v>
      </c>
      <c r="D654" s="711" t="s">
        <v>5884</v>
      </c>
      <c r="E654" s="713">
        <v>99.01</v>
      </c>
    </row>
    <row r="655" spans="1:5">
      <c r="A655" s="712">
        <v>98442</v>
      </c>
      <c r="B655" s="711" t="s">
        <v>1140</v>
      </c>
      <c r="C655" s="711" t="s">
        <v>281</v>
      </c>
      <c r="D655" s="711" t="s">
        <v>5884</v>
      </c>
      <c r="E655" s="713">
        <v>101.6</v>
      </c>
    </row>
    <row r="656" spans="1:5">
      <c r="A656" s="712">
        <v>98443</v>
      </c>
      <c r="B656" s="711" t="s">
        <v>1141</v>
      </c>
      <c r="C656" s="711" t="s">
        <v>281</v>
      </c>
      <c r="D656" s="711" t="s">
        <v>5884</v>
      </c>
      <c r="E656" s="713">
        <v>84.84</v>
      </c>
    </row>
    <row r="657" spans="1:5">
      <c r="A657" s="712">
        <v>98444</v>
      </c>
      <c r="B657" s="711" t="s">
        <v>1142</v>
      </c>
      <c r="C657" s="711" t="s">
        <v>281</v>
      </c>
      <c r="D657" s="711" t="s">
        <v>5884</v>
      </c>
      <c r="E657" s="713">
        <v>86.69</v>
      </c>
    </row>
    <row r="658" spans="1:5">
      <c r="A658" s="712">
        <v>98445</v>
      </c>
      <c r="B658" s="711" t="s">
        <v>1143</v>
      </c>
      <c r="C658" s="711" t="s">
        <v>281</v>
      </c>
      <c r="D658" s="711" t="s">
        <v>5884</v>
      </c>
      <c r="E658" s="713">
        <v>120.97</v>
      </c>
    </row>
    <row r="659" spans="1:5">
      <c r="A659" s="712">
        <v>98446</v>
      </c>
      <c r="B659" s="711" t="s">
        <v>1144</v>
      </c>
      <c r="C659" s="711" t="s">
        <v>281</v>
      </c>
      <c r="D659" s="711" t="s">
        <v>5884</v>
      </c>
      <c r="E659" s="713">
        <v>158.16999999999999</v>
      </c>
    </row>
    <row r="660" spans="1:5">
      <c r="A660" s="712">
        <v>98447</v>
      </c>
      <c r="B660" s="711" t="s">
        <v>1145</v>
      </c>
      <c r="C660" s="711" t="s">
        <v>281</v>
      </c>
      <c r="D660" s="711" t="s">
        <v>5884</v>
      </c>
      <c r="E660" s="713">
        <v>101.27</v>
      </c>
    </row>
    <row r="661" spans="1:5">
      <c r="A661" s="712">
        <v>98448</v>
      </c>
      <c r="B661" s="711" t="s">
        <v>1146</v>
      </c>
      <c r="C661" s="711" t="s">
        <v>281</v>
      </c>
      <c r="D661" s="711" t="s">
        <v>5884</v>
      </c>
      <c r="E661" s="713">
        <v>129.84</v>
      </c>
    </row>
    <row r="662" spans="1:5">
      <c r="A662" s="712">
        <v>98449</v>
      </c>
      <c r="B662" s="711" t="s">
        <v>1147</v>
      </c>
      <c r="C662" s="711" t="s">
        <v>281</v>
      </c>
      <c r="D662" s="711" t="s">
        <v>5884</v>
      </c>
      <c r="E662" s="713">
        <v>124.41</v>
      </c>
    </row>
    <row r="663" spans="1:5">
      <c r="A663" s="712">
        <v>98450</v>
      </c>
      <c r="B663" s="711" t="s">
        <v>1148</v>
      </c>
      <c r="C663" s="711" t="s">
        <v>281</v>
      </c>
      <c r="D663" s="711" t="s">
        <v>5884</v>
      </c>
      <c r="E663" s="713">
        <v>128.19</v>
      </c>
    </row>
    <row r="664" spans="1:5">
      <c r="A664" s="712">
        <v>98451</v>
      </c>
      <c r="B664" s="711" t="s">
        <v>1149</v>
      </c>
      <c r="C664" s="711" t="s">
        <v>281</v>
      </c>
      <c r="D664" s="711" t="s">
        <v>5884</v>
      </c>
      <c r="E664" s="713">
        <v>108.01</v>
      </c>
    </row>
    <row r="665" spans="1:5">
      <c r="A665" s="712">
        <v>98452</v>
      </c>
      <c r="B665" s="711" t="s">
        <v>1150</v>
      </c>
      <c r="C665" s="711" t="s">
        <v>281</v>
      </c>
      <c r="D665" s="711" t="s">
        <v>5884</v>
      </c>
      <c r="E665" s="713">
        <v>110.3</v>
      </c>
    </row>
    <row r="666" spans="1:5">
      <c r="A666" s="712">
        <v>98453</v>
      </c>
      <c r="B666" s="711" t="s">
        <v>1151</v>
      </c>
      <c r="C666" s="711" t="s">
        <v>281</v>
      </c>
      <c r="D666" s="711" t="s">
        <v>5884</v>
      </c>
      <c r="E666" s="713">
        <v>150.74</v>
      </c>
    </row>
    <row r="667" spans="1:5">
      <c r="A667" s="712">
        <v>98454</v>
      </c>
      <c r="B667" s="711" t="s">
        <v>1152</v>
      </c>
      <c r="C667" s="711" t="s">
        <v>281</v>
      </c>
      <c r="D667" s="711" t="s">
        <v>5884</v>
      </c>
      <c r="E667" s="713">
        <v>198.65</v>
      </c>
    </row>
    <row r="668" spans="1:5">
      <c r="A668" s="712">
        <v>98455</v>
      </c>
      <c r="B668" s="711" t="s">
        <v>1153</v>
      </c>
      <c r="C668" s="711" t="s">
        <v>281</v>
      </c>
      <c r="D668" s="711" t="s">
        <v>5884</v>
      </c>
      <c r="E668" s="713">
        <v>128.82</v>
      </c>
    </row>
    <row r="669" spans="1:5">
      <c r="A669" s="712">
        <v>98456</v>
      </c>
      <c r="B669" s="711" t="s">
        <v>1154</v>
      </c>
      <c r="C669" s="711" t="s">
        <v>281</v>
      </c>
      <c r="D669" s="711" t="s">
        <v>5884</v>
      </c>
      <c r="E669" s="713">
        <v>167.37</v>
      </c>
    </row>
    <row r="670" spans="1:5">
      <c r="A670" s="712">
        <v>98458</v>
      </c>
      <c r="B670" s="711" t="s">
        <v>1155</v>
      </c>
      <c r="C670" s="711" t="s">
        <v>281</v>
      </c>
      <c r="D670" s="711" t="s">
        <v>5884</v>
      </c>
      <c r="E670" s="713">
        <v>94.74</v>
      </c>
    </row>
    <row r="671" spans="1:5">
      <c r="A671" s="712">
        <v>98459</v>
      </c>
      <c r="B671" s="711" t="s">
        <v>1156</v>
      </c>
      <c r="C671" s="711" t="s">
        <v>281</v>
      </c>
      <c r="D671" s="711" t="s">
        <v>5883</v>
      </c>
      <c r="E671" s="713">
        <v>94.69</v>
      </c>
    </row>
    <row r="672" spans="1:5">
      <c r="A672" s="712">
        <v>98460</v>
      </c>
      <c r="B672" s="711" t="s">
        <v>1157</v>
      </c>
      <c r="C672" s="711" t="s">
        <v>281</v>
      </c>
      <c r="D672" s="711" t="s">
        <v>5884</v>
      </c>
      <c r="E672" s="713">
        <v>101.31</v>
      </c>
    </row>
    <row r="673" spans="1:5">
      <c r="A673" s="712">
        <v>98461</v>
      </c>
      <c r="B673" s="711" t="s">
        <v>5889</v>
      </c>
      <c r="C673" s="711" t="s">
        <v>269</v>
      </c>
      <c r="D673" s="711" t="s">
        <v>5883</v>
      </c>
      <c r="E673" s="714">
        <v>3362.56</v>
      </c>
    </row>
    <row r="674" spans="1:5">
      <c r="A674" s="712">
        <v>98462</v>
      </c>
      <c r="B674" s="711" t="s">
        <v>5890</v>
      </c>
      <c r="C674" s="711" t="s">
        <v>269</v>
      </c>
      <c r="D674" s="711" t="s">
        <v>5883</v>
      </c>
      <c r="E674" s="714">
        <v>5062.54</v>
      </c>
    </row>
    <row r="675" spans="1:5">
      <c r="A675" s="712">
        <v>5631</v>
      </c>
      <c r="B675" s="711" t="s">
        <v>5891</v>
      </c>
      <c r="C675" s="711" t="s">
        <v>86</v>
      </c>
      <c r="D675" s="711" t="s">
        <v>5883</v>
      </c>
      <c r="E675" s="713">
        <v>123.47</v>
      </c>
    </row>
    <row r="676" spans="1:5">
      <c r="A676" s="712">
        <v>5678</v>
      </c>
      <c r="B676" s="711" t="s">
        <v>5892</v>
      </c>
      <c r="C676" s="711" t="s">
        <v>86</v>
      </c>
      <c r="D676" s="711" t="s">
        <v>5883</v>
      </c>
      <c r="E676" s="713">
        <v>89.2</v>
      </c>
    </row>
    <row r="677" spans="1:5">
      <c r="A677" s="712">
        <v>5680</v>
      </c>
      <c r="B677" s="711" t="s">
        <v>5893</v>
      </c>
      <c r="C677" s="711" t="s">
        <v>86</v>
      </c>
      <c r="D677" s="711" t="s">
        <v>5883</v>
      </c>
      <c r="E677" s="713">
        <v>82.68</v>
      </c>
    </row>
    <row r="678" spans="1:5">
      <c r="A678" s="712">
        <v>5684</v>
      </c>
      <c r="B678" s="711" t="s">
        <v>1158</v>
      </c>
      <c r="C678" s="711" t="s">
        <v>86</v>
      </c>
      <c r="D678" s="711" t="s">
        <v>5883</v>
      </c>
      <c r="E678" s="713">
        <v>93.37</v>
      </c>
    </row>
    <row r="679" spans="1:5">
      <c r="A679" s="712">
        <v>5689</v>
      </c>
      <c r="B679" s="711" t="s">
        <v>1159</v>
      </c>
      <c r="C679" s="711" t="s">
        <v>86</v>
      </c>
      <c r="D679" s="711" t="s">
        <v>5883</v>
      </c>
      <c r="E679" s="713">
        <v>3.59</v>
      </c>
    </row>
    <row r="680" spans="1:5">
      <c r="A680" s="712">
        <v>5795</v>
      </c>
      <c r="B680" s="711" t="s">
        <v>1160</v>
      </c>
      <c r="C680" s="711" t="s">
        <v>86</v>
      </c>
      <c r="D680" s="711" t="s">
        <v>5883</v>
      </c>
      <c r="E680" s="713">
        <v>19.25</v>
      </c>
    </row>
    <row r="681" spans="1:5">
      <c r="A681" s="712">
        <v>5811</v>
      </c>
      <c r="B681" s="711" t="s">
        <v>5894</v>
      </c>
      <c r="C681" s="711" t="s">
        <v>86</v>
      </c>
      <c r="D681" s="711" t="s">
        <v>5883</v>
      </c>
      <c r="E681" s="713">
        <v>125.39</v>
      </c>
    </row>
    <row r="682" spans="1:5">
      <c r="A682" s="712">
        <v>5823</v>
      </c>
      <c r="B682" s="711" t="s">
        <v>5895</v>
      </c>
      <c r="C682" s="711" t="s">
        <v>86</v>
      </c>
      <c r="D682" s="711" t="s">
        <v>5883</v>
      </c>
      <c r="E682" s="713">
        <v>167.46</v>
      </c>
    </row>
    <row r="683" spans="1:5">
      <c r="A683" s="712">
        <v>5824</v>
      </c>
      <c r="B683" s="711" t="s">
        <v>1161</v>
      </c>
      <c r="C683" s="711" t="s">
        <v>86</v>
      </c>
      <c r="D683" s="711" t="s">
        <v>5883</v>
      </c>
      <c r="E683" s="713">
        <v>119.06</v>
      </c>
    </row>
    <row r="684" spans="1:5">
      <c r="A684" s="712">
        <v>5835</v>
      </c>
      <c r="B684" s="711" t="s">
        <v>1162</v>
      </c>
      <c r="C684" s="711" t="s">
        <v>86</v>
      </c>
      <c r="D684" s="711" t="s">
        <v>5883</v>
      </c>
      <c r="E684" s="713">
        <v>255.16</v>
      </c>
    </row>
    <row r="685" spans="1:5">
      <c r="A685" s="712">
        <v>5839</v>
      </c>
      <c r="B685" s="711" t="s">
        <v>282</v>
      </c>
      <c r="C685" s="711" t="s">
        <v>86</v>
      </c>
      <c r="D685" s="711" t="s">
        <v>5883</v>
      </c>
      <c r="E685" s="713">
        <v>5.4</v>
      </c>
    </row>
    <row r="686" spans="1:5">
      <c r="A686" s="712">
        <v>5843</v>
      </c>
      <c r="B686" s="711" t="s">
        <v>1163</v>
      </c>
      <c r="C686" s="711" t="s">
        <v>86</v>
      </c>
      <c r="D686" s="711" t="s">
        <v>5883</v>
      </c>
      <c r="E686" s="713">
        <v>150.38</v>
      </c>
    </row>
    <row r="687" spans="1:5">
      <c r="A687" s="712">
        <v>5847</v>
      </c>
      <c r="B687" s="711" t="s">
        <v>5896</v>
      </c>
      <c r="C687" s="711" t="s">
        <v>86</v>
      </c>
      <c r="D687" s="711" t="s">
        <v>5883</v>
      </c>
      <c r="E687" s="713">
        <v>159.54</v>
      </c>
    </row>
    <row r="688" spans="1:5">
      <c r="A688" s="712">
        <v>5851</v>
      </c>
      <c r="B688" s="711" t="s">
        <v>5897</v>
      </c>
      <c r="C688" s="711" t="s">
        <v>86</v>
      </c>
      <c r="D688" s="711" t="s">
        <v>5883</v>
      </c>
      <c r="E688" s="713">
        <v>152.07</v>
      </c>
    </row>
    <row r="689" spans="1:5">
      <c r="A689" s="712">
        <v>5855</v>
      </c>
      <c r="B689" s="711" t="s">
        <v>5898</v>
      </c>
      <c r="C689" s="711" t="s">
        <v>86</v>
      </c>
      <c r="D689" s="711" t="s">
        <v>5883</v>
      </c>
      <c r="E689" s="713">
        <v>403.8</v>
      </c>
    </row>
    <row r="690" spans="1:5">
      <c r="A690" s="712">
        <v>5863</v>
      </c>
      <c r="B690" s="711" t="s">
        <v>1164</v>
      </c>
      <c r="C690" s="711" t="s">
        <v>86</v>
      </c>
      <c r="D690" s="711" t="s">
        <v>5883</v>
      </c>
      <c r="E690" s="713">
        <v>12.3</v>
      </c>
    </row>
    <row r="691" spans="1:5">
      <c r="A691" s="712">
        <v>5867</v>
      </c>
      <c r="B691" s="711" t="s">
        <v>1165</v>
      </c>
      <c r="C691" s="711" t="s">
        <v>86</v>
      </c>
      <c r="D691" s="711" t="s">
        <v>5883</v>
      </c>
      <c r="E691" s="713">
        <v>92.71</v>
      </c>
    </row>
    <row r="692" spans="1:5">
      <c r="A692" s="712">
        <v>5875</v>
      </c>
      <c r="B692" s="711" t="s">
        <v>5899</v>
      </c>
      <c r="C692" s="711" t="s">
        <v>86</v>
      </c>
      <c r="D692" s="711" t="s">
        <v>5883</v>
      </c>
      <c r="E692" s="713">
        <v>82.8</v>
      </c>
    </row>
    <row r="693" spans="1:5">
      <c r="A693" s="712">
        <v>5879</v>
      </c>
      <c r="B693" s="711" t="s">
        <v>1166</v>
      </c>
      <c r="C693" s="711" t="s">
        <v>86</v>
      </c>
      <c r="D693" s="711" t="s">
        <v>5883</v>
      </c>
      <c r="E693" s="713">
        <v>79.709999999999994</v>
      </c>
    </row>
    <row r="694" spans="1:5">
      <c r="A694" s="712">
        <v>5882</v>
      </c>
      <c r="B694" s="711" t="s">
        <v>5900</v>
      </c>
      <c r="C694" s="711" t="s">
        <v>86</v>
      </c>
      <c r="D694" s="711" t="s">
        <v>5883</v>
      </c>
      <c r="E694" s="713">
        <v>77.98</v>
      </c>
    </row>
    <row r="695" spans="1:5">
      <c r="A695" s="712">
        <v>5890</v>
      </c>
      <c r="B695" s="711" t="s">
        <v>1167</v>
      </c>
      <c r="C695" s="711" t="s">
        <v>86</v>
      </c>
      <c r="D695" s="711" t="s">
        <v>5883</v>
      </c>
      <c r="E695" s="713">
        <v>120.05</v>
      </c>
    </row>
    <row r="696" spans="1:5">
      <c r="A696" s="712">
        <v>5894</v>
      </c>
      <c r="B696" s="711" t="s">
        <v>1168</v>
      </c>
      <c r="C696" s="711" t="s">
        <v>86</v>
      </c>
      <c r="D696" s="711" t="s">
        <v>5883</v>
      </c>
      <c r="E696" s="713">
        <v>116.78</v>
      </c>
    </row>
    <row r="697" spans="1:5">
      <c r="A697" s="712">
        <v>5901</v>
      </c>
      <c r="B697" s="711" t="s">
        <v>1169</v>
      </c>
      <c r="C697" s="711" t="s">
        <v>86</v>
      </c>
      <c r="D697" s="711" t="s">
        <v>5883</v>
      </c>
      <c r="E697" s="713">
        <v>183.66</v>
      </c>
    </row>
    <row r="698" spans="1:5">
      <c r="A698" s="712">
        <v>5909</v>
      </c>
      <c r="B698" s="711" t="s">
        <v>1170</v>
      </c>
      <c r="C698" s="711" t="s">
        <v>86</v>
      </c>
      <c r="D698" s="711" t="s">
        <v>5883</v>
      </c>
      <c r="E698" s="713">
        <v>23.86</v>
      </c>
    </row>
    <row r="699" spans="1:5">
      <c r="A699" s="712">
        <v>5921</v>
      </c>
      <c r="B699" s="711" t="s">
        <v>1171</v>
      </c>
      <c r="C699" s="711" t="s">
        <v>86</v>
      </c>
      <c r="D699" s="711" t="s">
        <v>5883</v>
      </c>
      <c r="E699" s="713">
        <v>2.82</v>
      </c>
    </row>
    <row r="700" spans="1:5">
      <c r="A700" s="712">
        <v>5928</v>
      </c>
      <c r="B700" s="711" t="s">
        <v>1172</v>
      </c>
      <c r="C700" s="711" t="s">
        <v>86</v>
      </c>
      <c r="D700" s="711" t="s">
        <v>5883</v>
      </c>
      <c r="E700" s="713">
        <v>150.88</v>
      </c>
    </row>
    <row r="701" spans="1:5">
      <c r="A701" s="712">
        <v>5932</v>
      </c>
      <c r="B701" s="711" t="s">
        <v>1173</v>
      </c>
      <c r="C701" s="711" t="s">
        <v>86</v>
      </c>
      <c r="D701" s="711" t="s">
        <v>5883</v>
      </c>
      <c r="E701" s="713">
        <v>143.34</v>
      </c>
    </row>
    <row r="702" spans="1:5">
      <c r="A702" s="712">
        <v>5940</v>
      </c>
      <c r="B702" s="711" t="s">
        <v>5901</v>
      </c>
      <c r="C702" s="711" t="s">
        <v>86</v>
      </c>
      <c r="D702" s="711" t="s">
        <v>5883</v>
      </c>
      <c r="E702" s="713">
        <v>119.98</v>
      </c>
    </row>
    <row r="703" spans="1:5">
      <c r="A703" s="712">
        <v>5944</v>
      </c>
      <c r="B703" s="711" t="s">
        <v>5902</v>
      </c>
      <c r="C703" s="711" t="s">
        <v>86</v>
      </c>
      <c r="D703" s="711" t="s">
        <v>5883</v>
      </c>
      <c r="E703" s="713">
        <v>133.77000000000001</v>
      </c>
    </row>
    <row r="704" spans="1:5">
      <c r="A704" s="712">
        <v>5953</v>
      </c>
      <c r="B704" s="711" t="s">
        <v>1174</v>
      </c>
      <c r="C704" s="711" t="s">
        <v>86</v>
      </c>
      <c r="D704" s="711" t="s">
        <v>5883</v>
      </c>
      <c r="E704" s="713">
        <v>36.770000000000003</v>
      </c>
    </row>
    <row r="705" spans="1:5">
      <c r="A705" s="712">
        <v>6259</v>
      </c>
      <c r="B705" s="711" t="s">
        <v>5903</v>
      </c>
      <c r="C705" s="711" t="s">
        <v>86</v>
      </c>
      <c r="D705" s="711" t="s">
        <v>5883</v>
      </c>
      <c r="E705" s="713">
        <v>152.12</v>
      </c>
    </row>
    <row r="706" spans="1:5">
      <c r="A706" s="712">
        <v>6879</v>
      </c>
      <c r="B706" s="711" t="s">
        <v>1175</v>
      </c>
      <c r="C706" s="711" t="s">
        <v>86</v>
      </c>
      <c r="D706" s="711" t="s">
        <v>5883</v>
      </c>
      <c r="E706" s="713">
        <v>120.96</v>
      </c>
    </row>
    <row r="707" spans="1:5">
      <c r="A707" s="712">
        <v>7030</v>
      </c>
      <c r="B707" s="711" t="s">
        <v>1176</v>
      </c>
      <c r="C707" s="711" t="s">
        <v>86</v>
      </c>
      <c r="D707" s="711" t="s">
        <v>5883</v>
      </c>
      <c r="E707" s="713">
        <v>146.07</v>
      </c>
    </row>
    <row r="708" spans="1:5">
      <c r="A708" s="712">
        <v>7042</v>
      </c>
      <c r="B708" s="711" t="s">
        <v>5904</v>
      </c>
      <c r="C708" s="711" t="s">
        <v>86</v>
      </c>
      <c r="D708" s="711" t="s">
        <v>5884</v>
      </c>
      <c r="E708" s="713">
        <v>8.32</v>
      </c>
    </row>
    <row r="709" spans="1:5">
      <c r="A709" s="712">
        <v>7049</v>
      </c>
      <c r="B709" s="711" t="s">
        <v>1177</v>
      </c>
      <c r="C709" s="711" t="s">
        <v>86</v>
      </c>
      <c r="D709" s="711" t="s">
        <v>5883</v>
      </c>
      <c r="E709" s="713">
        <v>129.49</v>
      </c>
    </row>
    <row r="710" spans="1:5">
      <c r="A710" s="712">
        <v>67826</v>
      </c>
      <c r="B710" s="711" t="s">
        <v>5905</v>
      </c>
      <c r="C710" s="711" t="s">
        <v>86</v>
      </c>
      <c r="D710" s="711" t="s">
        <v>5883</v>
      </c>
      <c r="E710" s="713">
        <v>110.85</v>
      </c>
    </row>
    <row r="711" spans="1:5">
      <c r="A711" s="712">
        <v>73417</v>
      </c>
      <c r="B711" s="711" t="s">
        <v>1178</v>
      </c>
      <c r="C711" s="711" t="s">
        <v>86</v>
      </c>
      <c r="D711" s="711" t="s">
        <v>5883</v>
      </c>
      <c r="E711" s="713">
        <v>121.12</v>
      </c>
    </row>
    <row r="712" spans="1:5">
      <c r="A712" s="712">
        <v>73436</v>
      </c>
      <c r="B712" s="711" t="s">
        <v>1179</v>
      </c>
      <c r="C712" s="711" t="s">
        <v>86</v>
      </c>
      <c r="D712" s="711" t="s">
        <v>5883</v>
      </c>
      <c r="E712" s="713">
        <v>127.79</v>
      </c>
    </row>
    <row r="713" spans="1:5">
      <c r="A713" s="712">
        <v>73467</v>
      </c>
      <c r="B713" s="711" t="s">
        <v>1180</v>
      </c>
      <c r="C713" s="711" t="s">
        <v>86</v>
      </c>
      <c r="D713" s="711" t="s">
        <v>5883</v>
      </c>
      <c r="E713" s="713">
        <v>102.1</v>
      </c>
    </row>
    <row r="714" spans="1:5">
      <c r="A714" s="712">
        <v>73536</v>
      </c>
      <c r="B714" s="711" t="s">
        <v>5906</v>
      </c>
      <c r="C714" s="711" t="s">
        <v>86</v>
      </c>
      <c r="D714" s="711" t="s">
        <v>5884</v>
      </c>
      <c r="E714" s="713">
        <v>7.05</v>
      </c>
    </row>
    <row r="715" spans="1:5">
      <c r="A715" s="712">
        <v>83362</v>
      </c>
      <c r="B715" s="711" t="s">
        <v>286</v>
      </c>
      <c r="C715" s="711" t="s">
        <v>86</v>
      </c>
      <c r="D715" s="711" t="s">
        <v>5883</v>
      </c>
      <c r="E715" s="713">
        <v>183.33</v>
      </c>
    </row>
    <row r="716" spans="1:5">
      <c r="A716" s="712">
        <v>83765</v>
      </c>
      <c r="B716" s="711" t="s">
        <v>1181</v>
      </c>
      <c r="C716" s="711" t="s">
        <v>86</v>
      </c>
      <c r="D716" s="711" t="s">
        <v>5883</v>
      </c>
      <c r="E716" s="713">
        <v>75.319999999999993</v>
      </c>
    </row>
    <row r="717" spans="1:5">
      <c r="A717" s="712">
        <v>87445</v>
      </c>
      <c r="B717" s="711" t="s">
        <v>1182</v>
      </c>
      <c r="C717" s="711" t="s">
        <v>86</v>
      </c>
      <c r="D717" s="711" t="s">
        <v>5884</v>
      </c>
      <c r="E717" s="713">
        <v>3.39</v>
      </c>
    </row>
    <row r="718" spans="1:5">
      <c r="A718" s="712">
        <v>88386</v>
      </c>
      <c r="B718" s="711" t="s">
        <v>1183</v>
      </c>
      <c r="C718" s="711" t="s">
        <v>86</v>
      </c>
      <c r="D718" s="711" t="s">
        <v>5884</v>
      </c>
      <c r="E718" s="713">
        <v>3.63</v>
      </c>
    </row>
    <row r="719" spans="1:5">
      <c r="A719" s="712">
        <v>88393</v>
      </c>
      <c r="B719" s="711" t="s">
        <v>1184</v>
      </c>
      <c r="C719" s="711" t="s">
        <v>86</v>
      </c>
      <c r="D719" s="711" t="s">
        <v>5884</v>
      </c>
      <c r="E719" s="713">
        <v>4.96</v>
      </c>
    </row>
    <row r="720" spans="1:5">
      <c r="A720" s="712">
        <v>88399</v>
      </c>
      <c r="B720" s="711" t="s">
        <v>1185</v>
      </c>
      <c r="C720" s="711" t="s">
        <v>86</v>
      </c>
      <c r="D720" s="711" t="s">
        <v>5884</v>
      </c>
      <c r="E720" s="713">
        <v>2.73</v>
      </c>
    </row>
    <row r="721" spans="1:5">
      <c r="A721" s="712">
        <v>88418</v>
      </c>
      <c r="B721" s="711" t="s">
        <v>5907</v>
      </c>
      <c r="C721" s="711" t="s">
        <v>86</v>
      </c>
      <c r="D721" s="711" t="s">
        <v>5884</v>
      </c>
      <c r="E721" s="713">
        <v>12.24</v>
      </c>
    </row>
    <row r="722" spans="1:5">
      <c r="A722" s="712">
        <v>88433</v>
      </c>
      <c r="B722" s="711" t="s">
        <v>5908</v>
      </c>
      <c r="C722" s="711" t="s">
        <v>86</v>
      </c>
      <c r="D722" s="711" t="s">
        <v>5884</v>
      </c>
      <c r="E722" s="713">
        <v>15.21</v>
      </c>
    </row>
    <row r="723" spans="1:5">
      <c r="A723" s="712">
        <v>88830</v>
      </c>
      <c r="B723" s="711" t="s">
        <v>1186</v>
      </c>
      <c r="C723" s="711" t="s">
        <v>86</v>
      </c>
      <c r="D723" s="711" t="s">
        <v>5884</v>
      </c>
      <c r="E723" s="713">
        <v>1.33</v>
      </c>
    </row>
    <row r="724" spans="1:5">
      <c r="A724" s="712">
        <v>88843</v>
      </c>
      <c r="B724" s="711" t="s">
        <v>5909</v>
      </c>
      <c r="C724" s="711" t="s">
        <v>86</v>
      </c>
      <c r="D724" s="711" t="s">
        <v>5883</v>
      </c>
      <c r="E724" s="713">
        <v>127.47</v>
      </c>
    </row>
    <row r="725" spans="1:5">
      <c r="A725" s="712">
        <v>88907</v>
      </c>
      <c r="B725" s="711" t="s">
        <v>5910</v>
      </c>
      <c r="C725" s="711" t="s">
        <v>86</v>
      </c>
      <c r="D725" s="711" t="s">
        <v>5883</v>
      </c>
      <c r="E725" s="713">
        <v>146.68</v>
      </c>
    </row>
    <row r="726" spans="1:5">
      <c r="A726" s="712">
        <v>89021</v>
      </c>
      <c r="B726" s="711" t="s">
        <v>5911</v>
      </c>
      <c r="C726" s="711" t="s">
        <v>86</v>
      </c>
      <c r="D726" s="711" t="s">
        <v>5884</v>
      </c>
      <c r="E726" s="713">
        <v>1.93</v>
      </c>
    </row>
    <row r="727" spans="1:5">
      <c r="A727" s="712">
        <v>89028</v>
      </c>
      <c r="B727" s="711" t="s">
        <v>1187</v>
      </c>
      <c r="C727" s="711" t="s">
        <v>86</v>
      </c>
      <c r="D727" s="711" t="s">
        <v>5883</v>
      </c>
      <c r="E727" s="713">
        <v>134.83000000000001</v>
      </c>
    </row>
    <row r="728" spans="1:5">
      <c r="A728" s="712">
        <v>89032</v>
      </c>
      <c r="B728" s="711" t="s">
        <v>5912</v>
      </c>
      <c r="C728" s="711" t="s">
        <v>86</v>
      </c>
      <c r="D728" s="711" t="s">
        <v>5883</v>
      </c>
      <c r="E728" s="713">
        <v>114.8</v>
      </c>
    </row>
    <row r="729" spans="1:5">
      <c r="A729" s="712">
        <v>89035</v>
      </c>
      <c r="B729" s="711" t="s">
        <v>287</v>
      </c>
      <c r="C729" s="711" t="s">
        <v>86</v>
      </c>
      <c r="D729" s="711" t="s">
        <v>5883</v>
      </c>
      <c r="E729" s="713">
        <v>110.64</v>
      </c>
    </row>
    <row r="730" spans="1:5">
      <c r="A730" s="712">
        <v>89225</v>
      </c>
      <c r="B730" s="711" t="s">
        <v>1188</v>
      </c>
      <c r="C730" s="711" t="s">
        <v>86</v>
      </c>
      <c r="D730" s="711" t="s">
        <v>5884</v>
      </c>
      <c r="E730" s="713">
        <v>3.75</v>
      </c>
    </row>
    <row r="731" spans="1:5">
      <c r="A731" s="712">
        <v>89234</v>
      </c>
      <c r="B731" s="711" t="s">
        <v>1189</v>
      </c>
      <c r="C731" s="711" t="s">
        <v>86</v>
      </c>
      <c r="D731" s="711" t="s">
        <v>5883</v>
      </c>
      <c r="E731" s="713">
        <v>389.41</v>
      </c>
    </row>
    <row r="732" spans="1:5">
      <c r="A732" s="712">
        <v>89242</v>
      </c>
      <c r="B732" s="711" t="s">
        <v>1190</v>
      </c>
      <c r="C732" s="711" t="s">
        <v>86</v>
      </c>
      <c r="D732" s="711" t="s">
        <v>5883</v>
      </c>
      <c r="E732" s="713">
        <v>916.65</v>
      </c>
    </row>
    <row r="733" spans="1:5">
      <c r="A733" s="712">
        <v>89250</v>
      </c>
      <c r="B733" s="711" t="s">
        <v>1191</v>
      </c>
      <c r="C733" s="711" t="s">
        <v>86</v>
      </c>
      <c r="D733" s="711" t="s">
        <v>5883</v>
      </c>
      <c r="E733" s="713">
        <v>794.4</v>
      </c>
    </row>
    <row r="734" spans="1:5">
      <c r="A734" s="712">
        <v>89257</v>
      </c>
      <c r="B734" s="711" t="s">
        <v>1192</v>
      </c>
      <c r="C734" s="711" t="s">
        <v>86</v>
      </c>
      <c r="D734" s="711" t="s">
        <v>5883</v>
      </c>
      <c r="E734" s="713">
        <v>220.06</v>
      </c>
    </row>
    <row r="735" spans="1:5">
      <c r="A735" s="712">
        <v>89272</v>
      </c>
      <c r="B735" s="711" t="s">
        <v>1193</v>
      </c>
      <c r="C735" s="711" t="s">
        <v>86</v>
      </c>
      <c r="D735" s="711" t="s">
        <v>5883</v>
      </c>
      <c r="E735" s="713">
        <v>116.21</v>
      </c>
    </row>
    <row r="736" spans="1:5">
      <c r="A736" s="712">
        <v>89278</v>
      </c>
      <c r="B736" s="711" t="s">
        <v>1194</v>
      </c>
      <c r="C736" s="711" t="s">
        <v>86</v>
      </c>
      <c r="D736" s="711" t="s">
        <v>5884</v>
      </c>
      <c r="E736" s="713">
        <v>7.93</v>
      </c>
    </row>
    <row r="737" spans="1:5">
      <c r="A737" s="712">
        <v>89843</v>
      </c>
      <c r="B737" s="711" t="s">
        <v>1195</v>
      </c>
      <c r="C737" s="711" t="s">
        <v>86</v>
      </c>
      <c r="D737" s="711" t="s">
        <v>5883</v>
      </c>
      <c r="E737" s="713">
        <v>128.54</v>
      </c>
    </row>
    <row r="738" spans="1:5">
      <c r="A738" s="712">
        <v>89876</v>
      </c>
      <c r="B738" s="711" t="s">
        <v>5913</v>
      </c>
      <c r="C738" s="711" t="s">
        <v>86</v>
      </c>
      <c r="D738" s="711" t="s">
        <v>5883</v>
      </c>
      <c r="E738" s="713">
        <v>198.45</v>
      </c>
    </row>
    <row r="739" spans="1:5">
      <c r="A739" s="712">
        <v>89883</v>
      </c>
      <c r="B739" s="711" t="s">
        <v>5914</v>
      </c>
      <c r="C739" s="711" t="s">
        <v>86</v>
      </c>
      <c r="D739" s="711" t="s">
        <v>5883</v>
      </c>
      <c r="E739" s="713">
        <v>219.68</v>
      </c>
    </row>
    <row r="740" spans="1:5">
      <c r="A740" s="712">
        <v>90586</v>
      </c>
      <c r="B740" s="711" t="s">
        <v>842</v>
      </c>
      <c r="C740" s="711" t="s">
        <v>86</v>
      </c>
      <c r="D740" s="711" t="s">
        <v>5883</v>
      </c>
      <c r="E740" s="713">
        <v>1.5</v>
      </c>
    </row>
    <row r="741" spans="1:5">
      <c r="A741" s="712">
        <v>90625</v>
      </c>
      <c r="B741" s="711" t="s">
        <v>1196</v>
      </c>
      <c r="C741" s="711" t="s">
        <v>86</v>
      </c>
      <c r="D741" s="711" t="s">
        <v>5883</v>
      </c>
      <c r="E741" s="713">
        <v>5.54</v>
      </c>
    </row>
    <row r="742" spans="1:5">
      <c r="A742" s="712">
        <v>90631</v>
      </c>
      <c r="B742" s="711" t="s">
        <v>1197</v>
      </c>
      <c r="C742" s="711" t="s">
        <v>86</v>
      </c>
      <c r="D742" s="711" t="s">
        <v>5883</v>
      </c>
      <c r="E742" s="713">
        <v>88.84</v>
      </c>
    </row>
    <row r="743" spans="1:5">
      <c r="A743" s="712">
        <v>90637</v>
      </c>
      <c r="B743" s="711" t="s">
        <v>1198</v>
      </c>
      <c r="C743" s="711" t="s">
        <v>86</v>
      </c>
      <c r="D743" s="711" t="s">
        <v>5884</v>
      </c>
      <c r="E743" s="713">
        <v>11.13</v>
      </c>
    </row>
    <row r="744" spans="1:5">
      <c r="A744" s="712">
        <v>90643</v>
      </c>
      <c r="B744" s="711" t="s">
        <v>1199</v>
      </c>
      <c r="C744" s="711" t="s">
        <v>86</v>
      </c>
      <c r="D744" s="711" t="s">
        <v>5884</v>
      </c>
      <c r="E744" s="713">
        <v>16.29</v>
      </c>
    </row>
    <row r="745" spans="1:5">
      <c r="A745" s="712">
        <v>90650</v>
      </c>
      <c r="B745" s="711" t="s">
        <v>5915</v>
      </c>
      <c r="C745" s="711" t="s">
        <v>86</v>
      </c>
      <c r="D745" s="711" t="s">
        <v>5884</v>
      </c>
      <c r="E745" s="713">
        <v>7.83</v>
      </c>
    </row>
    <row r="746" spans="1:5">
      <c r="A746" s="712">
        <v>90656</v>
      </c>
      <c r="B746" s="711" t="s">
        <v>5916</v>
      </c>
      <c r="C746" s="711" t="s">
        <v>86</v>
      </c>
      <c r="D746" s="711" t="s">
        <v>5884</v>
      </c>
      <c r="E746" s="713">
        <v>11.06</v>
      </c>
    </row>
    <row r="747" spans="1:5">
      <c r="A747" s="712">
        <v>90662</v>
      </c>
      <c r="B747" s="711" t="s">
        <v>5917</v>
      </c>
      <c r="C747" s="711" t="s">
        <v>86</v>
      </c>
      <c r="D747" s="711" t="s">
        <v>5884</v>
      </c>
      <c r="E747" s="713">
        <v>11.55</v>
      </c>
    </row>
    <row r="748" spans="1:5">
      <c r="A748" s="712">
        <v>90668</v>
      </c>
      <c r="B748" s="711" t="s">
        <v>1200</v>
      </c>
      <c r="C748" s="711" t="s">
        <v>86</v>
      </c>
      <c r="D748" s="711" t="s">
        <v>5883</v>
      </c>
      <c r="E748" s="713">
        <v>19.78</v>
      </c>
    </row>
    <row r="749" spans="1:5">
      <c r="A749" s="712">
        <v>90674</v>
      </c>
      <c r="B749" s="711" t="s">
        <v>1201</v>
      </c>
      <c r="C749" s="711" t="s">
        <v>86</v>
      </c>
      <c r="D749" s="711" t="s">
        <v>5883</v>
      </c>
      <c r="E749" s="713">
        <v>386</v>
      </c>
    </row>
    <row r="750" spans="1:5">
      <c r="A750" s="712">
        <v>90680</v>
      </c>
      <c r="B750" s="711" t="s">
        <v>1202</v>
      </c>
      <c r="C750" s="711" t="s">
        <v>86</v>
      </c>
      <c r="D750" s="711" t="s">
        <v>5883</v>
      </c>
      <c r="E750" s="713">
        <v>233.81</v>
      </c>
    </row>
    <row r="751" spans="1:5">
      <c r="A751" s="712">
        <v>90686</v>
      </c>
      <c r="B751" s="711" t="s">
        <v>1203</v>
      </c>
      <c r="C751" s="711" t="s">
        <v>86</v>
      </c>
      <c r="D751" s="711" t="s">
        <v>5883</v>
      </c>
      <c r="E751" s="713">
        <v>106.64</v>
      </c>
    </row>
    <row r="752" spans="1:5">
      <c r="A752" s="712">
        <v>90692</v>
      </c>
      <c r="B752" s="711" t="s">
        <v>1204</v>
      </c>
      <c r="C752" s="711" t="s">
        <v>86</v>
      </c>
      <c r="D752" s="711" t="s">
        <v>5883</v>
      </c>
      <c r="E752" s="713">
        <v>78.680000000000007</v>
      </c>
    </row>
    <row r="753" spans="1:5">
      <c r="A753" s="712">
        <v>90964</v>
      </c>
      <c r="B753" s="711" t="s">
        <v>1205</v>
      </c>
      <c r="C753" s="711" t="s">
        <v>86</v>
      </c>
      <c r="D753" s="711" t="s">
        <v>5883</v>
      </c>
      <c r="E753" s="713">
        <v>18.71</v>
      </c>
    </row>
    <row r="754" spans="1:5">
      <c r="A754" s="712">
        <v>90972</v>
      </c>
      <c r="B754" s="711" t="s">
        <v>878</v>
      </c>
      <c r="C754" s="711" t="s">
        <v>86</v>
      </c>
      <c r="D754" s="711" t="s">
        <v>5883</v>
      </c>
      <c r="E754" s="713">
        <v>47.65</v>
      </c>
    </row>
    <row r="755" spans="1:5">
      <c r="A755" s="712">
        <v>90979</v>
      </c>
      <c r="B755" s="711" t="s">
        <v>1206</v>
      </c>
      <c r="C755" s="711" t="s">
        <v>86</v>
      </c>
      <c r="D755" s="711" t="s">
        <v>5883</v>
      </c>
      <c r="E755" s="713">
        <v>123.14</v>
      </c>
    </row>
    <row r="756" spans="1:5">
      <c r="A756" s="712">
        <v>90991</v>
      </c>
      <c r="B756" s="711" t="s">
        <v>5918</v>
      </c>
      <c r="C756" s="711" t="s">
        <v>86</v>
      </c>
      <c r="D756" s="711" t="s">
        <v>5883</v>
      </c>
      <c r="E756" s="713">
        <v>120.2</v>
      </c>
    </row>
    <row r="757" spans="1:5">
      <c r="A757" s="712">
        <v>90999</v>
      </c>
      <c r="B757" s="711" t="s">
        <v>1207</v>
      </c>
      <c r="C757" s="711" t="s">
        <v>86</v>
      </c>
      <c r="D757" s="711" t="s">
        <v>5883</v>
      </c>
      <c r="E757" s="713">
        <v>63.14</v>
      </c>
    </row>
    <row r="758" spans="1:5">
      <c r="A758" s="712">
        <v>91031</v>
      </c>
      <c r="B758" s="711" t="s">
        <v>1208</v>
      </c>
      <c r="C758" s="711" t="s">
        <v>86</v>
      </c>
      <c r="D758" s="711" t="s">
        <v>5883</v>
      </c>
      <c r="E758" s="713">
        <v>147.01</v>
      </c>
    </row>
    <row r="759" spans="1:5">
      <c r="A759" s="712">
        <v>91277</v>
      </c>
      <c r="B759" s="711" t="s">
        <v>1209</v>
      </c>
      <c r="C759" s="711" t="s">
        <v>86</v>
      </c>
      <c r="D759" s="711" t="s">
        <v>5884</v>
      </c>
      <c r="E759" s="713">
        <v>8.25</v>
      </c>
    </row>
    <row r="760" spans="1:5">
      <c r="A760" s="712">
        <v>91283</v>
      </c>
      <c r="B760" s="711" t="s">
        <v>1210</v>
      </c>
      <c r="C760" s="711" t="s">
        <v>86</v>
      </c>
      <c r="D760" s="711" t="s">
        <v>5884</v>
      </c>
      <c r="E760" s="713">
        <v>17.53</v>
      </c>
    </row>
    <row r="761" spans="1:5">
      <c r="A761" s="712">
        <v>91386</v>
      </c>
      <c r="B761" s="711" t="s">
        <v>5919</v>
      </c>
      <c r="C761" s="711" t="s">
        <v>86</v>
      </c>
      <c r="D761" s="711" t="s">
        <v>5883</v>
      </c>
      <c r="E761" s="713">
        <v>156.96</v>
      </c>
    </row>
    <row r="762" spans="1:5">
      <c r="A762" s="712">
        <v>91533</v>
      </c>
      <c r="B762" s="711" t="s">
        <v>1211</v>
      </c>
      <c r="C762" s="711" t="s">
        <v>86</v>
      </c>
      <c r="D762" s="711" t="s">
        <v>5884</v>
      </c>
      <c r="E762" s="713">
        <v>23.52</v>
      </c>
    </row>
    <row r="763" spans="1:5">
      <c r="A763" s="712">
        <v>91634</v>
      </c>
      <c r="B763" s="711" t="s">
        <v>1212</v>
      </c>
      <c r="C763" s="711" t="s">
        <v>86</v>
      </c>
      <c r="D763" s="711" t="s">
        <v>5883</v>
      </c>
      <c r="E763" s="713">
        <v>133.01</v>
      </c>
    </row>
    <row r="764" spans="1:5">
      <c r="A764" s="712">
        <v>91645</v>
      </c>
      <c r="B764" s="711" t="s">
        <v>1213</v>
      </c>
      <c r="C764" s="711" t="s">
        <v>86</v>
      </c>
      <c r="D764" s="711" t="s">
        <v>5883</v>
      </c>
      <c r="E764" s="713">
        <v>285.14999999999998</v>
      </c>
    </row>
    <row r="765" spans="1:5">
      <c r="A765" s="712">
        <v>91692</v>
      </c>
      <c r="B765" s="711" t="s">
        <v>1214</v>
      </c>
      <c r="C765" s="711" t="s">
        <v>86</v>
      </c>
      <c r="D765" s="711" t="s">
        <v>5884</v>
      </c>
      <c r="E765" s="713">
        <v>18.57</v>
      </c>
    </row>
    <row r="766" spans="1:5">
      <c r="A766" s="712">
        <v>92043</v>
      </c>
      <c r="B766" s="711" t="s">
        <v>1215</v>
      </c>
      <c r="C766" s="711" t="s">
        <v>86</v>
      </c>
      <c r="D766" s="711" t="s">
        <v>5883</v>
      </c>
      <c r="E766" s="713">
        <v>8</v>
      </c>
    </row>
    <row r="767" spans="1:5">
      <c r="A767" s="712">
        <v>92106</v>
      </c>
      <c r="B767" s="711" t="s">
        <v>1216</v>
      </c>
      <c r="C767" s="711" t="s">
        <v>86</v>
      </c>
      <c r="D767" s="711" t="s">
        <v>5883</v>
      </c>
      <c r="E767" s="713">
        <v>187.82</v>
      </c>
    </row>
    <row r="768" spans="1:5">
      <c r="A768" s="712">
        <v>92112</v>
      </c>
      <c r="B768" s="711" t="s">
        <v>1217</v>
      </c>
      <c r="C768" s="711" t="s">
        <v>86</v>
      </c>
      <c r="D768" s="711" t="s">
        <v>5884</v>
      </c>
      <c r="E768" s="713">
        <v>2.21</v>
      </c>
    </row>
    <row r="769" spans="1:5">
      <c r="A769" s="712">
        <v>92118</v>
      </c>
      <c r="B769" s="711" t="s">
        <v>1218</v>
      </c>
      <c r="C769" s="711" t="s">
        <v>86</v>
      </c>
      <c r="D769" s="711" t="s">
        <v>5884</v>
      </c>
      <c r="E769" s="713">
        <v>0.18</v>
      </c>
    </row>
    <row r="770" spans="1:5">
      <c r="A770" s="712">
        <v>92138</v>
      </c>
      <c r="B770" s="711" t="s">
        <v>1219</v>
      </c>
      <c r="C770" s="711" t="s">
        <v>86</v>
      </c>
      <c r="D770" s="711" t="s">
        <v>5884</v>
      </c>
      <c r="E770" s="713">
        <v>62.34</v>
      </c>
    </row>
    <row r="771" spans="1:5">
      <c r="A771" s="712">
        <v>92145</v>
      </c>
      <c r="B771" s="711" t="s">
        <v>1220</v>
      </c>
      <c r="C771" s="711" t="s">
        <v>86</v>
      </c>
      <c r="D771" s="711" t="s">
        <v>5884</v>
      </c>
      <c r="E771" s="713">
        <v>54.11</v>
      </c>
    </row>
    <row r="772" spans="1:5">
      <c r="A772" s="712">
        <v>92242</v>
      </c>
      <c r="B772" s="711" t="s">
        <v>1221</v>
      </c>
      <c r="C772" s="711" t="s">
        <v>86</v>
      </c>
      <c r="D772" s="711" t="s">
        <v>5883</v>
      </c>
      <c r="E772" s="713">
        <v>249.64</v>
      </c>
    </row>
    <row r="773" spans="1:5">
      <c r="A773" s="712">
        <v>92716</v>
      </c>
      <c r="B773" s="711" t="s">
        <v>1222</v>
      </c>
      <c r="C773" s="711" t="s">
        <v>86</v>
      </c>
      <c r="D773" s="711" t="s">
        <v>5883</v>
      </c>
      <c r="E773" s="713">
        <v>22.47</v>
      </c>
    </row>
    <row r="774" spans="1:5">
      <c r="A774" s="712">
        <v>92960</v>
      </c>
      <c r="B774" s="711" t="s">
        <v>1223</v>
      </c>
      <c r="C774" s="711" t="s">
        <v>86</v>
      </c>
      <c r="D774" s="711" t="s">
        <v>5883</v>
      </c>
      <c r="E774" s="713">
        <v>12.57</v>
      </c>
    </row>
    <row r="775" spans="1:5">
      <c r="A775" s="712">
        <v>92966</v>
      </c>
      <c r="B775" s="711" t="s">
        <v>879</v>
      </c>
      <c r="C775" s="711" t="s">
        <v>86</v>
      </c>
      <c r="D775" s="711" t="s">
        <v>5883</v>
      </c>
      <c r="E775" s="713">
        <v>19.329999999999998</v>
      </c>
    </row>
    <row r="776" spans="1:5">
      <c r="A776" s="712">
        <v>93224</v>
      </c>
      <c r="B776" s="711" t="s">
        <v>1224</v>
      </c>
      <c r="C776" s="711" t="s">
        <v>86</v>
      </c>
      <c r="D776" s="711" t="s">
        <v>5883</v>
      </c>
      <c r="E776" s="713">
        <v>572.29</v>
      </c>
    </row>
    <row r="777" spans="1:5">
      <c r="A777" s="712">
        <v>93233</v>
      </c>
      <c r="B777" s="711" t="s">
        <v>1225</v>
      </c>
      <c r="C777" s="711" t="s">
        <v>86</v>
      </c>
      <c r="D777" s="711" t="s">
        <v>5884</v>
      </c>
      <c r="E777" s="713">
        <v>7.39</v>
      </c>
    </row>
    <row r="778" spans="1:5">
      <c r="A778" s="712">
        <v>93272</v>
      </c>
      <c r="B778" s="711" t="s">
        <v>1226</v>
      </c>
      <c r="C778" s="711" t="s">
        <v>86</v>
      </c>
      <c r="D778" s="711" t="s">
        <v>5883</v>
      </c>
      <c r="E778" s="713">
        <v>80.239999999999995</v>
      </c>
    </row>
    <row r="779" spans="1:5">
      <c r="A779" s="712">
        <v>93281</v>
      </c>
      <c r="B779" s="711" t="s">
        <v>1227</v>
      </c>
      <c r="C779" s="711" t="s">
        <v>86</v>
      </c>
      <c r="D779" s="711" t="s">
        <v>5883</v>
      </c>
      <c r="E779" s="713">
        <v>17.46</v>
      </c>
    </row>
    <row r="780" spans="1:5">
      <c r="A780" s="712">
        <v>93287</v>
      </c>
      <c r="B780" s="711" t="s">
        <v>1228</v>
      </c>
      <c r="C780" s="711" t="s">
        <v>86</v>
      </c>
      <c r="D780" s="711" t="s">
        <v>5883</v>
      </c>
      <c r="E780" s="713">
        <v>319.42</v>
      </c>
    </row>
    <row r="781" spans="1:5">
      <c r="A781" s="712">
        <v>93402</v>
      </c>
      <c r="B781" s="711" t="s">
        <v>1229</v>
      </c>
      <c r="C781" s="711" t="s">
        <v>86</v>
      </c>
      <c r="D781" s="711" t="s">
        <v>5883</v>
      </c>
      <c r="E781" s="713">
        <v>148.38999999999999</v>
      </c>
    </row>
    <row r="782" spans="1:5">
      <c r="A782" s="712">
        <v>93408</v>
      </c>
      <c r="B782" s="711" t="s">
        <v>1230</v>
      </c>
      <c r="C782" s="711" t="s">
        <v>86</v>
      </c>
      <c r="D782" s="711" t="s">
        <v>5883</v>
      </c>
      <c r="E782" s="713">
        <v>61.01</v>
      </c>
    </row>
    <row r="783" spans="1:5">
      <c r="A783" s="712">
        <v>93415</v>
      </c>
      <c r="B783" s="711" t="s">
        <v>1231</v>
      </c>
      <c r="C783" s="711" t="s">
        <v>86</v>
      </c>
      <c r="D783" s="711" t="s">
        <v>5883</v>
      </c>
      <c r="E783" s="713">
        <v>12.09</v>
      </c>
    </row>
    <row r="784" spans="1:5">
      <c r="A784" s="712">
        <v>93421</v>
      </c>
      <c r="B784" s="711" t="s">
        <v>1232</v>
      </c>
      <c r="C784" s="711" t="s">
        <v>86</v>
      </c>
      <c r="D784" s="711" t="s">
        <v>5883</v>
      </c>
      <c r="E784" s="713">
        <v>48.19</v>
      </c>
    </row>
    <row r="785" spans="1:5">
      <c r="A785" s="712">
        <v>93427</v>
      </c>
      <c r="B785" s="711" t="s">
        <v>1233</v>
      </c>
      <c r="C785" s="711" t="s">
        <v>86</v>
      </c>
      <c r="D785" s="711" t="s">
        <v>5883</v>
      </c>
      <c r="E785" s="713">
        <v>109.62</v>
      </c>
    </row>
    <row r="786" spans="1:5">
      <c r="A786" s="712">
        <v>93433</v>
      </c>
      <c r="B786" s="711" t="s">
        <v>1234</v>
      </c>
      <c r="C786" s="711" t="s">
        <v>86</v>
      </c>
      <c r="D786" s="711" t="s">
        <v>5883</v>
      </c>
      <c r="E786" s="714">
        <v>2088.48</v>
      </c>
    </row>
    <row r="787" spans="1:5">
      <c r="A787" s="712">
        <v>93439</v>
      </c>
      <c r="B787" s="711" t="s">
        <v>1235</v>
      </c>
      <c r="C787" s="711" t="s">
        <v>86</v>
      </c>
      <c r="D787" s="711" t="s">
        <v>5883</v>
      </c>
      <c r="E787" s="713">
        <v>109.88</v>
      </c>
    </row>
    <row r="788" spans="1:5">
      <c r="A788" s="712">
        <v>95121</v>
      </c>
      <c r="B788" s="711" t="s">
        <v>1236</v>
      </c>
      <c r="C788" s="711" t="s">
        <v>86</v>
      </c>
      <c r="D788" s="711" t="s">
        <v>5883</v>
      </c>
      <c r="E788" s="713">
        <v>207.02</v>
      </c>
    </row>
    <row r="789" spans="1:5">
      <c r="A789" s="712">
        <v>95127</v>
      </c>
      <c r="B789" s="711" t="s">
        <v>5920</v>
      </c>
      <c r="C789" s="711" t="s">
        <v>86</v>
      </c>
      <c r="D789" s="711" t="s">
        <v>5883</v>
      </c>
      <c r="E789" s="713">
        <v>135.28</v>
      </c>
    </row>
    <row r="790" spans="1:5">
      <c r="A790" s="712">
        <v>95133</v>
      </c>
      <c r="B790" s="711" t="s">
        <v>1237</v>
      </c>
      <c r="C790" s="711" t="s">
        <v>86</v>
      </c>
      <c r="D790" s="711" t="s">
        <v>5883</v>
      </c>
      <c r="E790" s="713">
        <v>100.79</v>
      </c>
    </row>
    <row r="791" spans="1:5">
      <c r="A791" s="712">
        <v>95139</v>
      </c>
      <c r="B791" s="711" t="s">
        <v>1238</v>
      </c>
      <c r="C791" s="711" t="s">
        <v>86</v>
      </c>
      <c r="D791" s="711" t="s">
        <v>5883</v>
      </c>
      <c r="E791" s="713">
        <v>0.06</v>
      </c>
    </row>
    <row r="792" spans="1:5">
      <c r="A792" s="712">
        <v>95212</v>
      </c>
      <c r="B792" s="711" t="s">
        <v>1239</v>
      </c>
      <c r="C792" s="711" t="s">
        <v>86</v>
      </c>
      <c r="D792" s="711" t="s">
        <v>5883</v>
      </c>
      <c r="E792" s="713">
        <v>87.91</v>
      </c>
    </row>
    <row r="793" spans="1:5">
      <c r="A793" s="712">
        <v>95218</v>
      </c>
      <c r="B793" s="711" t="s">
        <v>1240</v>
      </c>
      <c r="C793" s="711" t="s">
        <v>86</v>
      </c>
      <c r="D793" s="711" t="s">
        <v>5883</v>
      </c>
      <c r="E793" s="713">
        <v>22.69</v>
      </c>
    </row>
    <row r="794" spans="1:5">
      <c r="A794" s="712">
        <v>95258</v>
      </c>
      <c r="B794" s="711" t="s">
        <v>1241</v>
      </c>
      <c r="C794" s="711" t="s">
        <v>86</v>
      </c>
      <c r="D794" s="711" t="s">
        <v>5883</v>
      </c>
      <c r="E794" s="713">
        <v>18.96</v>
      </c>
    </row>
    <row r="795" spans="1:5">
      <c r="A795" s="712">
        <v>95264</v>
      </c>
      <c r="B795" s="711" t="s">
        <v>1242</v>
      </c>
      <c r="C795" s="711" t="s">
        <v>86</v>
      </c>
      <c r="D795" s="711" t="s">
        <v>5883</v>
      </c>
      <c r="E795" s="713">
        <v>5.53</v>
      </c>
    </row>
    <row r="796" spans="1:5">
      <c r="A796" s="712">
        <v>95270</v>
      </c>
      <c r="B796" s="711" t="s">
        <v>1243</v>
      </c>
      <c r="C796" s="711" t="s">
        <v>86</v>
      </c>
      <c r="D796" s="711" t="s">
        <v>5883</v>
      </c>
      <c r="E796" s="713">
        <v>7.61</v>
      </c>
    </row>
    <row r="797" spans="1:5">
      <c r="A797" s="712">
        <v>95276</v>
      </c>
      <c r="B797" s="711" t="s">
        <v>1244</v>
      </c>
      <c r="C797" s="711" t="s">
        <v>86</v>
      </c>
      <c r="D797" s="711" t="s">
        <v>5883</v>
      </c>
      <c r="E797" s="713">
        <v>2.42</v>
      </c>
    </row>
    <row r="798" spans="1:5">
      <c r="A798" s="712">
        <v>95282</v>
      </c>
      <c r="B798" s="711" t="s">
        <v>1245</v>
      </c>
      <c r="C798" s="711" t="s">
        <v>86</v>
      </c>
      <c r="D798" s="711" t="s">
        <v>5883</v>
      </c>
      <c r="E798" s="713">
        <v>7.59</v>
      </c>
    </row>
    <row r="799" spans="1:5">
      <c r="A799" s="712">
        <v>95620</v>
      </c>
      <c r="B799" s="711" t="s">
        <v>1246</v>
      </c>
      <c r="C799" s="711" t="s">
        <v>86</v>
      </c>
      <c r="D799" s="711" t="s">
        <v>5883</v>
      </c>
      <c r="E799" s="713">
        <v>18.54</v>
      </c>
    </row>
    <row r="800" spans="1:5">
      <c r="A800" s="712">
        <v>95631</v>
      </c>
      <c r="B800" s="711" t="s">
        <v>1247</v>
      </c>
      <c r="C800" s="711" t="s">
        <v>86</v>
      </c>
      <c r="D800" s="711" t="s">
        <v>5883</v>
      </c>
      <c r="E800" s="713">
        <v>133.96</v>
      </c>
    </row>
    <row r="801" spans="1:5">
      <c r="A801" s="712">
        <v>95702</v>
      </c>
      <c r="B801" s="711" t="s">
        <v>1248</v>
      </c>
      <c r="C801" s="711" t="s">
        <v>86</v>
      </c>
      <c r="D801" s="711" t="s">
        <v>5883</v>
      </c>
      <c r="E801" s="713">
        <v>26.15</v>
      </c>
    </row>
    <row r="802" spans="1:5">
      <c r="A802" s="712">
        <v>95708</v>
      </c>
      <c r="B802" s="711" t="s">
        <v>1249</v>
      </c>
      <c r="C802" s="711" t="s">
        <v>86</v>
      </c>
      <c r="D802" s="711" t="s">
        <v>5883</v>
      </c>
      <c r="E802" s="713">
        <v>100.83</v>
      </c>
    </row>
    <row r="803" spans="1:5">
      <c r="A803" s="712">
        <v>95714</v>
      </c>
      <c r="B803" s="711" t="s">
        <v>1250</v>
      </c>
      <c r="C803" s="711" t="s">
        <v>86</v>
      </c>
      <c r="D803" s="711" t="s">
        <v>5883</v>
      </c>
      <c r="E803" s="713">
        <v>150.44</v>
      </c>
    </row>
    <row r="804" spans="1:5">
      <c r="A804" s="712">
        <v>95720</v>
      </c>
      <c r="B804" s="711" t="s">
        <v>5921</v>
      </c>
      <c r="C804" s="711" t="s">
        <v>86</v>
      </c>
      <c r="D804" s="711" t="s">
        <v>5883</v>
      </c>
      <c r="E804" s="713">
        <v>147.69</v>
      </c>
    </row>
    <row r="805" spans="1:5">
      <c r="A805" s="712">
        <v>95872</v>
      </c>
      <c r="B805" s="711" t="s">
        <v>1251</v>
      </c>
      <c r="C805" s="711" t="s">
        <v>86</v>
      </c>
      <c r="D805" s="711" t="s">
        <v>5883</v>
      </c>
      <c r="E805" s="713">
        <v>185.9</v>
      </c>
    </row>
    <row r="806" spans="1:5">
      <c r="A806" s="712">
        <v>96013</v>
      </c>
      <c r="B806" s="711" t="s">
        <v>1252</v>
      </c>
      <c r="C806" s="711" t="s">
        <v>86</v>
      </c>
      <c r="D806" s="711" t="s">
        <v>5883</v>
      </c>
      <c r="E806" s="713">
        <v>155.19999999999999</v>
      </c>
    </row>
    <row r="807" spans="1:5">
      <c r="A807" s="712">
        <v>96020</v>
      </c>
      <c r="B807" s="711" t="s">
        <v>1253</v>
      </c>
      <c r="C807" s="711" t="s">
        <v>86</v>
      </c>
      <c r="D807" s="711" t="s">
        <v>5883</v>
      </c>
      <c r="E807" s="713">
        <v>154.91999999999999</v>
      </c>
    </row>
    <row r="808" spans="1:5">
      <c r="A808" s="712">
        <v>96028</v>
      </c>
      <c r="B808" s="711" t="s">
        <v>1254</v>
      </c>
      <c r="C808" s="711" t="s">
        <v>86</v>
      </c>
      <c r="D808" s="711" t="s">
        <v>5883</v>
      </c>
      <c r="E808" s="713">
        <v>115.18</v>
      </c>
    </row>
    <row r="809" spans="1:5">
      <c r="A809" s="712">
        <v>96035</v>
      </c>
      <c r="B809" s="711" t="s">
        <v>5922</v>
      </c>
      <c r="C809" s="711" t="s">
        <v>86</v>
      </c>
      <c r="D809" s="711" t="s">
        <v>5883</v>
      </c>
      <c r="E809" s="713">
        <v>164.13</v>
      </c>
    </row>
    <row r="810" spans="1:5">
      <c r="A810" s="712">
        <v>96157</v>
      </c>
      <c r="B810" s="711" t="s">
        <v>1255</v>
      </c>
      <c r="C810" s="711" t="s">
        <v>86</v>
      </c>
      <c r="D810" s="711" t="s">
        <v>5883</v>
      </c>
      <c r="E810" s="713">
        <v>115.46</v>
      </c>
    </row>
    <row r="811" spans="1:5">
      <c r="A811" s="712">
        <v>96158</v>
      </c>
      <c r="B811" s="711" t="s">
        <v>1256</v>
      </c>
      <c r="C811" s="711" t="s">
        <v>86</v>
      </c>
      <c r="D811" s="711" t="s">
        <v>5883</v>
      </c>
      <c r="E811" s="713">
        <v>86.29</v>
      </c>
    </row>
    <row r="812" spans="1:5">
      <c r="A812" s="712">
        <v>96245</v>
      </c>
      <c r="B812" s="711" t="s">
        <v>1257</v>
      </c>
      <c r="C812" s="711" t="s">
        <v>86</v>
      </c>
      <c r="D812" s="711" t="s">
        <v>5883</v>
      </c>
      <c r="E812" s="713">
        <v>60.64</v>
      </c>
    </row>
    <row r="813" spans="1:5">
      <c r="A813" s="712">
        <v>96303</v>
      </c>
      <c r="B813" s="711" t="s">
        <v>1258</v>
      </c>
      <c r="C813" s="711" t="s">
        <v>86</v>
      </c>
      <c r="D813" s="711" t="s">
        <v>5883</v>
      </c>
      <c r="E813" s="713">
        <v>143.26</v>
      </c>
    </row>
    <row r="814" spans="1:5">
      <c r="A814" s="712">
        <v>96309</v>
      </c>
      <c r="B814" s="711" t="s">
        <v>1259</v>
      </c>
      <c r="C814" s="711" t="s">
        <v>86</v>
      </c>
      <c r="D814" s="711" t="s">
        <v>5883</v>
      </c>
      <c r="E814" s="713">
        <v>1.1599999999999999</v>
      </c>
    </row>
    <row r="815" spans="1:5">
      <c r="A815" s="712">
        <v>96463</v>
      </c>
      <c r="B815" s="711" t="s">
        <v>1260</v>
      </c>
      <c r="C815" s="711" t="s">
        <v>86</v>
      </c>
      <c r="D815" s="711" t="s">
        <v>5883</v>
      </c>
      <c r="E815" s="713">
        <v>124.5</v>
      </c>
    </row>
    <row r="816" spans="1:5">
      <c r="A816" s="712">
        <v>98764</v>
      </c>
      <c r="B816" s="711" t="s">
        <v>1261</v>
      </c>
      <c r="C816" s="711" t="s">
        <v>86</v>
      </c>
      <c r="D816" s="711" t="s">
        <v>5883</v>
      </c>
      <c r="E816" s="713">
        <v>3.15</v>
      </c>
    </row>
    <row r="817" spans="1:5">
      <c r="A817" s="712">
        <v>99833</v>
      </c>
      <c r="B817" s="711" t="s">
        <v>1262</v>
      </c>
      <c r="C817" s="711" t="s">
        <v>86</v>
      </c>
      <c r="D817" s="711" t="s">
        <v>5883</v>
      </c>
      <c r="E817" s="713">
        <v>1.0900000000000001</v>
      </c>
    </row>
    <row r="818" spans="1:5">
      <c r="A818" s="712">
        <v>100641</v>
      </c>
      <c r="B818" s="711" t="s">
        <v>1263</v>
      </c>
      <c r="C818" s="711" t="s">
        <v>86</v>
      </c>
      <c r="D818" s="711" t="s">
        <v>5883</v>
      </c>
      <c r="E818" s="713">
        <v>407.14</v>
      </c>
    </row>
    <row r="819" spans="1:5">
      <c r="A819" s="712">
        <v>100647</v>
      </c>
      <c r="B819" s="711" t="s">
        <v>1264</v>
      </c>
      <c r="C819" s="711" t="s">
        <v>86</v>
      </c>
      <c r="D819" s="711" t="s">
        <v>5883</v>
      </c>
      <c r="E819" s="713">
        <v>854.67</v>
      </c>
    </row>
    <row r="820" spans="1:5">
      <c r="A820" s="712">
        <v>5632</v>
      </c>
      <c r="B820" s="711" t="s">
        <v>5923</v>
      </c>
      <c r="C820" s="711" t="s">
        <v>90</v>
      </c>
      <c r="D820" s="711" t="s">
        <v>5883</v>
      </c>
      <c r="E820" s="713">
        <v>49.76</v>
      </c>
    </row>
    <row r="821" spans="1:5">
      <c r="A821" s="712">
        <v>5679</v>
      </c>
      <c r="B821" s="711" t="s">
        <v>5924</v>
      </c>
      <c r="C821" s="711" t="s">
        <v>90</v>
      </c>
      <c r="D821" s="711" t="s">
        <v>5883</v>
      </c>
      <c r="E821" s="713">
        <v>36.78</v>
      </c>
    </row>
    <row r="822" spans="1:5">
      <c r="A822" s="712">
        <v>5681</v>
      </c>
      <c r="B822" s="711" t="s">
        <v>5925</v>
      </c>
      <c r="C822" s="711" t="s">
        <v>90</v>
      </c>
      <c r="D822" s="711" t="s">
        <v>5883</v>
      </c>
      <c r="E822" s="713">
        <v>34.9</v>
      </c>
    </row>
    <row r="823" spans="1:5">
      <c r="A823" s="712">
        <v>5685</v>
      </c>
      <c r="B823" s="711" t="s">
        <v>1265</v>
      </c>
      <c r="C823" s="711" t="s">
        <v>90</v>
      </c>
      <c r="D823" s="711" t="s">
        <v>5883</v>
      </c>
      <c r="E823" s="713">
        <v>35.82</v>
      </c>
    </row>
    <row r="824" spans="1:5">
      <c r="A824" s="712">
        <v>5690</v>
      </c>
      <c r="B824" s="711" t="s">
        <v>1266</v>
      </c>
      <c r="C824" s="711" t="s">
        <v>90</v>
      </c>
      <c r="D824" s="711" t="s">
        <v>5883</v>
      </c>
      <c r="E824" s="713">
        <v>2.23</v>
      </c>
    </row>
    <row r="825" spans="1:5">
      <c r="A825" s="712">
        <v>5806</v>
      </c>
      <c r="B825" s="711" t="s">
        <v>5926</v>
      </c>
      <c r="C825" s="711" t="s">
        <v>90</v>
      </c>
      <c r="D825" s="711" t="s">
        <v>5884</v>
      </c>
      <c r="E825" s="713">
        <v>0.19</v>
      </c>
    </row>
    <row r="826" spans="1:5">
      <c r="A826" s="712">
        <v>5826</v>
      </c>
      <c r="B826" s="711" t="s">
        <v>1267</v>
      </c>
      <c r="C826" s="711" t="s">
        <v>90</v>
      </c>
      <c r="D826" s="711" t="s">
        <v>5883</v>
      </c>
      <c r="E826" s="713">
        <v>28.64</v>
      </c>
    </row>
    <row r="827" spans="1:5">
      <c r="A827" s="712">
        <v>5829</v>
      </c>
      <c r="B827" s="711" t="s">
        <v>5927</v>
      </c>
      <c r="C827" s="711" t="s">
        <v>90</v>
      </c>
      <c r="D827" s="711" t="s">
        <v>5883</v>
      </c>
      <c r="E827" s="713">
        <v>116.76</v>
      </c>
    </row>
    <row r="828" spans="1:5">
      <c r="A828" s="712">
        <v>5837</v>
      </c>
      <c r="B828" s="711" t="s">
        <v>1268</v>
      </c>
      <c r="C828" s="711" t="s">
        <v>90</v>
      </c>
      <c r="D828" s="711" t="s">
        <v>5883</v>
      </c>
      <c r="E828" s="713">
        <v>95.23</v>
      </c>
    </row>
    <row r="829" spans="1:5">
      <c r="A829" s="712">
        <v>5841</v>
      </c>
      <c r="B829" s="711" t="s">
        <v>283</v>
      </c>
      <c r="C829" s="711" t="s">
        <v>90</v>
      </c>
      <c r="D829" s="711" t="s">
        <v>5883</v>
      </c>
      <c r="E829" s="713">
        <v>2.57</v>
      </c>
    </row>
    <row r="830" spans="1:5">
      <c r="A830" s="712">
        <v>5845</v>
      </c>
      <c r="B830" s="711" t="s">
        <v>1269</v>
      </c>
      <c r="C830" s="711" t="s">
        <v>90</v>
      </c>
      <c r="D830" s="711" t="s">
        <v>5883</v>
      </c>
      <c r="E830" s="713">
        <v>29.17</v>
      </c>
    </row>
    <row r="831" spans="1:5">
      <c r="A831" s="712">
        <v>5849</v>
      </c>
      <c r="B831" s="711" t="s">
        <v>5928</v>
      </c>
      <c r="C831" s="711" t="s">
        <v>90</v>
      </c>
      <c r="D831" s="711" t="s">
        <v>5883</v>
      </c>
      <c r="E831" s="713">
        <v>47.2</v>
      </c>
    </row>
    <row r="832" spans="1:5">
      <c r="A832" s="712">
        <v>5853</v>
      </c>
      <c r="B832" s="711" t="s">
        <v>5929</v>
      </c>
      <c r="C832" s="711" t="s">
        <v>90</v>
      </c>
      <c r="D832" s="711" t="s">
        <v>5883</v>
      </c>
      <c r="E832" s="713">
        <v>47.38</v>
      </c>
    </row>
    <row r="833" spans="1:5">
      <c r="A833" s="712">
        <v>5857</v>
      </c>
      <c r="B833" s="711" t="s">
        <v>5930</v>
      </c>
      <c r="C833" s="711" t="s">
        <v>90</v>
      </c>
      <c r="D833" s="711" t="s">
        <v>5883</v>
      </c>
      <c r="E833" s="713">
        <v>118.04</v>
      </c>
    </row>
    <row r="834" spans="1:5">
      <c r="A834" s="712">
        <v>5865</v>
      </c>
      <c r="B834" s="711" t="s">
        <v>1270</v>
      </c>
      <c r="C834" s="711" t="s">
        <v>90</v>
      </c>
      <c r="D834" s="711" t="s">
        <v>5883</v>
      </c>
      <c r="E834" s="713">
        <v>5.86</v>
      </c>
    </row>
    <row r="835" spans="1:5">
      <c r="A835" s="712">
        <v>5869</v>
      </c>
      <c r="B835" s="711" t="s">
        <v>1271</v>
      </c>
      <c r="C835" s="711" t="s">
        <v>90</v>
      </c>
      <c r="D835" s="711" t="s">
        <v>5883</v>
      </c>
      <c r="E835" s="713">
        <v>40.270000000000003</v>
      </c>
    </row>
    <row r="836" spans="1:5">
      <c r="A836" s="712">
        <v>5877</v>
      </c>
      <c r="B836" s="711" t="s">
        <v>5931</v>
      </c>
      <c r="C836" s="711" t="s">
        <v>90</v>
      </c>
      <c r="D836" s="711" t="s">
        <v>5883</v>
      </c>
      <c r="E836" s="713">
        <v>36.19</v>
      </c>
    </row>
    <row r="837" spans="1:5">
      <c r="A837" s="712">
        <v>5881</v>
      </c>
      <c r="B837" s="711" t="s">
        <v>1272</v>
      </c>
      <c r="C837" s="711" t="s">
        <v>90</v>
      </c>
      <c r="D837" s="711" t="s">
        <v>5883</v>
      </c>
      <c r="E837" s="713">
        <v>42.95</v>
      </c>
    </row>
    <row r="838" spans="1:5">
      <c r="A838" s="712">
        <v>5884</v>
      </c>
      <c r="B838" s="711" t="s">
        <v>5932</v>
      </c>
      <c r="C838" s="711" t="s">
        <v>90</v>
      </c>
      <c r="D838" s="711" t="s">
        <v>5883</v>
      </c>
      <c r="E838" s="713">
        <v>33.22</v>
      </c>
    </row>
    <row r="839" spans="1:5">
      <c r="A839" s="712">
        <v>5892</v>
      </c>
      <c r="B839" s="711" t="s">
        <v>1273</v>
      </c>
      <c r="C839" s="711" t="s">
        <v>90</v>
      </c>
      <c r="D839" s="711" t="s">
        <v>5883</v>
      </c>
      <c r="E839" s="713">
        <v>29.69</v>
      </c>
    </row>
    <row r="840" spans="1:5">
      <c r="A840" s="712">
        <v>5896</v>
      </c>
      <c r="B840" s="711" t="s">
        <v>1274</v>
      </c>
      <c r="C840" s="711" t="s">
        <v>90</v>
      </c>
      <c r="D840" s="711" t="s">
        <v>5883</v>
      </c>
      <c r="E840" s="713">
        <v>27.72</v>
      </c>
    </row>
    <row r="841" spans="1:5">
      <c r="A841" s="712">
        <v>5903</v>
      </c>
      <c r="B841" s="711" t="s">
        <v>1275</v>
      </c>
      <c r="C841" s="711" t="s">
        <v>90</v>
      </c>
      <c r="D841" s="711" t="s">
        <v>5883</v>
      </c>
      <c r="E841" s="713">
        <v>35.380000000000003</v>
      </c>
    </row>
    <row r="842" spans="1:5">
      <c r="A842" s="712">
        <v>5911</v>
      </c>
      <c r="B842" s="711" t="s">
        <v>1276</v>
      </c>
      <c r="C842" s="711" t="s">
        <v>90</v>
      </c>
      <c r="D842" s="711" t="s">
        <v>5883</v>
      </c>
      <c r="E842" s="713">
        <v>18.61</v>
      </c>
    </row>
    <row r="843" spans="1:5">
      <c r="A843" s="712">
        <v>5923</v>
      </c>
      <c r="B843" s="711" t="s">
        <v>1277</v>
      </c>
      <c r="C843" s="711" t="s">
        <v>90</v>
      </c>
      <c r="D843" s="711" t="s">
        <v>5883</v>
      </c>
      <c r="E843" s="713">
        <v>1.75</v>
      </c>
    </row>
    <row r="844" spans="1:5">
      <c r="A844" s="712">
        <v>5930</v>
      </c>
      <c r="B844" s="711" t="s">
        <v>1278</v>
      </c>
      <c r="C844" s="711" t="s">
        <v>90</v>
      </c>
      <c r="D844" s="711" t="s">
        <v>5883</v>
      </c>
      <c r="E844" s="713">
        <v>30.37</v>
      </c>
    </row>
    <row r="845" spans="1:5">
      <c r="A845" s="712">
        <v>5934</v>
      </c>
      <c r="B845" s="711" t="s">
        <v>1279</v>
      </c>
      <c r="C845" s="711" t="s">
        <v>90</v>
      </c>
      <c r="D845" s="711" t="s">
        <v>5883</v>
      </c>
      <c r="E845" s="713">
        <v>50.84</v>
      </c>
    </row>
    <row r="846" spans="1:5">
      <c r="A846" s="712">
        <v>5942</v>
      </c>
      <c r="B846" s="711" t="s">
        <v>5933</v>
      </c>
      <c r="C846" s="711" t="s">
        <v>90</v>
      </c>
      <c r="D846" s="711" t="s">
        <v>5883</v>
      </c>
      <c r="E846" s="713">
        <v>42.37</v>
      </c>
    </row>
    <row r="847" spans="1:5">
      <c r="A847" s="712">
        <v>5946</v>
      </c>
      <c r="B847" s="711" t="s">
        <v>5934</v>
      </c>
      <c r="C847" s="711" t="s">
        <v>90</v>
      </c>
      <c r="D847" s="711" t="s">
        <v>5883</v>
      </c>
      <c r="E847" s="713">
        <v>51.84</v>
      </c>
    </row>
    <row r="848" spans="1:5">
      <c r="A848" s="712">
        <v>5952</v>
      </c>
      <c r="B848" s="711" t="s">
        <v>1280</v>
      </c>
      <c r="C848" s="711" t="s">
        <v>90</v>
      </c>
      <c r="D848" s="711" t="s">
        <v>5883</v>
      </c>
      <c r="E848" s="713">
        <v>17.87</v>
      </c>
    </row>
    <row r="849" spans="1:5">
      <c r="A849" s="712">
        <v>5954</v>
      </c>
      <c r="B849" s="711" t="s">
        <v>1281</v>
      </c>
      <c r="C849" s="711" t="s">
        <v>90</v>
      </c>
      <c r="D849" s="711" t="s">
        <v>5883</v>
      </c>
      <c r="E849" s="713">
        <v>3.29</v>
      </c>
    </row>
    <row r="850" spans="1:5">
      <c r="A850" s="712">
        <v>5961</v>
      </c>
      <c r="B850" s="711" t="s">
        <v>5935</v>
      </c>
      <c r="C850" s="711" t="s">
        <v>90</v>
      </c>
      <c r="D850" s="711" t="s">
        <v>5883</v>
      </c>
      <c r="E850" s="713">
        <v>34.450000000000003</v>
      </c>
    </row>
    <row r="851" spans="1:5">
      <c r="A851" s="712">
        <v>6260</v>
      </c>
      <c r="B851" s="711" t="s">
        <v>5936</v>
      </c>
      <c r="C851" s="711" t="s">
        <v>90</v>
      </c>
      <c r="D851" s="711" t="s">
        <v>5883</v>
      </c>
      <c r="E851" s="713">
        <v>31.38</v>
      </c>
    </row>
    <row r="852" spans="1:5">
      <c r="A852" s="712">
        <v>6880</v>
      </c>
      <c r="B852" s="711" t="s">
        <v>1282</v>
      </c>
      <c r="C852" s="711" t="s">
        <v>90</v>
      </c>
      <c r="D852" s="711" t="s">
        <v>5883</v>
      </c>
      <c r="E852" s="713">
        <v>46.77</v>
      </c>
    </row>
    <row r="853" spans="1:5">
      <c r="A853" s="712">
        <v>7031</v>
      </c>
      <c r="B853" s="711" t="s">
        <v>1283</v>
      </c>
      <c r="C853" s="711" t="s">
        <v>90</v>
      </c>
      <c r="D853" s="711" t="s">
        <v>5883</v>
      </c>
      <c r="E853" s="713">
        <v>4.0999999999999996</v>
      </c>
    </row>
    <row r="854" spans="1:5">
      <c r="A854" s="712">
        <v>7043</v>
      </c>
      <c r="B854" s="711" t="s">
        <v>5937</v>
      </c>
      <c r="C854" s="711" t="s">
        <v>90</v>
      </c>
      <c r="D854" s="711" t="s">
        <v>5884</v>
      </c>
      <c r="E854" s="713">
        <v>0.24</v>
      </c>
    </row>
    <row r="855" spans="1:5">
      <c r="A855" s="712">
        <v>7050</v>
      </c>
      <c r="B855" s="711" t="s">
        <v>1284</v>
      </c>
      <c r="C855" s="711" t="s">
        <v>90</v>
      </c>
      <c r="D855" s="711" t="s">
        <v>5883</v>
      </c>
      <c r="E855" s="713">
        <v>43.34</v>
      </c>
    </row>
    <row r="856" spans="1:5">
      <c r="A856" s="712">
        <v>67827</v>
      </c>
      <c r="B856" s="711" t="s">
        <v>5938</v>
      </c>
      <c r="C856" s="711" t="s">
        <v>90</v>
      </c>
      <c r="D856" s="711" t="s">
        <v>5883</v>
      </c>
      <c r="E856" s="713">
        <v>33.659999999999997</v>
      </c>
    </row>
    <row r="857" spans="1:5">
      <c r="A857" s="712">
        <v>73395</v>
      </c>
      <c r="B857" s="711" t="s">
        <v>1285</v>
      </c>
      <c r="C857" s="711" t="s">
        <v>90</v>
      </c>
      <c r="D857" s="711" t="s">
        <v>5883</v>
      </c>
      <c r="E857" s="713">
        <v>5.18</v>
      </c>
    </row>
    <row r="858" spans="1:5">
      <c r="A858" s="712">
        <v>83766</v>
      </c>
      <c r="B858" s="711" t="s">
        <v>1286</v>
      </c>
      <c r="C858" s="711" t="s">
        <v>90</v>
      </c>
      <c r="D858" s="711" t="s">
        <v>5883</v>
      </c>
      <c r="E858" s="713">
        <v>31.83</v>
      </c>
    </row>
    <row r="859" spans="1:5">
      <c r="A859" s="712">
        <v>84013</v>
      </c>
      <c r="B859" s="711" t="s">
        <v>5939</v>
      </c>
      <c r="C859" s="711" t="s">
        <v>90</v>
      </c>
      <c r="D859" s="711" t="s">
        <v>5883</v>
      </c>
      <c r="E859" s="713">
        <v>48.38</v>
      </c>
    </row>
    <row r="860" spans="1:5">
      <c r="A860" s="712">
        <v>87446</v>
      </c>
      <c r="B860" s="711" t="s">
        <v>1287</v>
      </c>
      <c r="C860" s="711" t="s">
        <v>90</v>
      </c>
      <c r="D860" s="711" t="s">
        <v>5884</v>
      </c>
      <c r="E860" s="713">
        <v>0.38</v>
      </c>
    </row>
    <row r="861" spans="1:5">
      <c r="A861" s="712">
        <v>88392</v>
      </c>
      <c r="B861" s="711" t="s">
        <v>1288</v>
      </c>
      <c r="C861" s="711" t="s">
        <v>90</v>
      </c>
      <c r="D861" s="711" t="s">
        <v>5884</v>
      </c>
      <c r="E861" s="713">
        <v>0.74</v>
      </c>
    </row>
    <row r="862" spans="1:5">
      <c r="A862" s="712">
        <v>88398</v>
      </c>
      <c r="B862" s="711" t="s">
        <v>1289</v>
      </c>
      <c r="C862" s="711" t="s">
        <v>90</v>
      </c>
      <c r="D862" s="711" t="s">
        <v>5884</v>
      </c>
      <c r="E862" s="713">
        <v>0.88</v>
      </c>
    </row>
    <row r="863" spans="1:5">
      <c r="A863" s="712">
        <v>88404</v>
      </c>
      <c r="B863" s="711" t="s">
        <v>1290</v>
      </c>
      <c r="C863" s="711" t="s">
        <v>90</v>
      </c>
      <c r="D863" s="711" t="s">
        <v>5884</v>
      </c>
      <c r="E863" s="713">
        <v>0.7</v>
      </c>
    </row>
    <row r="864" spans="1:5">
      <c r="A864" s="712">
        <v>88430</v>
      </c>
      <c r="B864" s="711" t="s">
        <v>5940</v>
      </c>
      <c r="C864" s="711" t="s">
        <v>90</v>
      </c>
      <c r="D864" s="711" t="s">
        <v>5884</v>
      </c>
      <c r="E864" s="713">
        <v>4.5999999999999996</v>
      </c>
    </row>
    <row r="865" spans="1:5">
      <c r="A865" s="712">
        <v>88438</v>
      </c>
      <c r="B865" s="711" t="s">
        <v>5941</v>
      </c>
      <c r="C865" s="711" t="s">
        <v>90</v>
      </c>
      <c r="D865" s="711" t="s">
        <v>5884</v>
      </c>
      <c r="E865" s="713">
        <v>6.1</v>
      </c>
    </row>
    <row r="866" spans="1:5">
      <c r="A866" s="712">
        <v>88831</v>
      </c>
      <c r="B866" s="711" t="s">
        <v>1291</v>
      </c>
      <c r="C866" s="711" t="s">
        <v>90</v>
      </c>
      <c r="D866" s="711" t="s">
        <v>5942</v>
      </c>
      <c r="E866" s="713">
        <v>0.28000000000000003</v>
      </c>
    </row>
    <row r="867" spans="1:5">
      <c r="A867" s="712">
        <v>88844</v>
      </c>
      <c r="B867" s="711" t="s">
        <v>5943</v>
      </c>
      <c r="C867" s="711" t="s">
        <v>90</v>
      </c>
      <c r="D867" s="711" t="s">
        <v>5883</v>
      </c>
      <c r="E867" s="713">
        <v>41.4</v>
      </c>
    </row>
    <row r="868" spans="1:5">
      <c r="A868" s="712">
        <v>88908</v>
      </c>
      <c r="B868" s="711" t="s">
        <v>5944</v>
      </c>
      <c r="C868" s="711" t="s">
        <v>90</v>
      </c>
      <c r="D868" s="711" t="s">
        <v>5883</v>
      </c>
      <c r="E868" s="713">
        <v>53.12</v>
      </c>
    </row>
    <row r="869" spans="1:5">
      <c r="A869" s="712">
        <v>89022</v>
      </c>
      <c r="B869" s="711" t="s">
        <v>5945</v>
      </c>
      <c r="C869" s="711" t="s">
        <v>90</v>
      </c>
      <c r="D869" s="711" t="s">
        <v>5884</v>
      </c>
      <c r="E869" s="713">
        <v>0.33</v>
      </c>
    </row>
    <row r="870" spans="1:5">
      <c r="A870" s="712">
        <v>89027</v>
      </c>
      <c r="B870" s="711" t="s">
        <v>1292</v>
      </c>
      <c r="C870" s="711" t="s">
        <v>90</v>
      </c>
      <c r="D870" s="711" t="s">
        <v>5883</v>
      </c>
      <c r="E870" s="713">
        <v>3.33</v>
      </c>
    </row>
    <row r="871" spans="1:5">
      <c r="A871" s="712">
        <v>89031</v>
      </c>
      <c r="B871" s="711" t="s">
        <v>5946</v>
      </c>
      <c r="C871" s="711" t="s">
        <v>90</v>
      </c>
      <c r="D871" s="711" t="s">
        <v>5883</v>
      </c>
      <c r="E871" s="713">
        <v>40.29</v>
      </c>
    </row>
    <row r="872" spans="1:5">
      <c r="A872" s="712">
        <v>89036</v>
      </c>
      <c r="B872" s="711" t="s">
        <v>288</v>
      </c>
      <c r="C872" s="711" t="s">
        <v>90</v>
      </c>
      <c r="D872" s="711" t="s">
        <v>5883</v>
      </c>
      <c r="E872" s="713">
        <v>25.74</v>
      </c>
    </row>
    <row r="873" spans="1:5">
      <c r="A873" s="712">
        <v>89218</v>
      </c>
      <c r="B873" s="711" t="s">
        <v>1293</v>
      </c>
      <c r="C873" s="711" t="s">
        <v>90</v>
      </c>
      <c r="D873" s="711" t="s">
        <v>5883</v>
      </c>
      <c r="E873" s="713">
        <v>54.35</v>
      </c>
    </row>
    <row r="874" spans="1:5">
      <c r="A874" s="712">
        <v>89226</v>
      </c>
      <c r="B874" s="711" t="s">
        <v>1294</v>
      </c>
      <c r="C874" s="711" t="s">
        <v>90</v>
      </c>
      <c r="D874" s="711" t="s">
        <v>5884</v>
      </c>
      <c r="E874" s="713">
        <v>1.1399999999999999</v>
      </c>
    </row>
    <row r="875" spans="1:5">
      <c r="A875" s="712">
        <v>89235</v>
      </c>
      <c r="B875" s="711" t="s">
        <v>1295</v>
      </c>
      <c r="C875" s="711" t="s">
        <v>90</v>
      </c>
      <c r="D875" s="711" t="s">
        <v>5883</v>
      </c>
      <c r="E875" s="713">
        <v>123.3</v>
      </c>
    </row>
    <row r="876" spans="1:5">
      <c r="A876" s="712">
        <v>89243</v>
      </c>
      <c r="B876" s="711" t="s">
        <v>1296</v>
      </c>
      <c r="C876" s="711" t="s">
        <v>90</v>
      </c>
      <c r="D876" s="711" t="s">
        <v>5883</v>
      </c>
      <c r="E876" s="713">
        <v>262.36</v>
      </c>
    </row>
    <row r="877" spans="1:5">
      <c r="A877" s="712">
        <v>89251</v>
      </c>
      <c r="B877" s="711" t="s">
        <v>1297</v>
      </c>
      <c r="C877" s="711" t="s">
        <v>90</v>
      </c>
      <c r="D877" s="711" t="s">
        <v>5883</v>
      </c>
      <c r="E877" s="713">
        <v>230.49</v>
      </c>
    </row>
    <row r="878" spans="1:5">
      <c r="A878" s="712">
        <v>89258</v>
      </c>
      <c r="B878" s="711" t="s">
        <v>1298</v>
      </c>
      <c r="C878" s="711" t="s">
        <v>90</v>
      </c>
      <c r="D878" s="711" t="s">
        <v>5883</v>
      </c>
      <c r="E878" s="713">
        <v>81.510000000000005</v>
      </c>
    </row>
    <row r="879" spans="1:5">
      <c r="A879" s="712">
        <v>89273</v>
      </c>
      <c r="B879" s="711" t="s">
        <v>1299</v>
      </c>
      <c r="C879" s="711" t="s">
        <v>90</v>
      </c>
      <c r="D879" s="711" t="s">
        <v>5883</v>
      </c>
      <c r="E879" s="713">
        <v>52</v>
      </c>
    </row>
    <row r="880" spans="1:5">
      <c r="A880" s="712">
        <v>89279</v>
      </c>
      <c r="B880" s="711" t="s">
        <v>1300</v>
      </c>
      <c r="C880" s="711" t="s">
        <v>90</v>
      </c>
      <c r="D880" s="711" t="s">
        <v>5884</v>
      </c>
      <c r="E880" s="713">
        <v>1.38</v>
      </c>
    </row>
    <row r="881" spans="1:5">
      <c r="A881" s="712">
        <v>89877</v>
      </c>
      <c r="B881" s="711" t="s">
        <v>5947</v>
      </c>
      <c r="C881" s="711" t="s">
        <v>90</v>
      </c>
      <c r="D881" s="711" t="s">
        <v>5883</v>
      </c>
      <c r="E881" s="713">
        <v>44.71</v>
      </c>
    </row>
    <row r="882" spans="1:5">
      <c r="A882" s="712">
        <v>89884</v>
      </c>
      <c r="B882" s="711" t="s">
        <v>5948</v>
      </c>
      <c r="C882" s="711" t="s">
        <v>90</v>
      </c>
      <c r="D882" s="711" t="s">
        <v>5883</v>
      </c>
      <c r="E882" s="713">
        <v>46.34</v>
      </c>
    </row>
    <row r="883" spans="1:5">
      <c r="A883" s="712">
        <v>90587</v>
      </c>
      <c r="B883" s="711" t="s">
        <v>843</v>
      </c>
      <c r="C883" s="711" t="s">
        <v>90</v>
      </c>
      <c r="D883" s="711" t="s">
        <v>5883</v>
      </c>
      <c r="E883" s="713">
        <v>0.4</v>
      </c>
    </row>
    <row r="884" spans="1:5">
      <c r="A884" s="712">
        <v>90626</v>
      </c>
      <c r="B884" s="711" t="s">
        <v>1301</v>
      </c>
      <c r="C884" s="711" t="s">
        <v>90</v>
      </c>
      <c r="D884" s="711" t="s">
        <v>5883</v>
      </c>
      <c r="E884" s="713">
        <v>1.64</v>
      </c>
    </row>
    <row r="885" spans="1:5">
      <c r="A885" s="712">
        <v>90632</v>
      </c>
      <c r="B885" s="711" t="s">
        <v>1302</v>
      </c>
      <c r="C885" s="711" t="s">
        <v>90</v>
      </c>
      <c r="D885" s="711" t="s">
        <v>5883</v>
      </c>
      <c r="E885" s="713">
        <v>46.96</v>
      </c>
    </row>
    <row r="886" spans="1:5">
      <c r="A886" s="712">
        <v>90638</v>
      </c>
      <c r="B886" s="711" t="s">
        <v>1303</v>
      </c>
      <c r="C886" s="711" t="s">
        <v>90</v>
      </c>
      <c r="D886" s="711" t="s">
        <v>5884</v>
      </c>
      <c r="E886" s="713">
        <v>3.54</v>
      </c>
    </row>
    <row r="887" spans="1:5">
      <c r="A887" s="712">
        <v>90644</v>
      </c>
      <c r="B887" s="711" t="s">
        <v>1304</v>
      </c>
      <c r="C887" s="711" t="s">
        <v>90</v>
      </c>
      <c r="D887" s="711" t="s">
        <v>5884</v>
      </c>
      <c r="E887" s="713">
        <v>5.29</v>
      </c>
    </row>
    <row r="888" spans="1:5">
      <c r="A888" s="712">
        <v>90651</v>
      </c>
      <c r="B888" s="711" t="s">
        <v>5949</v>
      </c>
      <c r="C888" s="711" t="s">
        <v>90</v>
      </c>
      <c r="D888" s="711" t="s">
        <v>5884</v>
      </c>
      <c r="E888" s="713">
        <v>0.69</v>
      </c>
    </row>
    <row r="889" spans="1:5">
      <c r="A889" s="712">
        <v>90657</v>
      </c>
      <c r="B889" s="711" t="s">
        <v>5950</v>
      </c>
      <c r="C889" s="711" t="s">
        <v>90</v>
      </c>
      <c r="D889" s="711" t="s">
        <v>5884</v>
      </c>
      <c r="E889" s="713">
        <v>3.44</v>
      </c>
    </row>
    <row r="890" spans="1:5">
      <c r="A890" s="712">
        <v>90663</v>
      </c>
      <c r="B890" s="711" t="s">
        <v>5951</v>
      </c>
      <c r="C890" s="711" t="s">
        <v>90</v>
      </c>
      <c r="D890" s="711" t="s">
        <v>5884</v>
      </c>
      <c r="E890" s="713">
        <v>3.69</v>
      </c>
    </row>
    <row r="891" spans="1:5">
      <c r="A891" s="712">
        <v>90669</v>
      </c>
      <c r="B891" s="711" t="s">
        <v>1305</v>
      </c>
      <c r="C891" s="711" t="s">
        <v>90</v>
      </c>
      <c r="D891" s="711" t="s">
        <v>5883</v>
      </c>
      <c r="E891" s="713">
        <v>5.2</v>
      </c>
    </row>
    <row r="892" spans="1:5">
      <c r="A892" s="712">
        <v>90675</v>
      </c>
      <c r="B892" s="711" t="s">
        <v>1306</v>
      </c>
      <c r="C892" s="711" t="s">
        <v>90</v>
      </c>
      <c r="D892" s="711" t="s">
        <v>5883</v>
      </c>
      <c r="E892" s="713">
        <v>156.35</v>
      </c>
    </row>
    <row r="893" spans="1:5">
      <c r="A893" s="712">
        <v>90681</v>
      </c>
      <c r="B893" s="711" t="s">
        <v>1307</v>
      </c>
      <c r="C893" s="711" t="s">
        <v>90</v>
      </c>
      <c r="D893" s="711" t="s">
        <v>5883</v>
      </c>
      <c r="E893" s="713">
        <v>94.12</v>
      </c>
    </row>
    <row r="894" spans="1:5">
      <c r="A894" s="712">
        <v>90687</v>
      </c>
      <c r="B894" s="711" t="s">
        <v>1308</v>
      </c>
      <c r="C894" s="711" t="s">
        <v>90</v>
      </c>
      <c r="D894" s="711" t="s">
        <v>5883</v>
      </c>
      <c r="E894" s="713">
        <v>44.54</v>
      </c>
    </row>
    <row r="895" spans="1:5">
      <c r="A895" s="712">
        <v>90693</v>
      </c>
      <c r="B895" s="711" t="s">
        <v>1309</v>
      </c>
      <c r="C895" s="711" t="s">
        <v>90</v>
      </c>
      <c r="D895" s="711" t="s">
        <v>5883</v>
      </c>
      <c r="E895" s="713">
        <v>30.81</v>
      </c>
    </row>
    <row r="896" spans="1:5">
      <c r="A896" s="712">
        <v>90965</v>
      </c>
      <c r="B896" s="711" t="s">
        <v>1310</v>
      </c>
      <c r="C896" s="711" t="s">
        <v>90</v>
      </c>
      <c r="D896" s="711" t="s">
        <v>5883</v>
      </c>
      <c r="E896" s="713">
        <v>4.4000000000000004</v>
      </c>
    </row>
    <row r="897" spans="1:5">
      <c r="A897" s="712">
        <v>90973</v>
      </c>
      <c r="B897" s="711" t="s">
        <v>1311</v>
      </c>
      <c r="C897" s="711" t="s">
        <v>90</v>
      </c>
      <c r="D897" s="711" t="s">
        <v>5883</v>
      </c>
      <c r="E897" s="713">
        <v>4.41</v>
      </c>
    </row>
    <row r="898" spans="1:5">
      <c r="A898" s="712">
        <v>90982</v>
      </c>
      <c r="B898" s="711" t="s">
        <v>1312</v>
      </c>
      <c r="C898" s="711" t="s">
        <v>90</v>
      </c>
      <c r="D898" s="711" t="s">
        <v>5883</v>
      </c>
      <c r="E898" s="713">
        <v>11.21</v>
      </c>
    </row>
    <row r="899" spans="1:5">
      <c r="A899" s="712">
        <v>91001</v>
      </c>
      <c r="B899" s="711" t="s">
        <v>1313</v>
      </c>
      <c r="C899" s="711" t="s">
        <v>90</v>
      </c>
      <c r="D899" s="711" t="s">
        <v>5883</v>
      </c>
      <c r="E899" s="713">
        <v>5.23</v>
      </c>
    </row>
    <row r="900" spans="1:5">
      <c r="A900" s="712">
        <v>91032</v>
      </c>
      <c r="B900" s="711" t="s">
        <v>1314</v>
      </c>
      <c r="C900" s="711" t="s">
        <v>90</v>
      </c>
      <c r="D900" s="711" t="s">
        <v>5883</v>
      </c>
      <c r="E900" s="713">
        <v>33.35</v>
      </c>
    </row>
    <row r="901" spans="1:5">
      <c r="A901" s="712">
        <v>91278</v>
      </c>
      <c r="B901" s="711" t="s">
        <v>1315</v>
      </c>
      <c r="C901" s="711" t="s">
        <v>90</v>
      </c>
      <c r="D901" s="711" t="s">
        <v>5884</v>
      </c>
      <c r="E901" s="713">
        <v>0.75</v>
      </c>
    </row>
    <row r="902" spans="1:5">
      <c r="A902" s="712">
        <v>91285</v>
      </c>
      <c r="B902" s="711" t="s">
        <v>1316</v>
      </c>
      <c r="C902" s="711" t="s">
        <v>90</v>
      </c>
      <c r="D902" s="711" t="s">
        <v>5884</v>
      </c>
      <c r="E902" s="713">
        <v>0.74</v>
      </c>
    </row>
    <row r="903" spans="1:5">
      <c r="A903" s="712">
        <v>91387</v>
      </c>
      <c r="B903" s="711" t="s">
        <v>5952</v>
      </c>
      <c r="C903" s="711" t="s">
        <v>90</v>
      </c>
      <c r="D903" s="711" t="s">
        <v>5883</v>
      </c>
      <c r="E903" s="713">
        <v>36.83</v>
      </c>
    </row>
    <row r="904" spans="1:5">
      <c r="A904" s="712">
        <v>91395</v>
      </c>
      <c r="B904" s="711" t="s">
        <v>1317</v>
      </c>
      <c r="C904" s="711" t="s">
        <v>90</v>
      </c>
      <c r="D904" s="711" t="s">
        <v>5883</v>
      </c>
      <c r="E904" s="713">
        <v>30.77</v>
      </c>
    </row>
    <row r="905" spans="1:5">
      <c r="A905" s="712">
        <v>91486</v>
      </c>
      <c r="B905" s="711" t="s">
        <v>289</v>
      </c>
      <c r="C905" s="711" t="s">
        <v>90</v>
      </c>
      <c r="D905" s="711" t="s">
        <v>5883</v>
      </c>
      <c r="E905" s="713">
        <v>35.979999999999997</v>
      </c>
    </row>
    <row r="906" spans="1:5">
      <c r="A906" s="712">
        <v>91534</v>
      </c>
      <c r="B906" s="711" t="s">
        <v>1318</v>
      </c>
      <c r="C906" s="711" t="s">
        <v>90</v>
      </c>
      <c r="D906" s="711" t="s">
        <v>5884</v>
      </c>
      <c r="E906" s="713">
        <v>17.46</v>
      </c>
    </row>
    <row r="907" spans="1:5">
      <c r="A907" s="712">
        <v>91635</v>
      </c>
      <c r="B907" s="711" t="s">
        <v>1319</v>
      </c>
      <c r="C907" s="711" t="s">
        <v>90</v>
      </c>
      <c r="D907" s="711" t="s">
        <v>5883</v>
      </c>
      <c r="E907" s="713">
        <v>29.35</v>
      </c>
    </row>
    <row r="908" spans="1:5">
      <c r="A908" s="712">
        <v>91646</v>
      </c>
      <c r="B908" s="711" t="s">
        <v>1320</v>
      </c>
      <c r="C908" s="711" t="s">
        <v>90</v>
      </c>
      <c r="D908" s="711" t="s">
        <v>5883</v>
      </c>
      <c r="E908" s="713">
        <v>51.05</v>
      </c>
    </row>
    <row r="909" spans="1:5">
      <c r="A909" s="712">
        <v>91693</v>
      </c>
      <c r="B909" s="711" t="s">
        <v>1321</v>
      </c>
      <c r="C909" s="711" t="s">
        <v>90</v>
      </c>
      <c r="D909" s="711" t="s">
        <v>5884</v>
      </c>
      <c r="E909" s="713">
        <v>16.43</v>
      </c>
    </row>
    <row r="910" spans="1:5">
      <c r="A910" s="712">
        <v>92044</v>
      </c>
      <c r="B910" s="711" t="s">
        <v>1322</v>
      </c>
      <c r="C910" s="711" t="s">
        <v>90</v>
      </c>
      <c r="D910" s="711" t="s">
        <v>5883</v>
      </c>
      <c r="E910" s="713">
        <v>4.5599999999999996</v>
      </c>
    </row>
    <row r="911" spans="1:5">
      <c r="A911" s="712">
        <v>92107</v>
      </c>
      <c r="B911" s="711" t="s">
        <v>1323</v>
      </c>
      <c r="C911" s="711" t="s">
        <v>90</v>
      </c>
      <c r="D911" s="711" t="s">
        <v>5883</v>
      </c>
      <c r="E911" s="713">
        <v>37.07</v>
      </c>
    </row>
    <row r="912" spans="1:5">
      <c r="A912" s="712">
        <v>92113</v>
      </c>
      <c r="B912" s="711" t="s">
        <v>1324</v>
      </c>
      <c r="C912" s="711" t="s">
        <v>90</v>
      </c>
      <c r="D912" s="711" t="s">
        <v>5884</v>
      </c>
      <c r="E912" s="713">
        <v>0.82</v>
      </c>
    </row>
    <row r="913" spans="1:5">
      <c r="A913" s="712">
        <v>92119</v>
      </c>
      <c r="B913" s="711" t="s">
        <v>1325</v>
      </c>
      <c r="C913" s="711" t="s">
        <v>90</v>
      </c>
      <c r="D913" s="711" t="s">
        <v>5884</v>
      </c>
      <c r="E913" s="713">
        <v>0.08</v>
      </c>
    </row>
    <row r="914" spans="1:5">
      <c r="A914" s="712">
        <v>92139</v>
      </c>
      <c r="B914" s="711" t="s">
        <v>1326</v>
      </c>
      <c r="C914" s="711" t="s">
        <v>90</v>
      </c>
      <c r="D914" s="711" t="s">
        <v>5884</v>
      </c>
      <c r="E914" s="713">
        <v>26.64</v>
      </c>
    </row>
    <row r="915" spans="1:5">
      <c r="A915" s="712">
        <v>92146</v>
      </c>
      <c r="B915" s="711" t="s">
        <v>1327</v>
      </c>
      <c r="C915" s="711" t="s">
        <v>90</v>
      </c>
      <c r="D915" s="711" t="s">
        <v>5884</v>
      </c>
      <c r="E915" s="713">
        <v>19.440000000000001</v>
      </c>
    </row>
    <row r="916" spans="1:5">
      <c r="A916" s="712">
        <v>92243</v>
      </c>
      <c r="B916" s="711" t="s">
        <v>1328</v>
      </c>
      <c r="C916" s="711" t="s">
        <v>90</v>
      </c>
      <c r="D916" s="711" t="s">
        <v>5883</v>
      </c>
      <c r="E916" s="713">
        <v>43.04</v>
      </c>
    </row>
    <row r="917" spans="1:5">
      <c r="A917" s="712">
        <v>92717</v>
      </c>
      <c r="B917" s="711" t="s">
        <v>1329</v>
      </c>
      <c r="C917" s="711" t="s">
        <v>90</v>
      </c>
      <c r="D917" s="711" t="s">
        <v>5883</v>
      </c>
      <c r="E917" s="713">
        <v>0.16</v>
      </c>
    </row>
    <row r="918" spans="1:5">
      <c r="A918" s="712">
        <v>92961</v>
      </c>
      <c r="B918" s="711" t="s">
        <v>1330</v>
      </c>
      <c r="C918" s="711" t="s">
        <v>90</v>
      </c>
      <c r="D918" s="711" t="s">
        <v>5883</v>
      </c>
      <c r="E918" s="713">
        <v>3.39</v>
      </c>
    </row>
    <row r="919" spans="1:5">
      <c r="A919" s="712">
        <v>92967</v>
      </c>
      <c r="B919" s="711" t="s">
        <v>1331</v>
      </c>
      <c r="C919" s="711" t="s">
        <v>90</v>
      </c>
      <c r="D919" s="711" t="s">
        <v>5883</v>
      </c>
      <c r="E919" s="713">
        <v>17.91</v>
      </c>
    </row>
    <row r="920" spans="1:5">
      <c r="A920" s="712">
        <v>93225</v>
      </c>
      <c r="B920" s="711" t="s">
        <v>1332</v>
      </c>
      <c r="C920" s="711" t="s">
        <v>90</v>
      </c>
      <c r="D920" s="711" t="s">
        <v>5883</v>
      </c>
      <c r="E920" s="713">
        <v>234.06</v>
      </c>
    </row>
    <row r="921" spans="1:5">
      <c r="A921" s="712">
        <v>93234</v>
      </c>
      <c r="B921" s="711" t="s">
        <v>1333</v>
      </c>
      <c r="C921" s="711" t="s">
        <v>90</v>
      </c>
      <c r="D921" s="711" t="s">
        <v>5884</v>
      </c>
      <c r="E921" s="713">
        <v>0.34</v>
      </c>
    </row>
    <row r="922" spans="1:5">
      <c r="A922" s="712">
        <v>93244</v>
      </c>
      <c r="B922" s="711" t="s">
        <v>1334</v>
      </c>
      <c r="C922" s="711" t="s">
        <v>90</v>
      </c>
      <c r="D922" s="711" t="s">
        <v>5883</v>
      </c>
      <c r="E922" s="713">
        <v>36.6</v>
      </c>
    </row>
    <row r="923" spans="1:5">
      <c r="A923" s="712">
        <v>93274</v>
      </c>
      <c r="B923" s="711" t="s">
        <v>1335</v>
      </c>
      <c r="C923" s="711" t="s">
        <v>90</v>
      </c>
      <c r="D923" s="711" t="s">
        <v>5883</v>
      </c>
      <c r="E923" s="713">
        <v>45.54</v>
      </c>
    </row>
    <row r="924" spans="1:5">
      <c r="A924" s="712">
        <v>93282</v>
      </c>
      <c r="B924" s="711" t="s">
        <v>1336</v>
      </c>
      <c r="C924" s="711" t="s">
        <v>90</v>
      </c>
      <c r="D924" s="711" t="s">
        <v>5883</v>
      </c>
      <c r="E924" s="713">
        <v>16.68</v>
      </c>
    </row>
    <row r="925" spans="1:5">
      <c r="A925" s="712">
        <v>93288</v>
      </c>
      <c r="B925" s="711" t="s">
        <v>1337</v>
      </c>
      <c r="C925" s="711" t="s">
        <v>90</v>
      </c>
      <c r="D925" s="711" t="s">
        <v>5883</v>
      </c>
      <c r="E925" s="713">
        <v>85.43</v>
      </c>
    </row>
    <row r="926" spans="1:5">
      <c r="A926" s="712">
        <v>93403</v>
      </c>
      <c r="B926" s="711" t="s">
        <v>1338</v>
      </c>
      <c r="C926" s="711" t="s">
        <v>90</v>
      </c>
      <c r="D926" s="711" t="s">
        <v>5883</v>
      </c>
      <c r="E926" s="713">
        <v>29.35</v>
      </c>
    </row>
    <row r="927" spans="1:5">
      <c r="A927" s="712">
        <v>93409</v>
      </c>
      <c r="B927" s="711" t="s">
        <v>1339</v>
      </c>
      <c r="C927" s="711" t="s">
        <v>90</v>
      </c>
      <c r="D927" s="711" t="s">
        <v>5883</v>
      </c>
      <c r="E927" s="713">
        <v>24.33</v>
      </c>
    </row>
    <row r="928" spans="1:5">
      <c r="A928" s="712">
        <v>93416</v>
      </c>
      <c r="B928" s="711" t="s">
        <v>1340</v>
      </c>
      <c r="C928" s="711" t="s">
        <v>90</v>
      </c>
      <c r="D928" s="711" t="s">
        <v>5883</v>
      </c>
      <c r="E928" s="713">
        <v>0.24</v>
      </c>
    </row>
    <row r="929" spans="1:5">
      <c r="A929" s="712">
        <v>93422</v>
      </c>
      <c r="B929" s="711" t="s">
        <v>1341</v>
      </c>
      <c r="C929" s="711" t="s">
        <v>90</v>
      </c>
      <c r="D929" s="711" t="s">
        <v>5883</v>
      </c>
      <c r="E929" s="713">
        <v>3.25</v>
      </c>
    </row>
    <row r="930" spans="1:5">
      <c r="A930" s="712">
        <v>93428</v>
      </c>
      <c r="B930" s="711" t="s">
        <v>1342</v>
      </c>
      <c r="C930" s="711" t="s">
        <v>90</v>
      </c>
      <c r="D930" s="711" t="s">
        <v>5883</v>
      </c>
      <c r="E930" s="713">
        <v>4.6100000000000003</v>
      </c>
    </row>
    <row r="931" spans="1:5">
      <c r="A931" s="712">
        <v>93434</v>
      </c>
      <c r="B931" s="711" t="s">
        <v>1343</v>
      </c>
      <c r="C931" s="711" t="s">
        <v>90</v>
      </c>
      <c r="D931" s="711" t="s">
        <v>5883</v>
      </c>
      <c r="E931" s="713">
        <v>159.97</v>
      </c>
    </row>
    <row r="932" spans="1:5">
      <c r="A932" s="712">
        <v>93440</v>
      </c>
      <c r="B932" s="711" t="s">
        <v>1344</v>
      </c>
      <c r="C932" s="711" t="s">
        <v>90</v>
      </c>
      <c r="D932" s="711" t="s">
        <v>5883</v>
      </c>
      <c r="E932" s="713">
        <v>84.18</v>
      </c>
    </row>
    <row r="933" spans="1:5">
      <c r="A933" s="712">
        <v>95122</v>
      </c>
      <c r="B933" s="711" t="s">
        <v>1345</v>
      </c>
      <c r="C933" s="711" t="s">
        <v>90</v>
      </c>
      <c r="D933" s="711" t="s">
        <v>5883</v>
      </c>
      <c r="E933" s="713">
        <v>121.11</v>
      </c>
    </row>
    <row r="934" spans="1:5">
      <c r="A934" s="712">
        <v>95128</v>
      </c>
      <c r="B934" s="711" t="s">
        <v>5953</v>
      </c>
      <c r="C934" s="711" t="s">
        <v>90</v>
      </c>
      <c r="D934" s="711" t="s">
        <v>5883</v>
      </c>
      <c r="E934" s="713">
        <v>29.54</v>
      </c>
    </row>
    <row r="935" spans="1:5">
      <c r="A935" s="712">
        <v>95140</v>
      </c>
      <c r="B935" s="711" t="s">
        <v>1346</v>
      </c>
      <c r="C935" s="711" t="s">
        <v>90</v>
      </c>
      <c r="D935" s="711" t="s">
        <v>5883</v>
      </c>
      <c r="E935" s="713">
        <v>0.04</v>
      </c>
    </row>
    <row r="936" spans="1:5">
      <c r="A936" s="712">
        <v>95213</v>
      </c>
      <c r="B936" s="711" t="s">
        <v>1347</v>
      </c>
      <c r="C936" s="711" t="s">
        <v>90</v>
      </c>
      <c r="D936" s="711" t="s">
        <v>5883</v>
      </c>
      <c r="E936" s="713">
        <v>49.42</v>
      </c>
    </row>
    <row r="937" spans="1:5">
      <c r="A937" s="712">
        <v>95219</v>
      </c>
      <c r="B937" s="711" t="s">
        <v>1348</v>
      </c>
      <c r="C937" s="711" t="s">
        <v>90</v>
      </c>
      <c r="D937" s="711" t="s">
        <v>5883</v>
      </c>
      <c r="E937" s="713">
        <v>22.12</v>
      </c>
    </row>
    <row r="938" spans="1:5">
      <c r="A938" s="712">
        <v>95259</v>
      </c>
      <c r="B938" s="711" t="s">
        <v>1349</v>
      </c>
      <c r="C938" s="711" t="s">
        <v>90</v>
      </c>
      <c r="D938" s="711" t="s">
        <v>5883</v>
      </c>
      <c r="E938" s="713">
        <v>17.73</v>
      </c>
    </row>
    <row r="939" spans="1:5">
      <c r="A939" s="712">
        <v>95265</v>
      </c>
      <c r="B939" s="711" t="s">
        <v>1350</v>
      </c>
      <c r="C939" s="711" t="s">
        <v>90</v>
      </c>
      <c r="D939" s="711" t="s">
        <v>5883</v>
      </c>
      <c r="E939" s="713">
        <v>0.9</v>
      </c>
    </row>
    <row r="940" spans="1:5">
      <c r="A940" s="712">
        <v>95271</v>
      </c>
      <c r="B940" s="711" t="s">
        <v>1351</v>
      </c>
      <c r="C940" s="711" t="s">
        <v>90</v>
      </c>
      <c r="D940" s="711" t="s">
        <v>5883</v>
      </c>
      <c r="E940" s="713">
        <v>0.45</v>
      </c>
    </row>
    <row r="941" spans="1:5">
      <c r="A941" s="712">
        <v>95277</v>
      </c>
      <c r="B941" s="711" t="s">
        <v>1352</v>
      </c>
      <c r="C941" s="711" t="s">
        <v>90</v>
      </c>
      <c r="D941" s="711" t="s">
        <v>5883</v>
      </c>
      <c r="E941" s="713">
        <v>0.44</v>
      </c>
    </row>
    <row r="942" spans="1:5">
      <c r="A942" s="712">
        <v>95283</v>
      </c>
      <c r="B942" s="711" t="s">
        <v>1353</v>
      </c>
      <c r="C942" s="711" t="s">
        <v>90</v>
      </c>
      <c r="D942" s="711" t="s">
        <v>5883</v>
      </c>
      <c r="E942" s="713">
        <v>0.49</v>
      </c>
    </row>
    <row r="943" spans="1:5">
      <c r="A943" s="712">
        <v>95621</v>
      </c>
      <c r="B943" s="711" t="s">
        <v>1354</v>
      </c>
      <c r="C943" s="711" t="s">
        <v>90</v>
      </c>
      <c r="D943" s="711" t="s">
        <v>5883</v>
      </c>
      <c r="E943" s="713">
        <v>17.53</v>
      </c>
    </row>
    <row r="944" spans="1:5">
      <c r="A944" s="712">
        <v>95632</v>
      </c>
      <c r="B944" s="711" t="s">
        <v>1355</v>
      </c>
      <c r="C944" s="711" t="s">
        <v>90</v>
      </c>
      <c r="D944" s="711" t="s">
        <v>5883</v>
      </c>
      <c r="E944" s="713">
        <v>45.47</v>
      </c>
    </row>
    <row r="945" spans="1:5">
      <c r="A945" s="712">
        <v>95703</v>
      </c>
      <c r="B945" s="711" t="s">
        <v>1356</v>
      </c>
      <c r="C945" s="711" t="s">
        <v>90</v>
      </c>
      <c r="D945" s="711" t="s">
        <v>5883</v>
      </c>
      <c r="E945" s="713">
        <v>20</v>
      </c>
    </row>
    <row r="946" spans="1:5">
      <c r="A946" s="712">
        <v>95709</v>
      </c>
      <c r="B946" s="711" t="s">
        <v>1357</v>
      </c>
      <c r="C946" s="711" t="s">
        <v>90</v>
      </c>
      <c r="D946" s="711" t="s">
        <v>5883</v>
      </c>
      <c r="E946" s="713">
        <v>45.68</v>
      </c>
    </row>
    <row r="947" spans="1:5">
      <c r="A947" s="712">
        <v>95715</v>
      </c>
      <c r="B947" s="711" t="s">
        <v>1358</v>
      </c>
      <c r="C947" s="711" t="s">
        <v>90</v>
      </c>
      <c r="D947" s="711" t="s">
        <v>5883</v>
      </c>
      <c r="E947" s="713">
        <v>54.91</v>
      </c>
    </row>
    <row r="948" spans="1:5">
      <c r="A948" s="712">
        <v>95721</v>
      </c>
      <c r="B948" s="711" t="s">
        <v>5954</v>
      </c>
      <c r="C948" s="711" t="s">
        <v>90</v>
      </c>
      <c r="D948" s="711" t="s">
        <v>5883</v>
      </c>
      <c r="E948" s="713">
        <v>53.6</v>
      </c>
    </row>
    <row r="949" spans="1:5">
      <c r="A949" s="712">
        <v>95873</v>
      </c>
      <c r="B949" s="711" t="s">
        <v>1359</v>
      </c>
      <c r="C949" s="711" t="s">
        <v>90</v>
      </c>
      <c r="D949" s="711" t="s">
        <v>5883</v>
      </c>
      <c r="E949" s="713">
        <v>7.36</v>
      </c>
    </row>
    <row r="950" spans="1:5">
      <c r="A950" s="712">
        <v>96014</v>
      </c>
      <c r="B950" s="711" t="s">
        <v>1360</v>
      </c>
      <c r="C950" s="711" t="s">
        <v>90</v>
      </c>
      <c r="D950" s="711" t="s">
        <v>5883</v>
      </c>
      <c r="E950" s="713">
        <v>31.63</v>
      </c>
    </row>
    <row r="951" spans="1:5">
      <c r="A951" s="712">
        <v>96021</v>
      </c>
      <c r="B951" s="711" t="s">
        <v>1361</v>
      </c>
      <c r="C951" s="711" t="s">
        <v>90</v>
      </c>
      <c r="D951" s="711" t="s">
        <v>5883</v>
      </c>
      <c r="E951" s="713">
        <v>31.48</v>
      </c>
    </row>
    <row r="952" spans="1:5">
      <c r="A952" s="712">
        <v>96029</v>
      </c>
      <c r="B952" s="711" t="s">
        <v>1362</v>
      </c>
      <c r="C952" s="711" t="s">
        <v>90</v>
      </c>
      <c r="D952" s="711" t="s">
        <v>5883</v>
      </c>
      <c r="E952" s="713">
        <v>28.05</v>
      </c>
    </row>
    <row r="953" spans="1:5">
      <c r="A953" s="712">
        <v>96036</v>
      </c>
      <c r="B953" s="711" t="s">
        <v>5955</v>
      </c>
      <c r="C953" s="711" t="s">
        <v>90</v>
      </c>
      <c r="D953" s="711" t="s">
        <v>5883</v>
      </c>
      <c r="E953" s="713">
        <v>39.700000000000003</v>
      </c>
    </row>
    <row r="954" spans="1:5">
      <c r="A954" s="712">
        <v>96155</v>
      </c>
      <c r="B954" s="711" t="s">
        <v>1363</v>
      </c>
      <c r="C954" s="711" t="s">
        <v>90</v>
      </c>
      <c r="D954" s="711" t="s">
        <v>5883</v>
      </c>
      <c r="E954" s="713">
        <v>28.2</v>
      </c>
    </row>
    <row r="955" spans="1:5">
      <c r="A955" s="712">
        <v>96156</v>
      </c>
      <c r="B955" s="711" t="s">
        <v>1364</v>
      </c>
      <c r="C955" s="711" t="s">
        <v>90</v>
      </c>
      <c r="D955" s="711" t="s">
        <v>5883</v>
      </c>
      <c r="E955" s="713">
        <v>34.369999999999997</v>
      </c>
    </row>
    <row r="956" spans="1:5">
      <c r="A956" s="712">
        <v>96159</v>
      </c>
      <c r="B956" s="711" t="s">
        <v>1365</v>
      </c>
      <c r="C956" s="711" t="s">
        <v>90</v>
      </c>
      <c r="D956" s="711" t="s">
        <v>5883</v>
      </c>
      <c r="E956" s="713">
        <v>42.43</v>
      </c>
    </row>
    <row r="957" spans="1:5">
      <c r="A957" s="712">
        <v>96246</v>
      </c>
      <c r="B957" s="711" t="s">
        <v>1366</v>
      </c>
      <c r="C957" s="711" t="s">
        <v>90</v>
      </c>
      <c r="D957" s="711" t="s">
        <v>5883</v>
      </c>
      <c r="E957" s="713">
        <v>34.03</v>
      </c>
    </row>
    <row r="958" spans="1:5">
      <c r="A958" s="712">
        <v>96302</v>
      </c>
      <c r="B958" s="711" t="s">
        <v>1367</v>
      </c>
      <c r="C958" s="711" t="s">
        <v>90</v>
      </c>
      <c r="D958" s="711" t="s">
        <v>5883</v>
      </c>
      <c r="E958" s="713">
        <v>61.99</v>
      </c>
    </row>
    <row r="959" spans="1:5">
      <c r="A959" s="712">
        <v>96308</v>
      </c>
      <c r="B959" s="711" t="s">
        <v>1368</v>
      </c>
      <c r="C959" s="711" t="s">
        <v>90</v>
      </c>
      <c r="D959" s="711" t="s">
        <v>5883</v>
      </c>
      <c r="E959" s="713">
        <v>0.16</v>
      </c>
    </row>
    <row r="960" spans="1:5">
      <c r="A960" s="712">
        <v>96464</v>
      </c>
      <c r="B960" s="711" t="s">
        <v>1369</v>
      </c>
      <c r="C960" s="711" t="s">
        <v>90</v>
      </c>
      <c r="D960" s="711" t="s">
        <v>5883</v>
      </c>
      <c r="E960" s="713">
        <v>48.64</v>
      </c>
    </row>
    <row r="961" spans="1:5">
      <c r="A961" s="712">
        <v>98765</v>
      </c>
      <c r="B961" s="711" t="s">
        <v>1370</v>
      </c>
      <c r="C961" s="711" t="s">
        <v>90</v>
      </c>
      <c r="D961" s="711" t="s">
        <v>5883</v>
      </c>
      <c r="E961" s="713">
        <v>0.06</v>
      </c>
    </row>
    <row r="962" spans="1:5">
      <c r="A962" s="712">
        <v>99834</v>
      </c>
      <c r="B962" s="711" t="s">
        <v>1371</v>
      </c>
      <c r="C962" s="711" t="s">
        <v>90</v>
      </c>
      <c r="D962" s="711" t="s">
        <v>5883</v>
      </c>
      <c r="E962" s="713">
        <v>0.13</v>
      </c>
    </row>
    <row r="963" spans="1:5">
      <c r="A963" s="712">
        <v>100642</v>
      </c>
      <c r="B963" s="711" t="s">
        <v>1372</v>
      </c>
      <c r="C963" s="711" t="s">
        <v>90</v>
      </c>
      <c r="D963" s="711" t="s">
        <v>5883</v>
      </c>
      <c r="E963" s="713">
        <v>115.8</v>
      </c>
    </row>
    <row r="964" spans="1:5">
      <c r="A964" s="712">
        <v>100648</v>
      </c>
      <c r="B964" s="711" t="s">
        <v>1373</v>
      </c>
      <c r="C964" s="711" t="s">
        <v>90</v>
      </c>
      <c r="D964" s="711" t="s">
        <v>5883</v>
      </c>
      <c r="E964" s="713">
        <v>276.75</v>
      </c>
    </row>
    <row r="965" spans="1:5">
      <c r="A965" s="712">
        <v>5089</v>
      </c>
      <c r="B965" s="711" t="s">
        <v>1374</v>
      </c>
      <c r="C965" s="711" t="s">
        <v>84</v>
      </c>
      <c r="D965" s="711" t="s">
        <v>5883</v>
      </c>
      <c r="E965" s="713">
        <v>22.2</v>
      </c>
    </row>
    <row r="966" spans="1:5">
      <c r="A966" s="712">
        <v>5627</v>
      </c>
      <c r="B966" s="711" t="s">
        <v>5956</v>
      </c>
      <c r="C966" s="711" t="s">
        <v>84</v>
      </c>
      <c r="D966" s="711" t="s">
        <v>5883</v>
      </c>
      <c r="E966" s="713">
        <v>26.32</v>
      </c>
    </row>
    <row r="967" spans="1:5">
      <c r="A967" s="712">
        <v>5628</v>
      </c>
      <c r="B967" s="711" t="s">
        <v>5957</v>
      </c>
      <c r="C967" s="711" t="s">
        <v>84</v>
      </c>
      <c r="D967" s="711" t="s">
        <v>5883</v>
      </c>
      <c r="E967" s="713">
        <v>3.57</v>
      </c>
    </row>
    <row r="968" spans="1:5">
      <c r="A968" s="712">
        <v>5629</v>
      </c>
      <c r="B968" s="711" t="s">
        <v>5958</v>
      </c>
      <c r="C968" s="711" t="s">
        <v>84</v>
      </c>
      <c r="D968" s="711" t="s">
        <v>5883</v>
      </c>
      <c r="E968" s="713">
        <v>32.9</v>
      </c>
    </row>
    <row r="969" spans="1:5">
      <c r="A969" s="712">
        <v>5630</v>
      </c>
      <c r="B969" s="711" t="s">
        <v>5959</v>
      </c>
      <c r="C969" s="711" t="s">
        <v>84</v>
      </c>
      <c r="D969" s="711" t="s">
        <v>5942</v>
      </c>
      <c r="E969" s="713">
        <v>40.81</v>
      </c>
    </row>
    <row r="970" spans="1:5">
      <c r="A970" s="712">
        <v>5658</v>
      </c>
      <c r="B970" s="711" t="s">
        <v>1375</v>
      </c>
      <c r="C970" s="711" t="s">
        <v>84</v>
      </c>
      <c r="D970" s="711" t="s">
        <v>5883</v>
      </c>
      <c r="E970" s="713">
        <v>1.36</v>
      </c>
    </row>
    <row r="971" spans="1:5">
      <c r="A971" s="712">
        <v>5664</v>
      </c>
      <c r="B971" s="711" t="s">
        <v>5960</v>
      </c>
      <c r="C971" s="711" t="s">
        <v>84</v>
      </c>
      <c r="D971" s="711" t="s">
        <v>5883</v>
      </c>
      <c r="E971" s="713">
        <v>18.62</v>
      </c>
    </row>
    <row r="972" spans="1:5">
      <c r="A972" s="712">
        <v>5667</v>
      </c>
      <c r="B972" s="711" t="s">
        <v>5961</v>
      </c>
      <c r="C972" s="711" t="s">
        <v>84</v>
      </c>
      <c r="D972" s="711" t="s">
        <v>5883</v>
      </c>
      <c r="E972" s="713">
        <v>16.559999999999999</v>
      </c>
    </row>
    <row r="973" spans="1:5">
      <c r="A973" s="712">
        <v>5668</v>
      </c>
      <c r="B973" s="711" t="s">
        <v>5962</v>
      </c>
      <c r="C973" s="711" t="s">
        <v>84</v>
      </c>
      <c r="D973" s="711" t="s">
        <v>5942</v>
      </c>
      <c r="E973" s="713">
        <v>31.22</v>
      </c>
    </row>
    <row r="974" spans="1:5">
      <c r="A974" s="712">
        <v>5674</v>
      </c>
      <c r="B974" s="711" t="s">
        <v>1376</v>
      </c>
      <c r="C974" s="711" t="s">
        <v>84</v>
      </c>
      <c r="D974" s="711" t="s">
        <v>5883</v>
      </c>
      <c r="E974" s="713">
        <v>21.36</v>
      </c>
    </row>
    <row r="975" spans="1:5">
      <c r="A975" s="712">
        <v>5692</v>
      </c>
      <c r="B975" s="711" t="s">
        <v>5963</v>
      </c>
      <c r="C975" s="711" t="s">
        <v>84</v>
      </c>
      <c r="D975" s="711" t="s">
        <v>5884</v>
      </c>
      <c r="E975" s="713">
        <v>0.19</v>
      </c>
    </row>
    <row r="976" spans="1:5">
      <c r="A976" s="712">
        <v>5693</v>
      </c>
      <c r="B976" s="711" t="s">
        <v>5964</v>
      </c>
      <c r="C976" s="711" t="s">
        <v>84</v>
      </c>
      <c r="D976" s="711" t="s">
        <v>5942</v>
      </c>
      <c r="E976" s="713">
        <v>6.67</v>
      </c>
    </row>
    <row r="977" spans="1:5">
      <c r="A977" s="712">
        <v>5695</v>
      </c>
      <c r="B977" s="711" t="s">
        <v>5965</v>
      </c>
      <c r="C977" s="711" t="s">
        <v>84</v>
      </c>
      <c r="D977" s="711" t="s">
        <v>5883</v>
      </c>
      <c r="E977" s="713">
        <v>26.78</v>
      </c>
    </row>
    <row r="978" spans="1:5">
      <c r="A978" s="712">
        <v>5703</v>
      </c>
      <c r="B978" s="711" t="s">
        <v>5966</v>
      </c>
      <c r="C978" s="711" t="s">
        <v>84</v>
      </c>
      <c r="D978" s="711" t="s">
        <v>5884</v>
      </c>
      <c r="E978" s="713">
        <v>15.7</v>
      </c>
    </row>
    <row r="979" spans="1:5">
      <c r="A979" s="712">
        <v>5705</v>
      </c>
      <c r="B979" s="711" t="s">
        <v>1377</v>
      </c>
      <c r="C979" s="711" t="s">
        <v>84</v>
      </c>
      <c r="D979" s="711" t="s">
        <v>5883</v>
      </c>
      <c r="E979" s="713">
        <v>16.63</v>
      </c>
    </row>
    <row r="980" spans="1:5">
      <c r="A980" s="712">
        <v>5707</v>
      </c>
      <c r="B980" s="711" t="s">
        <v>1378</v>
      </c>
      <c r="C980" s="711" t="s">
        <v>84</v>
      </c>
      <c r="D980" s="711" t="s">
        <v>5883</v>
      </c>
      <c r="E980" s="713">
        <v>43.84</v>
      </c>
    </row>
    <row r="981" spans="1:5">
      <c r="A981" s="712">
        <v>5710</v>
      </c>
      <c r="B981" s="711" t="s">
        <v>1379</v>
      </c>
      <c r="C981" s="711" t="s">
        <v>84</v>
      </c>
      <c r="D981" s="711" t="s">
        <v>5883</v>
      </c>
      <c r="E981" s="713">
        <v>103.54</v>
      </c>
    </row>
    <row r="982" spans="1:5">
      <c r="A982" s="712">
        <v>5711</v>
      </c>
      <c r="B982" s="711" t="s">
        <v>1380</v>
      </c>
      <c r="C982" s="711" t="s">
        <v>84</v>
      </c>
      <c r="D982" s="711" t="s">
        <v>5942</v>
      </c>
      <c r="E982" s="713">
        <v>56.39</v>
      </c>
    </row>
    <row r="983" spans="1:5">
      <c r="A983" s="712">
        <v>5714</v>
      </c>
      <c r="B983" s="711" t="s">
        <v>1381</v>
      </c>
      <c r="C983" s="711" t="s">
        <v>84</v>
      </c>
      <c r="D983" s="711" t="s">
        <v>5883</v>
      </c>
      <c r="E983" s="713">
        <v>9.0299999999999994</v>
      </c>
    </row>
    <row r="984" spans="1:5">
      <c r="A984" s="712">
        <v>5715</v>
      </c>
      <c r="B984" s="711" t="s">
        <v>1382</v>
      </c>
      <c r="C984" s="711" t="s">
        <v>84</v>
      </c>
      <c r="D984" s="711" t="s">
        <v>5942</v>
      </c>
      <c r="E984" s="713">
        <v>75.87</v>
      </c>
    </row>
    <row r="985" spans="1:5">
      <c r="A985" s="712">
        <v>5718</v>
      </c>
      <c r="B985" s="711" t="s">
        <v>5967</v>
      </c>
      <c r="C985" s="711" t="s">
        <v>84</v>
      </c>
      <c r="D985" s="711" t="s">
        <v>5942</v>
      </c>
      <c r="E985" s="713">
        <v>67.31</v>
      </c>
    </row>
    <row r="986" spans="1:5">
      <c r="A986" s="712">
        <v>5721</v>
      </c>
      <c r="B986" s="711" t="s">
        <v>5968</v>
      </c>
      <c r="C986" s="711" t="s">
        <v>84</v>
      </c>
      <c r="D986" s="711" t="s">
        <v>5942</v>
      </c>
      <c r="E986" s="713">
        <v>59.38</v>
      </c>
    </row>
    <row r="987" spans="1:5">
      <c r="A987" s="712">
        <v>5722</v>
      </c>
      <c r="B987" s="711" t="s">
        <v>5969</v>
      </c>
      <c r="C987" s="711" t="s">
        <v>84</v>
      </c>
      <c r="D987" s="711" t="s">
        <v>5942</v>
      </c>
      <c r="E987" s="713">
        <v>137.34</v>
      </c>
    </row>
    <row r="988" spans="1:5">
      <c r="A988" s="712">
        <v>5724</v>
      </c>
      <c r="B988" s="711" t="s">
        <v>5970</v>
      </c>
      <c r="C988" s="711" t="s">
        <v>84</v>
      </c>
      <c r="D988" s="711" t="s">
        <v>5883</v>
      </c>
      <c r="E988" s="713">
        <v>34.950000000000003</v>
      </c>
    </row>
    <row r="989" spans="1:5">
      <c r="A989" s="712">
        <v>5727</v>
      </c>
      <c r="B989" s="711" t="s">
        <v>1383</v>
      </c>
      <c r="C989" s="711" t="s">
        <v>84</v>
      </c>
      <c r="D989" s="711" t="s">
        <v>5883</v>
      </c>
      <c r="E989" s="713">
        <v>6.44</v>
      </c>
    </row>
    <row r="990" spans="1:5">
      <c r="A990" s="712">
        <v>5729</v>
      </c>
      <c r="B990" s="711" t="s">
        <v>1384</v>
      </c>
      <c r="C990" s="711" t="s">
        <v>84</v>
      </c>
      <c r="D990" s="711" t="s">
        <v>5883</v>
      </c>
      <c r="E990" s="713">
        <v>26.22</v>
      </c>
    </row>
    <row r="991" spans="1:5">
      <c r="A991" s="712">
        <v>5730</v>
      </c>
      <c r="B991" s="711" t="s">
        <v>1385</v>
      </c>
      <c r="C991" s="711" t="s">
        <v>84</v>
      </c>
      <c r="D991" s="711" t="s">
        <v>5942</v>
      </c>
      <c r="E991" s="713">
        <v>26.22</v>
      </c>
    </row>
    <row r="992" spans="1:5">
      <c r="A992" s="712">
        <v>5735</v>
      </c>
      <c r="B992" s="711" t="s">
        <v>5971</v>
      </c>
      <c r="C992" s="711" t="s">
        <v>84</v>
      </c>
      <c r="D992" s="711" t="s">
        <v>5883</v>
      </c>
      <c r="E992" s="713">
        <v>17.96</v>
      </c>
    </row>
    <row r="993" spans="1:5">
      <c r="A993" s="712">
        <v>5736</v>
      </c>
      <c r="B993" s="711" t="s">
        <v>5972</v>
      </c>
      <c r="C993" s="711" t="s">
        <v>84</v>
      </c>
      <c r="D993" s="711" t="s">
        <v>5942</v>
      </c>
      <c r="E993" s="713">
        <v>28.65</v>
      </c>
    </row>
    <row r="994" spans="1:5">
      <c r="A994" s="712">
        <v>5738</v>
      </c>
      <c r="B994" s="711" t="s">
        <v>1386</v>
      </c>
      <c r="C994" s="711" t="s">
        <v>84</v>
      </c>
      <c r="D994" s="711" t="s">
        <v>5883</v>
      </c>
      <c r="E994" s="713">
        <v>23.32</v>
      </c>
    </row>
    <row r="995" spans="1:5">
      <c r="A995" s="712">
        <v>5739</v>
      </c>
      <c r="B995" s="711" t="s">
        <v>1387</v>
      </c>
      <c r="C995" s="711" t="s">
        <v>84</v>
      </c>
      <c r="D995" s="711" t="s">
        <v>5883</v>
      </c>
      <c r="E995" s="713">
        <v>29.18</v>
      </c>
    </row>
    <row r="996" spans="1:5">
      <c r="A996" s="712">
        <v>5741</v>
      </c>
      <c r="B996" s="711" t="s">
        <v>5973</v>
      </c>
      <c r="C996" s="711" t="s">
        <v>84</v>
      </c>
      <c r="D996" s="711" t="s">
        <v>5883</v>
      </c>
      <c r="E996" s="713">
        <v>27.29</v>
      </c>
    </row>
    <row r="997" spans="1:5">
      <c r="A997" s="712">
        <v>5742</v>
      </c>
      <c r="B997" s="711" t="s">
        <v>5974</v>
      </c>
      <c r="C997" s="711" t="s">
        <v>84</v>
      </c>
      <c r="D997" s="711" t="s">
        <v>5942</v>
      </c>
      <c r="E997" s="713">
        <v>17.47</v>
      </c>
    </row>
    <row r="998" spans="1:5">
      <c r="A998" s="712">
        <v>5747</v>
      </c>
      <c r="B998" s="711" t="s">
        <v>5975</v>
      </c>
      <c r="C998" s="711" t="s">
        <v>84</v>
      </c>
      <c r="D998" s="711" t="s">
        <v>5942</v>
      </c>
      <c r="E998" s="713">
        <v>100.16</v>
      </c>
    </row>
    <row r="999" spans="1:5">
      <c r="A999" s="712">
        <v>5751</v>
      </c>
      <c r="B999" s="711" t="s">
        <v>1388</v>
      </c>
      <c r="C999" s="711" t="s">
        <v>84</v>
      </c>
      <c r="D999" s="711" t="s">
        <v>5883</v>
      </c>
      <c r="E999" s="713">
        <v>18.13</v>
      </c>
    </row>
    <row r="1000" spans="1:5">
      <c r="A1000" s="712">
        <v>5754</v>
      </c>
      <c r="B1000" s="711" t="s">
        <v>1389</v>
      </c>
      <c r="C1000" s="711" t="s">
        <v>84</v>
      </c>
      <c r="D1000" s="711" t="s">
        <v>5883</v>
      </c>
      <c r="E1000" s="713">
        <v>15.27</v>
      </c>
    </row>
    <row r="1001" spans="1:5">
      <c r="A1001" s="712">
        <v>5763</v>
      </c>
      <c r="B1001" s="711" t="s">
        <v>1390</v>
      </c>
      <c r="C1001" s="711" t="s">
        <v>84</v>
      </c>
      <c r="D1001" s="711" t="s">
        <v>5883</v>
      </c>
      <c r="E1001" s="713">
        <v>26.4</v>
      </c>
    </row>
    <row r="1002" spans="1:5">
      <c r="A1002" s="712">
        <v>5765</v>
      </c>
      <c r="B1002" s="711" t="s">
        <v>1391</v>
      </c>
      <c r="C1002" s="711" t="s">
        <v>84</v>
      </c>
      <c r="D1002" s="711" t="s">
        <v>5883</v>
      </c>
      <c r="E1002" s="713">
        <v>1.92</v>
      </c>
    </row>
    <row r="1003" spans="1:5">
      <c r="A1003" s="712">
        <v>5766</v>
      </c>
      <c r="B1003" s="711" t="s">
        <v>1392</v>
      </c>
      <c r="C1003" s="711" t="s">
        <v>84</v>
      </c>
      <c r="D1003" s="711" t="s">
        <v>5942</v>
      </c>
      <c r="E1003" s="713">
        <v>3.33</v>
      </c>
    </row>
    <row r="1004" spans="1:5">
      <c r="A1004" s="712">
        <v>5779</v>
      </c>
      <c r="B1004" s="711" t="s">
        <v>1393</v>
      </c>
      <c r="C1004" s="711" t="s">
        <v>84</v>
      </c>
      <c r="D1004" s="711" t="s">
        <v>5883</v>
      </c>
      <c r="E1004" s="713">
        <v>39.479999999999997</v>
      </c>
    </row>
    <row r="1005" spans="1:5">
      <c r="A1005" s="712">
        <v>5787</v>
      </c>
      <c r="B1005" s="711" t="s">
        <v>5976</v>
      </c>
      <c r="C1005" s="711" t="s">
        <v>84</v>
      </c>
      <c r="D1005" s="711" t="s">
        <v>5942</v>
      </c>
      <c r="E1005" s="713">
        <v>44.57</v>
      </c>
    </row>
    <row r="1006" spans="1:5">
      <c r="A1006" s="712">
        <v>5797</v>
      </c>
      <c r="B1006" s="711" t="s">
        <v>1394</v>
      </c>
      <c r="C1006" s="711" t="s">
        <v>84</v>
      </c>
      <c r="D1006" s="711" t="s">
        <v>5883</v>
      </c>
      <c r="E1006" s="713">
        <v>3.62</v>
      </c>
    </row>
    <row r="1007" spans="1:5">
      <c r="A1007" s="712">
        <v>5800</v>
      </c>
      <c r="B1007" s="711" t="s">
        <v>5977</v>
      </c>
      <c r="C1007" s="711" t="s">
        <v>84</v>
      </c>
      <c r="D1007" s="711" t="s">
        <v>5884</v>
      </c>
      <c r="E1007" s="713">
        <v>0.33</v>
      </c>
    </row>
    <row r="1008" spans="1:5">
      <c r="A1008" s="712">
        <v>7032</v>
      </c>
      <c r="B1008" s="711" t="s">
        <v>1395</v>
      </c>
      <c r="C1008" s="711" t="s">
        <v>84</v>
      </c>
      <c r="D1008" s="711" t="s">
        <v>5883</v>
      </c>
      <c r="E1008" s="713">
        <v>3.52</v>
      </c>
    </row>
    <row r="1009" spans="1:5">
      <c r="A1009" s="712">
        <v>7033</v>
      </c>
      <c r="B1009" s="711" t="s">
        <v>1396</v>
      </c>
      <c r="C1009" s="711" t="s">
        <v>84</v>
      </c>
      <c r="D1009" s="711" t="s">
        <v>5883</v>
      </c>
      <c r="E1009" s="713">
        <v>0.57999999999999996</v>
      </c>
    </row>
    <row r="1010" spans="1:5">
      <c r="A1010" s="712">
        <v>7034</v>
      </c>
      <c r="B1010" s="711" t="s">
        <v>1397</v>
      </c>
      <c r="C1010" s="711" t="s">
        <v>84</v>
      </c>
      <c r="D1010" s="711" t="s">
        <v>5883</v>
      </c>
      <c r="E1010" s="713">
        <v>6.61</v>
      </c>
    </row>
    <row r="1011" spans="1:5">
      <c r="A1011" s="712">
        <v>7035</v>
      </c>
      <c r="B1011" s="711" t="s">
        <v>1398</v>
      </c>
      <c r="C1011" s="711" t="s">
        <v>84</v>
      </c>
      <c r="D1011" s="711" t="s">
        <v>5942</v>
      </c>
      <c r="E1011" s="713">
        <v>135.36000000000001</v>
      </c>
    </row>
    <row r="1012" spans="1:5">
      <c r="A1012" s="712">
        <v>7038</v>
      </c>
      <c r="B1012" s="711" t="s">
        <v>1399</v>
      </c>
      <c r="C1012" s="711" t="s">
        <v>84</v>
      </c>
      <c r="D1012" s="711" t="s">
        <v>5883</v>
      </c>
      <c r="E1012" s="713">
        <v>26.67</v>
      </c>
    </row>
    <row r="1013" spans="1:5">
      <c r="A1013" s="712">
        <v>7039</v>
      </c>
      <c r="B1013" s="711" t="s">
        <v>1400</v>
      </c>
      <c r="C1013" s="711" t="s">
        <v>84</v>
      </c>
      <c r="D1013" s="711" t="s">
        <v>5883</v>
      </c>
      <c r="E1013" s="713">
        <v>3.7</v>
      </c>
    </row>
    <row r="1014" spans="1:5">
      <c r="A1014" s="712">
        <v>7040</v>
      </c>
      <c r="B1014" s="711" t="s">
        <v>1401</v>
      </c>
      <c r="C1014" s="711" t="s">
        <v>84</v>
      </c>
      <c r="D1014" s="711" t="s">
        <v>5883</v>
      </c>
      <c r="E1014" s="713">
        <v>33.380000000000003</v>
      </c>
    </row>
    <row r="1015" spans="1:5">
      <c r="A1015" s="712">
        <v>7044</v>
      </c>
      <c r="B1015" s="711" t="s">
        <v>5978</v>
      </c>
      <c r="C1015" s="711" t="s">
        <v>84</v>
      </c>
      <c r="D1015" s="711" t="s">
        <v>5884</v>
      </c>
      <c r="E1015" s="713">
        <v>0.22</v>
      </c>
    </row>
    <row r="1016" spans="1:5">
      <c r="A1016" s="712">
        <v>7045</v>
      </c>
      <c r="B1016" s="711" t="s">
        <v>5979</v>
      </c>
      <c r="C1016" s="711" t="s">
        <v>84</v>
      </c>
      <c r="D1016" s="711" t="s">
        <v>5884</v>
      </c>
      <c r="E1016" s="713">
        <v>0.02</v>
      </c>
    </row>
    <row r="1017" spans="1:5">
      <c r="A1017" s="712">
        <v>7046</v>
      </c>
      <c r="B1017" s="711" t="s">
        <v>5980</v>
      </c>
      <c r="C1017" s="711" t="s">
        <v>84</v>
      </c>
      <c r="D1017" s="711" t="s">
        <v>5884</v>
      </c>
      <c r="E1017" s="713">
        <v>0.24</v>
      </c>
    </row>
    <row r="1018" spans="1:5">
      <c r="A1018" s="712">
        <v>7047</v>
      </c>
      <c r="B1018" s="711" t="s">
        <v>5981</v>
      </c>
      <c r="C1018" s="711" t="s">
        <v>84</v>
      </c>
      <c r="D1018" s="711" t="s">
        <v>5942</v>
      </c>
      <c r="E1018" s="713">
        <v>7.84</v>
      </c>
    </row>
    <row r="1019" spans="1:5">
      <c r="A1019" s="712">
        <v>7051</v>
      </c>
      <c r="B1019" s="711" t="s">
        <v>1402</v>
      </c>
      <c r="C1019" s="711" t="s">
        <v>84</v>
      </c>
      <c r="D1019" s="711" t="s">
        <v>5883</v>
      </c>
      <c r="E1019" s="713">
        <v>23.66</v>
      </c>
    </row>
    <row r="1020" spans="1:5">
      <c r="A1020" s="712">
        <v>7052</v>
      </c>
      <c r="B1020" s="711" t="s">
        <v>1403</v>
      </c>
      <c r="C1020" s="711" t="s">
        <v>84</v>
      </c>
      <c r="D1020" s="711" t="s">
        <v>5883</v>
      </c>
      <c r="E1020" s="713">
        <v>3.28</v>
      </c>
    </row>
    <row r="1021" spans="1:5">
      <c r="A1021" s="712">
        <v>7053</v>
      </c>
      <c r="B1021" s="711" t="s">
        <v>1404</v>
      </c>
      <c r="C1021" s="711" t="s">
        <v>84</v>
      </c>
      <c r="D1021" s="711" t="s">
        <v>5883</v>
      </c>
      <c r="E1021" s="713">
        <v>29.61</v>
      </c>
    </row>
    <row r="1022" spans="1:5">
      <c r="A1022" s="712">
        <v>7054</v>
      </c>
      <c r="B1022" s="711" t="s">
        <v>1405</v>
      </c>
      <c r="C1022" s="711" t="s">
        <v>84</v>
      </c>
      <c r="D1022" s="711" t="s">
        <v>5942</v>
      </c>
      <c r="E1022" s="713">
        <v>56.54</v>
      </c>
    </row>
    <row r="1023" spans="1:5">
      <c r="A1023" s="712">
        <v>7058</v>
      </c>
      <c r="B1023" s="711" t="s">
        <v>5982</v>
      </c>
      <c r="C1023" s="711" t="s">
        <v>84</v>
      </c>
      <c r="D1023" s="711" t="s">
        <v>5883</v>
      </c>
      <c r="E1023" s="713">
        <v>13.64</v>
      </c>
    </row>
    <row r="1024" spans="1:5">
      <c r="A1024" s="712">
        <v>7059</v>
      </c>
      <c r="B1024" s="711" t="s">
        <v>5983</v>
      </c>
      <c r="C1024" s="711" t="s">
        <v>84</v>
      </c>
      <c r="D1024" s="711" t="s">
        <v>5883</v>
      </c>
      <c r="E1024" s="713">
        <v>2.5099999999999998</v>
      </c>
    </row>
    <row r="1025" spans="1:5">
      <c r="A1025" s="712">
        <v>7060</v>
      </c>
      <c r="B1025" s="711" t="s">
        <v>5984</v>
      </c>
      <c r="C1025" s="711" t="s">
        <v>84</v>
      </c>
      <c r="D1025" s="711" t="s">
        <v>5883</v>
      </c>
      <c r="E1025" s="713">
        <v>25.58</v>
      </c>
    </row>
    <row r="1026" spans="1:5">
      <c r="A1026" s="712">
        <v>7061</v>
      </c>
      <c r="B1026" s="711" t="s">
        <v>5985</v>
      </c>
      <c r="C1026" s="711" t="s">
        <v>84</v>
      </c>
      <c r="D1026" s="711" t="s">
        <v>5942</v>
      </c>
      <c r="E1026" s="713">
        <v>51.61</v>
      </c>
    </row>
    <row r="1027" spans="1:5">
      <c r="A1027" s="712">
        <v>7063</v>
      </c>
      <c r="B1027" s="711" t="s">
        <v>1406</v>
      </c>
      <c r="C1027" s="711" t="s">
        <v>84</v>
      </c>
      <c r="D1027" s="711" t="s">
        <v>5883</v>
      </c>
      <c r="E1027" s="713">
        <v>11.27</v>
      </c>
    </row>
    <row r="1028" spans="1:5">
      <c r="A1028" s="712">
        <v>7064</v>
      </c>
      <c r="B1028" s="711" t="s">
        <v>1407</v>
      </c>
      <c r="C1028" s="711" t="s">
        <v>84</v>
      </c>
      <c r="D1028" s="711" t="s">
        <v>5883</v>
      </c>
      <c r="E1028" s="713">
        <v>1.56</v>
      </c>
    </row>
    <row r="1029" spans="1:5">
      <c r="A1029" s="712">
        <v>7065</v>
      </c>
      <c r="B1029" s="711" t="s">
        <v>1408</v>
      </c>
      <c r="C1029" s="711" t="s">
        <v>84</v>
      </c>
      <c r="D1029" s="711" t="s">
        <v>5883</v>
      </c>
      <c r="E1029" s="713">
        <v>12.33</v>
      </c>
    </row>
    <row r="1030" spans="1:5">
      <c r="A1030" s="712">
        <v>7066</v>
      </c>
      <c r="B1030" s="711" t="s">
        <v>1409</v>
      </c>
      <c r="C1030" s="711" t="s">
        <v>84</v>
      </c>
      <c r="D1030" s="711" t="s">
        <v>5942</v>
      </c>
      <c r="E1030" s="713">
        <v>108.88</v>
      </c>
    </row>
    <row r="1031" spans="1:5">
      <c r="A1031" s="712">
        <v>53786</v>
      </c>
      <c r="B1031" s="711" t="s">
        <v>5986</v>
      </c>
      <c r="C1031" s="711" t="s">
        <v>84</v>
      </c>
      <c r="D1031" s="711" t="s">
        <v>5942</v>
      </c>
      <c r="E1031" s="713">
        <v>33.799999999999997</v>
      </c>
    </row>
    <row r="1032" spans="1:5">
      <c r="A1032" s="712">
        <v>53788</v>
      </c>
      <c r="B1032" s="711" t="s">
        <v>1410</v>
      </c>
      <c r="C1032" s="711" t="s">
        <v>84</v>
      </c>
      <c r="D1032" s="711" t="s">
        <v>5942</v>
      </c>
      <c r="E1032" s="713">
        <v>36.19</v>
      </c>
    </row>
    <row r="1033" spans="1:5">
      <c r="A1033" s="712">
        <v>53792</v>
      </c>
      <c r="B1033" s="711" t="s">
        <v>5987</v>
      </c>
      <c r="C1033" s="711" t="s">
        <v>84</v>
      </c>
      <c r="D1033" s="711" t="s">
        <v>5942</v>
      </c>
      <c r="E1033" s="713">
        <v>64.16</v>
      </c>
    </row>
    <row r="1034" spans="1:5">
      <c r="A1034" s="712">
        <v>53794</v>
      </c>
      <c r="B1034" s="711" t="s">
        <v>5988</v>
      </c>
      <c r="C1034" s="711" t="s">
        <v>84</v>
      </c>
      <c r="D1034" s="711" t="s">
        <v>5883</v>
      </c>
      <c r="E1034" s="713">
        <v>35</v>
      </c>
    </row>
    <row r="1035" spans="1:5">
      <c r="A1035" s="712">
        <v>53797</v>
      </c>
      <c r="B1035" s="711" t="s">
        <v>1411</v>
      </c>
      <c r="C1035" s="711" t="s">
        <v>84</v>
      </c>
      <c r="D1035" s="711" t="s">
        <v>5942</v>
      </c>
      <c r="E1035" s="713">
        <v>73.790000000000006</v>
      </c>
    </row>
    <row r="1036" spans="1:5">
      <c r="A1036" s="712">
        <v>53804</v>
      </c>
      <c r="B1036" s="711" t="s">
        <v>1412</v>
      </c>
      <c r="C1036" s="711" t="s">
        <v>84</v>
      </c>
      <c r="D1036" s="711" t="s">
        <v>5883</v>
      </c>
      <c r="E1036" s="713">
        <v>2.83</v>
      </c>
    </row>
    <row r="1037" spans="1:5">
      <c r="A1037" s="712">
        <v>53806</v>
      </c>
      <c r="B1037" s="711" t="s">
        <v>5989</v>
      </c>
      <c r="C1037" s="711" t="s">
        <v>84</v>
      </c>
      <c r="D1037" s="711" t="s">
        <v>5883</v>
      </c>
      <c r="E1037" s="713">
        <v>45.03</v>
      </c>
    </row>
    <row r="1038" spans="1:5">
      <c r="A1038" s="712">
        <v>53810</v>
      </c>
      <c r="B1038" s="711" t="s">
        <v>5990</v>
      </c>
      <c r="C1038" s="711" t="s">
        <v>84</v>
      </c>
      <c r="D1038" s="711" t="s">
        <v>5883</v>
      </c>
      <c r="E1038" s="713">
        <v>45.31</v>
      </c>
    </row>
    <row r="1039" spans="1:5">
      <c r="A1039" s="712">
        <v>53814</v>
      </c>
      <c r="B1039" s="711" t="s">
        <v>5991</v>
      </c>
      <c r="C1039" s="711" t="s">
        <v>84</v>
      </c>
      <c r="D1039" s="711" t="s">
        <v>5883</v>
      </c>
      <c r="E1039" s="713">
        <v>148.41999999999999</v>
      </c>
    </row>
    <row r="1040" spans="1:5">
      <c r="A1040" s="712">
        <v>53817</v>
      </c>
      <c r="B1040" s="711" t="s">
        <v>5992</v>
      </c>
      <c r="C1040" s="711" t="s">
        <v>84</v>
      </c>
      <c r="D1040" s="711" t="s">
        <v>5942</v>
      </c>
      <c r="E1040" s="713">
        <v>39.56</v>
      </c>
    </row>
    <row r="1041" spans="1:5">
      <c r="A1041" s="712">
        <v>53818</v>
      </c>
      <c r="B1041" s="711" t="s">
        <v>1413</v>
      </c>
      <c r="C1041" s="711" t="s">
        <v>84</v>
      </c>
      <c r="D1041" s="711" t="s">
        <v>5883</v>
      </c>
      <c r="E1041" s="713">
        <v>5.15</v>
      </c>
    </row>
    <row r="1042" spans="1:5">
      <c r="A1042" s="712">
        <v>53827</v>
      </c>
      <c r="B1042" s="711" t="s">
        <v>1414</v>
      </c>
      <c r="C1042" s="711" t="s">
        <v>84</v>
      </c>
      <c r="D1042" s="711" t="s">
        <v>5942</v>
      </c>
      <c r="E1042" s="713">
        <v>72.23</v>
      </c>
    </row>
    <row r="1043" spans="1:5">
      <c r="A1043" s="712">
        <v>53829</v>
      </c>
      <c r="B1043" s="711" t="s">
        <v>1415</v>
      </c>
      <c r="C1043" s="711" t="s">
        <v>84</v>
      </c>
      <c r="D1043" s="711" t="s">
        <v>5942</v>
      </c>
      <c r="E1043" s="713">
        <v>73.790000000000006</v>
      </c>
    </row>
    <row r="1044" spans="1:5">
      <c r="A1044" s="712">
        <v>53831</v>
      </c>
      <c r="B1044" s="711" t="s">
        <v>1416</v>
      </c>
      <c r="C1044" s="711" t="s">
        <v>84</v>
      </c>
      <c r="D1044" s="711" t="s">
        <v>5942</v>
      </c>
      <c r="E1044" s="713">
        <v>121.88</v>
      </c>
    </row>
    <row r="1045" spans="1:5">
      <c r="A1045" s="712">
        <v>53840</v>
      </c>
      <c r="B1045" s="711" t="s">
        <v>1417</v>
      </c>
      <c r="C1045" s="711" t="s">
        <v>84</v>
      </c>
      <c r="D1045" s="711" t="s">
        <v>5883</v>
      </c>
      <c r="E1045" s="713">
        <v>1.54</v>
      </c>
    </row>
    <row r="1046" spans="1:5">
      <c r="A1046" s="712">
        <v>53841</v>
      </c>
      <c r="B1046" s="711" t="s">
        <v>1418</v>
      </c>
      <c r="C1046" s="711" t="s">
        <v>84</v>
      </c>
      <c r="D1046" s="711" t="s">
        <v>5883</v>
      </c>
      <c r="E1046" s="713">
        <v>1.07</v>
      </c>
    </row>
    <row r="1047" spans="1:5">
      <c r="A1047" s="712">
        <v>53849</v>
      </c>
      <c r="B1047" s="711" t="s">
        <v>1419</v>
      </c>
      <c r="C1047" s="711" t="s">
        <v>84</v>
      </c>
      <c r="D1047" s="711" t="s">
        <v>5942</v>
      </c>
      <c r="E1047" s="713">
        <v>53.02</v>
      </c>
    </row>
    <row r="1048" spans="1:5">
      <c r="A1048" s="712">
        <v>53857</v>
      </c>
      <c r="B1048" s="711" t="s">
        <v>5993</v>
      </c>
      <c r="C1048" s="711" t="s">
        <v>84</v>
      </c>
      <c r="D1048" s="711" t="s">
        <v>5883</v>
      </c>
      <c r="E1048" s="713">
        <v>26.94</v>
      </c>
    </row>
    <row r="1049" spans="1:5">
      <c r="A1049" s="712">
        <v>53858</v>
      </c>
      <c r="B1049" s="711" t="s">
        <v>5994</v>
      </c>
      <c r="C1049" s="711" t="s">
        <v>84</v>
      </c>
      <c r="D1049" s="711" t="s">
        <v>5942</v>
      </c>
      <c r="E1049" s="713">
        <v>50.67</v>
      </c>
    </row>
    <row r="1050" spans="1:5">
      <c r="A1050" s="712">
        <v>53861</v>
      </c>
      <c r="B1050" s="711" t="s">
        <v>5995</v>
      </c>
      <c r="C1050" s="711" t="s">
        <v>84</v>
      </c>
      <c r="D1050" s="711" t="s">
        <v>5883</v>
      </c>
      <c r="E1050" s="713">
        <v>37.36</v>
      </c>
    </row>
    <row r="1051" spans="1:5">
      <c r="A1051" s="712">
        <v>53863</v>
      </c>
      <c r="B1051" s="711" t="s">
        <v>1420</v>
      </c>
      <c r="C1051" s="711" t="s">
        <v>84</v>
      </c>
      <c r="D1051" s="711" t="s">
        <v>5883</v>
      </c>
      <c r="E1051" s="713">
        <v>1.38</v>
      </c>
    </row>
    <row r="1052" spans="1:5">
      <c r="A1052" s="712">
        <v>53865</v>
      </c>
      <c r="B1052" s="711" t="s">
        <v>1421</v>
      </c>
      <c r="C1052" s="711" t="s">
        <v>84</v>
      </c>
      <c r="D1052" s="711" t="s">
        <v>5942</v>
      </c>
      <c r="E1052" s="713">
        <v>29.86</v>
      </c>
    </row>
    <row r="1053" spans="1:5">
      <c r="A1053" s="712">
        <v>53866</v>
      </c>
      <c r="B1053" s="711" t="s">
        <v>5996</v>
      </c>
      <c r="C1053" s="711" t="s">
        <v>84</v>
      </c>
      <c r="D1053" s="711" t="s">
        <v>5942</v>
      </c>
      <c r="E1053" s="713">
        <v>1.27</v>
      </c>
    </row>
    <row r="1054" spans="1:5">
      <c r="A1054" s="712">
        <v>53882</v>
      </c>
      <c r="B1054" s="711" t="s">
        <v>5997</v>
      </c>
      <c r="C1054" s="711" t="s">
        <v>84</v>
      </c>
      <c r="D1054" s="711" t="s">
        <v>5883</v>
      </c>
      <c r="E1054" s="713">
        <v>20.58</v>
      </c>
    </row>
    <row r="1055" spans="1:5">
      <c r="A1055" s="712">
        <v>55263</v>
      </c>
      <c r="B1055" s="711" t="s">
        <v>1422</v>
      </c>
      <c r="C1055" s="711" t="s">
        <v>84</v>
      </c>
      <c r="D1055" s="711" t="s">
        <v>5942</v>
      </c>
      <c r="E1055" s="713">
        <v>40.81</v>
      </c>
    </row>
    <row r="1056" spans="1:5">
      <c r="A1056" s="712">
        <v>73303</v>
      </c>
      <c r="B1056" s="711" t="s">
        <v>1423</v>
      </c>
      <c r="C1056" s="711" t="s">
        <v>84</v>
      </c>
      <c r="D1056" s="711" t="s">
        <v>5883</v>
      </c>
      <c r="E1056" s="713">
        <v>4.3899999999999997</v>
      </c>
    </row>
    <row r="1057" spans="1:5">
      <c r="A1057" s="712">
        <v>73307</v>
      </c>
      <c r="B1057" s="711" t="s">
        <v>1424</v>
      </c>
      <c r="C1057" s="711" t="s">
        <v>84</v>
      </c>
      <c r="D1057" s="711" t="s">
        <v>5883</v>
      </c>
      <c r="E1057" s="713">
        <v>3.91</v>
      </c>
    </row>
    <row r="1058" spans="1:5">
      <c r="A1058" s="712">
        <v>73309</v>
      </c>
      <c r="B1058" s="711" t="s">
        <v>1425</v>
      </c>
      <c r="C1058" s="711" t="s">
        <v>84</v>
      </c>
      <c r="D1058" s="711" t="s">
        <v>5883</v>
      </c>
      <c r="E1058" s="713">
        <v>17.739999999999998</v>
      </c>
    </row>
    <row r="1059" spans="1:5">
      <c r="A1059" s="712">
        <v>73311</v>
      </c>
      <c r="B1059" s="711" t="s">
        <v>1426</v>
      </c>
      <c r="C1059" s="711" t="s">
        <v>84</v>
      </c>
      <c r="D1059" s="711" t="s">
        <v>5942</v>
      </c>
      <c r="E1059" s="713">
        <v>112.82</v>
      </c>
    </row>
    <row r="1060" spans="1:5">
      <c r="A1060" s="712">
        <v>73313</v>
      </c>
      <c r="B1060" s="711" t="s">
        <v>1427</v>
      </c>
      <c r="C1060" s="711" t="s">
        <v>84</v>
      </c>
      <c r="D1060" s="711" t="s">
        <v>5883</v>
      </c>
      <c r="E1060" s="713">
        <v>2.46</v>
      </c>
    </row>
    <row r="1061" spans="1:5">
      <c r="A1061" s="712">
        <v>73315</v>
      </c>
      <c r="B1061" s="711" t="s">
        <v>1428</v>
      </c>
      <c r="C1061" s="711" t="s">
        <v>84</v>
      </c>
      <c r="D1061" s="711" t="s">
        <v>5942</v>
      </c>
      <c r="E1061" s="713">
        <v>36.19</v>
      </c>
    </row>
    <row r="1062" spans="1:5">
      <c r="A1062" s="712">
        <v>73335</v>
      </c>
      <c r="B1062" s="711" t="s">
        <v>1429</v>
      </c>
      <c r="C1062" s="711" t="s">
        <v>84</v>
      </c>
      <c r="D1062" s="711" t="s">
        <v>5883</v>
      </c>
      <c r="E1062" s="713">
        <v>19.72</v>
      </c>
    </row>
    <row r="1063" spans="1:5">
      <c r="A1063" s="712">
        <v>73340</v>
      </c>
      <c r="B1063" s="711" t="s">
        <v>1430</v>
      </c>
      <c r="C1063" s="711" t="s">
        <v>84</v>
      </c>
      <c r="D1063" s="711" t="s">
        <v>5942</v>
      </c>
      <c r="E1063" s="713">
        <v>51.61</v>
      </c>
    </row>
    <row r="1064" spans="1:5">
      <c r="A1064" s="712">
        <v>83361</v>
      </c>
      <c r="B1064" s="711" t="s">
        <v>5998</v>
      </c>
      <c r="C1064" s="711" t="s">
        <v>84</v>
      </c>
      <c r="D1064" s="711" t="s">
        <v>5883</v>
      </c>
      <c r="E1064" s="713">
        <v>11.41</v>
      </c>
    </row>
    <row r="1065" spans="1:5">
      <c r="A1065" s="712">
        <v>83761</v>
      </c>
      <c r="B1065" s="711" t="s">
        <v>1431</v>
      </c>
      <c r="C1065" s="711" t="s">
        <v>84</v>
      </c>
      <c r="D1065" s="711" t="s">
        <v>5883</v>
      </c>
      <c r="E1065" s="713">
        <v>9.36</v>
      </c>
    </row>
    <row r="1066" spans="1:5">
      <c r="A1066" s="712">
        <v>83762</v>
      </c>
      <c r="B1066" s="711" t="s">
        <v>1432</v>
      </c>
      <c r="C1066" s="711" t="s">
        <v>84</v>
      </c>
      <c r="D1066" s="711" t="s">
        <v>5883</v>
      </c>
      <c r="E1066" s="713">
        <v>11.7</v>
      </c>
    </row>
    <row r="1067" spans="1:5">
      <c r="A1067" s="712">
        <v>83763</v>
      </c>
      <c r="B1067" s="711" t="s">
        <v>1433</v>
      </c>
      <c r="C1067" s="711" t="s">
        <v>84</v>
      </c>
      <c r="D1067" s="711" t="s">
        <v>5942</v>
      </c>
      <c r="E1067" s="713">
        <v>31.79</v>
      </c>
    </row>
    <row r="1068" spans="1:5">
      <c r="A1068" s="712">
        <v>83764</v>
      </c>
      <c r="B1068" s="711" t="s">
        <v>1434</v>
      </c>
      <c r="C1068" s="711" t="s">
        <v>84</v>
      </c>
      <c r="D1068" s="711" t="s">
        <v>5883</v>
      </c>
      <c r="E1068" s="713">
        <v>1.05</v>
      </c>
    </row>
    <row r="1069" spans="1:5">
      <c r="A1069" s="712">
        <v>87026</v>
      </c>
      <c r="B1069" s="711" t="s">
        <v>1435</v>
      </c>
      <c r="C1069" s="711" t="s">
        <v>84</v>
      </c>
      <c r="D1069" s="711" t="s">
        <v>5883</v>
      </c>
      <c r="E1069" s="713">
        <v>0.21</v>
      </c>
    </row>
    <row r="1070" spans="1:5">
      <c r="A1070" s="712">
        <v>87441</v>
      </c>
      <c r="B1070" s="711" t="s">
        <v>1436</v>
      </c>
      <c r="C1070" s="711" t="s">
        <v>84</v>
      </c>
      <c r="D1070" s="711" t="s">
        <v>5884</v>
      </c>
      <c r="E1070" s="713">
        <v>0.34</v>
      </c>
    </row>
    <row r="1071" spans="1:5">
      <c r="A1071" s="712">
        <v>87442</v>
      </c>
      <c r="B1071" s="711" t="s">
        <v>1437</v>
      </c>
      <c r="C1071" s="711" t="s">
        <v>84</v>
      </c>
      <c r="D1071" s="711" t="s">
        <v>5884</v>
      </c>
      <c r="E1071" s="713">
        <v>0.04</v>
      </c>
    </row>
    <row r="1072" spans="1:5">
      <c r="A1072" s="712">
        <v>87443</v>
      </c>
      <c r="B1072" s="711" t="s">
        <v>1438</v>
      </c>
      <c r="C1072" s="711" t="s">
        <v>84</v>
      </c>
      <c r="D1072" s="711" t="s">
        <v>5884</v>
      </c>
      <c r="E1072" s="713">
        <v>0.32</v>
      </c>
    </row>
    <row r="1073" spans="1:5">
      <c r="A1073" s="712">
        <v>87444</v>
      </c>
      <c r="B1073" s="711" t="s">
        <v>1439</v>
      </c>
      <c r="C1073" s="711" t="s">
        <v>84</v>
      </c>
      <c r="D1073" s="711" t="s">
        <v>5942</v>
      </c>
      <c r="E1073" s="713">
        <v>2.69</v>
      </c>
    </row>
    <row r="1074" spans="1:5">
      <c r="A1074" s="712">
        <v>88387</v>
      </c>
      <c r="B1074" s="711" t="s">
        <v>1440</v>
      </c>
      <c r="C1074" s="711" t="s">
        <v>84</v>
      </c>
      <c r="D1074" s="711" t="s">
        <v>5884</v>
      </c>
      <c r="E1074" s="713">
        <v>0.67</v>
      </c>
    </row>
    <row r="1075" spans="1:5">
      <c r="A1075" s="712">
        <v>88389</v>
      </c>
      <c r="B1075" s="711" t="s">
        <v>1441</v>
      </c>
      <c r="C1075" s="711" t="s">
        <v>84</v>
      </c>
      <c r="D1075" s="711" t="s">
        <v>5884</v>
      </c>
      <c r="E1075" s="713">
        <v>7.0000000000000007E-2</v>
      </c>
    </row>
    <row r="1076" spans="1:5">
      <c r="A1076" s="712">
        <v>88390</v>
      </c>
      <c r="B1076" s="711" t="s">
        <v>1442</v>
      </c>
      <c r="C1076" s="711" t="s">
        <v>84</v>
      </c>
      <c r="D1076" s="711" t="s">
        <v>5884</v>
      </c>
      <c r="E1076" s="713">
        <v>0.83</v>
      </c>
    </row>
    <row r="1077" spans="1:5">
      <c r="A1077" s="712">
        <v>88391</v>
      </c>
      <c r="B1077" s="711" t="s">
        <v>1443</v>
      </c>
      <c r="C1077" s="711" t="s">
        <v>84</v>
      </c>
      <c r="D1077" s="711" t="s">
        <v>5884</v>
      </c>
      <c r="E1077" s="713">
        <v>2.06</v>
      </c>
    </row>
    <row r="1078" spans="1:5">
      <c r="A1078" s="712">
        <v>88394</v>
      </c>
      <c r="B1078" s="711" t="s">
        <v>1444</v>
      </c>
      <c r="C1078" s="711" t="s">
        <v>84</v>
      </c>
      <c r="D1078" s="711" t="s">
        <v>5884</v>
      </c>
      <c r="E1078" s="713">
        <v>0.79</v>
      </c>
    </row>
    <row r="1079" spans="1:5">
      <c r="A1079" s="712">
        <v>88395</v>
      </c>
      <c r="B1079" s="711" t="s">
        <v>1445</v>
      </c>
      <c r="C1079" s="711" t="s">
        <v>84</v>
      </c>
      <c r="D1079" s="711" t="s">
        <v>5884</v>
      </c>
      <c r="E1079" s="713">
        <v>0.09</v>
      </c>
    </row>
    <row r="1080" spans="1:5">
      <c r="A1080" s="712">
        <v>88396</v>
      </c>
      <c r="B1080" s="711" t="s">
        <v>1446</v>
      </c>
      <c r="C1080" s="711" t="s">
        <v>84</v>
      </c>
      <c r="D1080" s="711" t="s">
        <v>5884</v>
      </c>
      <c r="E1080" s="713">
        <v>0.99</v>
      </c>
    </row>
    <row r="1081" spans="1:5">
      <c r="A1081" s="712">
        <v>88397</v>
      </c>
      <c r="B1081" s="711" t="s">
        <v>1447</v>
      </c>
      <c r="C1081" s="711" t="s">
        <v>84</v>
      </c>
      <c r="D1081" s="711" t="s">
        <v>5884</v>
      </c>
      <c r="E1081" s="713">
        <v>3.09</v>
      </c>
    </row>
    <row r="1082" spans="1:5">
      <c r="A1082" s="712">
        <v>88400</v>
      </c>
      <c r="B1082" s="711" t="s">
        <v>1448</v>
      </c>
      <c r="C1082" s="711" t="s">
        <v>84</v>
      </c>
      <c r="D1082" s="711" t="s">
        <v>5884</v>
      </c>
      <c r="E1082" s="713">
        <v>0.63</v>
      </c>
    </row>
    <row r="1083" spans="1:5">
      <c r="A1083" s="712">
        <v>88401</v>
      </c>
      <c r="B1083" s="711" t="s">
        <v>1449</v>
      </c>
      <c r="C1083" s="711" t="s">
        <v>84</v>
      </c>
      <c r="D1083" s="711" t="s">
        <v>5884</v>
      </c>
      <c r="E1083" s="713">
        <v>7.0000000000000007E-2</v>
      </c>
    </row>
    <row r="1084" spans="1:5">
      <c r="A1084" s="712">
        <v>88402</v>
      </c>
      <c r="B1084" s="711" t="s">
        <v>1450</v>
      </c>
      <c r="C1084" s="711" t="s">
        <v>84</v>
      </c>
      <c r="D1084" s="711" t="s">
        <v>5884</v>
      </c>
      <c r="E1084" s="713">
        <v>0.79</v>
      </c>
    </row>
    <row r="1085" spans="1:5">
      <c r="A1085" s="712">
        <v>88403</v>
      </c>
      <c r="B1085" s="711" t="s">
        <v>1451</v>
      </c>
      <c r="C1085" s="711" t="s">
        <v>84</v>
      </c>
      <c r="D1085" s="711" t="s">
        <v>5884</v>
      </c>
      <c r="E1085" s="713">
        <v>1.24</v>
      </c>
    </row>
    <row r="1086" spans="1:5">
      <c r="A1086" s="712">
        <v>88419</v>
      </c>
      <c r="B1086" s="711" t="s">
        <v>5999</v>
      </c>
      <c r="C1086" s="711" t="s">
        <v>84</v>
      </c>
      <c r="D1086" s="711" t="s">
        <v>5884</v>
      </c>
      <c r="E1086" s="713">
        <v>4.12</v>
      </c>
    </row>
    <row r="1087" spans="1:5">
      <c r="A1087" s="712">
        <v>88422</v>
      </c>
      <c r="B1087" s="711" t="s">
        <v>6000</v>
      </c>
      <c r="C1087" s="711" t="s">
        <v>84</v>
      </c>
      <c r="D1087" s="711" t="s">
        <v>5884</v>
      </c>
      <c r="E1087" s="713">
        <v>0.48</v>
      </c>
    </row>
    <row r="1088" spans="1:5">
      <c r="A1088" s="712">
        <v>88425</v>
      </c>
      <c r="B1088" s="711" t="s">
        <v>6001</v>
      </c>
      <c r="C1088" s="711" t="s">
        <v>84</v>
      </c>
      <c r="D1088" s="711" t="s">
        <v>5884</v>
      </c>
      <c r="E1088" s="713">
        <v>4.5</v>
      </c>
    </row>
    <row r="1089" spans="1:5">
      <c r="A1089" s="712">
        <v>88427</v>
      </c>
      <c r="B1089" s="711" t="s">
        <v>6002</v>
      </c>
      <c r="C1089" s="711" t="s">
        <v>84</v>
      </c>
      <c r="D1089" s="711" t="s">
        <v>5884</v>
      </c>
      <c r="E1089" s="713">
        <v>3.14</v>
      </c>
    </row>
    <row r="1090" spans="1:5">
      <c r="A1090" s="712">
        <v>88434</v>
      </c>
      <c r="B1090" s="711" t="s">
        <v>6003</v>
      </c>
      <c r="C1090" s="711" t="s">
        <v>84</v>
      </c>
      <c r="D1090" s="711" t="s">
        <v>5884</v>
      </c>
      <c r="E1090" s="713">
        <v>5.46</v>
      </c>
    </row>
    <row r="1091" spans="1:5">
      <c r="A1091" s="712">
        <v>88435</v>
      </c>
      <c r="B1091" s="711" t="s">
        <v>6004</v>
      </c>
      <c r="C1091" s="711" t="s">
        <v>84</v>
      </c>
      <c r="D1091" s="711" t="s">
        <v>5884</v>
      </c>
      <c r="E1091" s="713">
        <v>0.64</v>
      </c>
    </row>
    <row r="1092" spans="1:5">
      <c r="A1092" s="712">
        <v>88436</v>
      </c>
      <c r="B1092" s="711" t="s">
        <v>6005</v>
      </c>
      <c r="C1092" s="711" t="s">
        <v>84</v>
      </c>
      <c r="D1092" s="711" t="s">
        <v>5884</v>
      </c>
      <c r="E1092" s="713">
        <v>5.97</v>
      </c>
    </row>
    <row r="1093" spans="1:5">
      <c r="A1093" s="712">
        <v>88437</v>
      </c>
      <c r="B1093" s="711" t="s">
        <v>6006</v>
      </c>
      <c r="C1093" s="711" t="s">
        <v>84</v>
      </c>
      <c r="D1093" s="711" t="s">
        <v>5884</v>
      </c>
      <c r="E1093" s="713">
        <v>3.14</v>
      </c>
    </row>
    <row r="1094" spans="1:5">
      <c r="A1094" s="712">
        <v>88569</v>
      </c>
      <c r="B1094" s="711" t="s">
        <v>1452</v>
      </c>
      <c r="C1094" s="711" t="s">
        <v>84</v>
      </c>
      <c r="D1094" s="711" t="s">
        <v>5883</v>
      </c>
      <c r="E1094" s="713">
        <v>2.46</v>
      </c>
    </row>
    <row r="1095" spans="1:5">
      <c r="A1095" s="712">
        <v>88570</v>
      </c>
      <c r="B1095" s="711" t="s">
        <v>1453</v>
      </c>
      <c r="C1095" s="711" t="s">
        <v>84</v>
      </c>
      <c r="D1095" s="711" t="s">
        <v>5883</v>
      </c>
      <c r="E1095" s="713">
        <v>0.53</v>
      </c>
    </row>
    <row r="1096" spans="1:5">
      <c r="A1096" s="712">
        <v>88826</v>
      </c>
      <c r="B1096" s="711" t="s">
        <v>1454</v>
      </c>
      <c r="C1096" s="711" t="s">
        <v>84</v>
      </c>
      <c r="D1096" s="711" t="s">
        <v>5942</v>
      </c>
      <c r="E1096" s="713">
        <v>0.25</v>
      </c>
    </row>
    <row r="1097" spans="1:5">
      <c r="A1097" s="712">
        <v>88827</v>
      </c>
      <c r="B1097" s="711" t="s">
        <v>1455</v>
      </c>
      <c r="C1097" s="711" t="s">
        <v>84</v>
      </c>
      <c r="D1097" s="711" t="s">
        <v>5942</v>
      </c>
      <c r="E1097" s="713">
        <v>0.03</v>
      </c>
    </row>
    <row r="1098" spans="1:5">
      <c r="A1098" s="712">
        <v>88828</v>
      </c>
      <c r="B1098" s="711" t="s">
        <v>1456</v>
      </c>
      <c r="C1098" s="711" t="s">
        <v>84</v>
      </c>
      <c r="D1098" s="711" t="s">
        <v>5942</v>
      </c>
      <c r="E1098" s="713">
        <v>0.23</v>
      </c>
    </row>
    <row r="1099" spans="1:5">
      <c r="A1099" s="712">
        <v>88829</v>
      </c>
      <c r="B1099" s="711" t="s">
        <v>1457</v>
      </c>
      <c r="C1099" s="711" t="s">
        <v>84</v>
      </c>
      <c r="D1099" s="711" t="s">
        <v>5884</v>
      </c>
      <c r="E1099" s="713">
        <v>0.82</v>
      </c>
    </row>
    <row r="1100" spans="1:5">
      <c r="A1100" s="712">
        <v>88832</v>
      </c>
      <c r="B1100" s="711" t="s">
        <v>6007</v>
      </c>
      <c r="C1100" s="711" t="s">
        <v>84</v>
      </c>
      <c r="D1100" s="711" t="s">
        <v>5883</v>
      </c>
      <c r="E1100" s="713">
        <v>25.11</v>
      </c>
    </row>
    <row r="1101" spans="1:5">
      <c r="A1101" s="712">
        <v>88834</v>
      </c>
      <c r="B1101" s="711" t="s">
        <v>6008</v>
      </c>
      <c r="C1101" s="711" t="s">
        <v>84</v>
      </c>
      <c r="D1101" s="711" t="s">
        <v>5883</v>
      </c>
      <c r="E1101" s="713">
        <v>3.4</v>
      </c>
    </row>
    <row r="1102" spans="1:5">
      <c r="A1102" s="712">
        <v>88835</v>
      </c>
      <c r="B1102" s="711" t="s">
        <v>6009</v>
      </c>
      <c r="C1102" s="711" t="s">
        <v>84</v>
      </c>
      <c r="D1102" s="711" t="s">
        <v>5883</v>
      </c>
      <c r="E1102" s="713">
        <v>31.39</v>
      </c>
    </row>
    <row r="1103" spans="1:5">
      <c r="A1103" s="712">
        <v>88836</v>
      </c>
      <c r="B1103" s="711" t="s">
        <v>6010</v>
      </c>
      <c r="C1103" s="711" t="s">
        <v>84</v>
      </c>
      <c r="D1103" s="711" t="s">
        <v>5942</v>
      </c>
      <c r="E1103" s="713">
        <v>40.43</v>
      </c>
    </row>
    <row r="1104" spans="1:5">
      <c r="A1104" s="712">
        <v>88839</v>
      </c>
      <c r="B1104" s="711" t="s">
        <v>6011</v>
      </c>
      <c r="C1104" s="711" t="s">
        <v>84</v>
      </c>
      <c r="D1104" s="711" t="s">
        <v>5883</v>
      </c>
      <c r="E1104" s="713">
        <v>20.46</v>
      </c>
    </row>
    <row r="1105" spans="1:5">
      <c r="A1105" s="712">
        <v>88840</v>
      </c>
      <c r="B1105" s="711" t="s">
        <v>6012</v>
      </c>
      <c r="C1105" s="711" t="s">
        <v>84</v>
      </c>
      <c r="D1105" s="711" t="s">
        <v>5883</v>
      </c>
      <c r="E1105" s="713">
        <v>4.5999999999999996</v>
      </c>
    </row>
    <row r="1106" spans="1:5">
      <c r="A1106" s="712">
        <v>88841</v>
      </c>
      <c r="B1106" s="711" t="s">
        <v>6013</v>
      </c>
      <c r="C1106" s="711" t="s">
        <v>84</v>
      </c>
      <c r="D1106" s="711" t="s">
        <v>5883</v>
      </c>
      <c r="E1106" s="713">
        <v>36.58</v>
      </c>
    </row>
    <row r="1107" spans="1:5">
      <c r="A1107" s="712">
        <v>88842</v>
      </c>
      <c r="B1107" s="711" t="s">
        <v>6014</v>
      </c>
      <c r="C1107" s="711" t="s">
        <v>84</v>
      </c>
      <c r="D1107" s="711" t="s">
        <v>5942</v>
      </c>
      <c r="E1107" s="713">
        <v>49.49</v>
      </c>
    </row>
    <row r="1108" spans="1:5">
      <c r="A1108" s="712">
        <v>88847</v>
      </c>
      <c r="B1108" s="711" t="s">
        <v>6015</v>
      </c>
      <c r="C1108" s="711" t="s">
        <v>84</v>
      </c>
      <c r="D1108" s="711" t="s">
        <v>5883</v>
      </c>
      <c r="E1108" s="713">
        <v>14.55</v>
      </c>
    </row>
    <row r="1109" spans="1:5">
      <c r="A1109" s="712">
        <v>88848</v>
      </c>
      <c r="B1109" s="711" t="s">
        <v>6016</v>
      </c>
      <c r="C1109" s="711" t="s">
        <v>84</v>
      </c>
      <c r="D1109" s="711" t="s">
        <v>5883</v>
      </c>
      <c r="E1109" s="713">
        <v>3.05</v>
      </c>
    </row>
    <row r="1110" spans="1:5">
      <c r="A1110" s="712">
        <v>88853</v>
      </c>
      <c r="B1110" s="711" t="s">
        <v>6017</v>
      </c>
      <c r="C1110" s="711" t="s">
        <v>84</v>
      </c>
      <c r="D1110" s="711" t="s">
        <v>5884</v>
      </c>
      <c r="E1110" s="713">
        <v>0.17</v>
      </c>
    </row>
    <row r="1111" spans="1:5">
      <c r="A1111" s="712">
        <v>88854</v>
      </c>
      <c r="B1111" s="711" t="s">
        <v>6018</v>
      </c>
      <c r="C1111" s="711" t="s">
        <v>84</v>
      </c>
      <c r="D1111" s="711" t="s">
        <v>5884</v>
      </c>
      <c r="E1111" s="713">
        <v>0.02</v>
      </c>
    </row>
    <row r="1112" spans="1:5">
      <c r="A1112" s="712">
        <v>88855</v>
      </c>
      <c r="B1112" s="711" t="s">
        <v>1458</v>
      </c>
      <c r="C1112" s="711" t="s">
        <v>84</v>
      </c>
      <c r="D1112" s="711" t="s">
        <v>5883</v>
      </c>
      <c r="E1112" s="713">
        <v>1.96</v>
      </c>
    </row>
    <row r="1113" spans="1:5">
      <c r="A1113" s="712">
        <v>88856</v>
      </c>
      <c r="B1113" s="711" t="s">
        <v>1459</v>
      </c>
      <c r="C1113" s="711" t="s">
        <v>84</v>
      </c>
      <c r="D1113" s="711" t="s">
        <v>5883</v>
      </c>
      <c r="E1113" s="713">
        <v>0.27</v>
      </c>
    </row>
    <row r="1114" spans="1:5">
      <c r="A1114" s="712">
        <v>88857</v>
      </c>
      <c r="B1114" s="711" t="s">
        <v>6019</v>
      </c>
      <c r="C1114" s="711" t="s">
        <v>84</v>
      </c>
      <c r="D1114" s="711" t="s">
        <v>5883</v>
      </c>
      <c r="E1114" s="713">
        <v>14.89</v>
      </c>
    </row>
    <row r="1115" spans="1:5">
      <c r="A1115" s="712">
        <v>88858</v>
      </c>
      <c r="B1115" s="711" t="s">
        <v>6020</v>
      </c>
      <c r="C1115" s="711" t="s">
        <v>84</v>
      </c>
      <c r="D1115" s="711" t="s">
        <v>5883</v>
      </c>
      <c r="E1115" s="713">
        <v>2.02</v>
      </c>
    </row>
    <row r="1116" spans="1:5">
      <c r="A1116" s="712">
        <v>88859</v>
      </c>
      <c r="B1116" s="711" t="s">
        <v>6021</v>
      </c>
      <c r="C1116" s="711" t="s">
        <v>84</v>
      </c>
      <c r="D1116" s="711" t="s">
        <v>5883</v>
      </c>
      <c r="E1116" s="713">
        <v>13.24</v>
      </c>
    </row>
    <row r="1117" spans="1:5">
      <c r="A1117" s="712">
        <v>88860</v>
      </c>
      <c r="B1117" s="711" t="s">
        <v>6022</v>
      </c>
      <c r="C1117" s="711" t="s">
        <v>84</v>
      </c>
      <c r="D1117" s="711" t="s">
        <v>5883</v>
      </c>
      <c r="E1117" s="713">
        <v>1.79</v>
      </c>
    </row>
    <row r="1118" spans="1:5">
      <c r="A1118" s="712">
        <v>88900</v>
      </c>
      <c r="B1118" s="711" t="s">
        <v>6023</v>
      </c>
      <c r="C1118" s="711" t="s">
        <v>84</v>
      </c>
      <c r="D1118" s="711" t="s">
        <v>5883</v>
      </c>
      <c r="E1118" s="713">
        <v>29.28</v>
      </c>
    </row>
    <row r="1119" spans="1:5">
      <c r="A1119" s="712">
        <v>88902</v>
      </c>
      <c r="B1119" s="711" t="s">
        <v>6024</v>
      </c>
      <c r="C1119" s="711" t="s">
        <v>84</v>
      </c>
      <c r="D1119" s="711" t="s">
        <v>5883</v>
      </c>
      <c r="E1119" s="713">
        <v>3.97</v>
      </c>
    </row>
    <row r="1120" spans="1:5">
      <c r="A1120" s="712">
        <v>88903</v>
      </c>
      <c r="B1120" s="711" t="s">
        <v>6025</v>
      </c>
      <c r="C1120" s="711" t="s">
        <v>84</v>
      </c>
      <c r="D1120" s="711" t="s">
        <v>5883</v>
      </c>
      <c r="E1120" s="713">
        <v>36.6</v>
      </c>
    </row>
    <row r="1121" spans="1:5">
      <c r="A1121" s="712">
        <v>88904</v>
      </c>
      <c r="B1121" s="711" t="s">
        <v>6026</v>
      </c>
      <c r="C1121" s="711" t="s">
        <v>84</v>
      </c>
      <c r="D1121" s="711" t="s">
        <v>5942</v>
      </c>
      <c r="E1121" s="713">
        <v>56.96</v>
      </c>
    </row>
    <row r="1122" spans="1:5">
      <c r="A1122" s="712">
        <v>89009</v>
      </c>
      <c r="B1122" s="711" t="s">
        <v>6027</v>
      </c>
      <c r="C1122" s="711" t="s">
        <v>84</v>
      </c>
      <c r="D1122" s="711" t="s">
        <v>5883</v>
      </c>
      <c r="E1122" s="713">
        <v>25.34</v>
      </c>
    </row>
    <row r="1123" spans="1:5">
      <c r="A1123" s="712">
        <v>89010</v>
      </c>
      <c r="B1123" s="711" t="s">
        <v>6028</v>
      </c>
      <c r="C1123" s="711" t="s">
        <v>84</v>
      </c>
      <c r="D1123" s="711" t="s">
        <v>5883</v>
      </c>
      <c r="E1123" s="713">
        <v>5.7</v>
      </c>
    </row>
    <row r="1124" spans="1:5">
      <c r="A1124" s="712">
        <v>89011</v>
      </c>
      <c r="B1124" s="711" t="s">
        <v>6029</v>
      </c>
      <c r="C1124" s="711" t="s">
        <v>84</v>
      </c>
      <c r="D1124" s="711" t="s">
        <v>5883</v>
      </c>
      <c r="E1124" s="713">
        <v>14.37</v>
      </c>
    </row>
    <row r="1125" spans="1:5">
      <c r="A1125" s="712">
        <v>89012</v>
      </c>
      <c r="B1125" s="711" t="s">
        <v>6030</v>
      </c>
      <c r="C1125" s="711" t="s">
        <v>84</v>
      </c>
      <c r="D1125" s="711" t="s">
        <v>5883</v>
      </c>
      <c r="E1125" s="713">
        <v>1.95</v>
      </c>
    </row>
    <row r="1126" spans="1:5">
      <c r="A1126" s="712">
        <v>89013</v>
      </c>
      <c r="B1126" s="711" t="s">
        <v>6031</v>
      </c>
      <c r="C1126" s="711" t="s">
        <v>84</v>
      </c>
      <c r="D1126" s="711" t="s">
        <v>5883</v>
      </c>
      <c r="E1126" s="713">
        <v>83.02</v>
      </c>
    </row>
    <row r="1127" spans="1:5">
      <c r="A1127" s="712">
        <v>89014</v>
      </c>
      <c r="B1127" s="711" t="s">
        <v>6032</v>
      </c>
      <c r="C1127" s="711" t="s">
        <v>84</v>
      </c>
      <c r="D1127" s="711" t="s">
        <v>5883</v>
      </c>
      <c r="E1127" s="713">
        <v>18.68</v>
      </c>
    </row>
    <row r="1128" spans="1:5">
      <c r="A1128" s="712">
        <v>89015</v>
      </c>
      <c r="B1128" s="711" t="s">
        <v>1460</v>
      </c>
      <c r="C1128" s="711" t="s">
        <v>84</v>
      </c>
      <c r="D1128" s="711" t="s">
        <v>5883</v>
      </c>
      <c r="E1128" s="713">
        <v>2.27</v>
      </c>
    </row>
    <row r="1129" spans="1:5">
      <c r="A1129" s="712">
        <v>89016</v>
      </c>
      <c r="B1129" s="711" t="s">
        <v>1461</v>
      </c>
      <c r="C1129" s="711" t="s">
        <v>84</v>
      </c>
      <c r="D1129" s="711" t="s">
        <v>5883</v>
      </c>
      <c r="E1129" s="713">
        <v>0.3</v>
      </c>
    </row>
    <row r="1130" spans="1:5">
      <c r="A1130" s="712">
        <v>89017</v>
      </c>
      <c r="B1130" s="711" t="s">
        <v>6033</v>
      </c>
      <c r="C1130" s="711" t="s">
        <v>84</v>
      </c>
      <c r="D1130" s="711" t="s">
        <v>5883</v>
      </c>
      <c r="E1130" s="713">
        <v>25.19</v>
      </c>
    </row>
    <row r="1131" spans="1:5">
      <c r="A1131" s="712">
        <v>89018</v>
      </c>
      <c r="B1131" s="711" t="s">
        <v>6034</v>
      </c>
      <c r="C1131" s="711" t="s">
        <v>84</v>
      </c>
      <c r="D1131" s="711" t="s">
        <v>5883</v>
      </c>
      <c r="E1131" s="713">
        <v>5.67</v>
      </c>
    </row>
    <row r="1132" spans="1:5">
      <c r="A1132" s="712">
        <v>89019</v>
      </c>
      <c r="B1132" s="711" t="s">
        <v>6035</v>
      </c>
      <c r="C1132" s="711" t="s">
        <v>84</v>
      </c>
      <c r="D1132" s="711" t="s">
        <v>5884</v>
      </c>
      <c r="E1132" s="713">
        <v>0.3</v>
      </c>
    </row>
    <row r="1133" spans="1:5">
      <c r="A1133" s="712">
        <v>89020</v>
      </c>
      <c r="B1133" s="711" t="s">
        <v>6036</v>
      </c>
      <c r="C1133" s="711" t="s">
        <v>84</v>
      </c>
      <c r="D1133" s="711" t="s">
        <v>5884</v>
      </c>
      <c r="E1133" s="713">
        <v>0.03</v>
      </c>
    </row>
    <row r="1134" spans="1:5">
      <c r="A1134" s="712">
        <v>89023</v>
      </c>
      <c r="B1134" s="711" t="s">
        <v>1462</v>
      </c>
      <c r="C1134" s="711" t="s">
        <v>84</v>
      </c>
      <c r="D1134" s="711" t="s">
        <v>5883</v>
      </c>
      <c r="E1134" s="713">
        <v>2.86</v>
      </c>
    </row>
    <row r="1135" spans="1:5">
      <c r="A1135" s="712">
        <v>89024</v>
      </c>
      <c r="B1135" s="711" t="s">
        <v>1463</v>
      </c>
      <c r="C1135" s="711" t="s">
        <v>84</v>
      </c>
      <c r="D1135" s="711" t="s">
        <v>5883</v>
      </c>
      <c r="E1135" s="713">
        <v>0.47</v>
      </c>
    </row>
    <row r="1136" spans="1:5">
      <c r="A1136" s="712">
        <v>89025</v>
      </c>
      <c r="B1136" s="711" t="s">
        <v>1464</v>
      </c>
      <c r="C1136" s="711" t="s">
        <v>84</v>
      </c>
      <c r="D1136" s="711" t="s">
        <v>5883</v>
      </c>
      <c r="E1136" s="713">
        <v>5.37</v>
      </c>
    </row>
    <row r="1137" spans="1:5">
      <c r="A1137" s="712">
        <v>89026</v>
      </c>
      <c r="B1137" s="711" t="s">
        <v>1465</v>
      </c>
      <c r="C1137" s="711" t="s">
        <v>84</v>
      </c>
      <c r="D1137" s="711" t="s">
        <v>5942</v>
      </c>
      <c r="E1137" s="713">
        <v>126.13</v>
      </c>
    </row>
    <row r="1138" spans="1:5">
      <c r="A1138" s="712">
        <v>89029</v>
      </c>
      <c r="B1138" s="711" t="s">
        <v>6037</v>
      </c>
      <c r="C1138" s="711" t="s">
        <v>84</v>
      </c>
      <c r="D1138" s="711" t="s">
        <v>5883</v>
      </c>
      <c r="E1138" s="713">
        <v>19.55</v>
      </c>
    </row>
    <row r="1139" spans="1:5">
      <c r="A1139" s="712">
        <v>89030</v>
      </c>
      <c r="B1139" s="711" t="s">
        <v>6038</v>
      </c>
      <c r="C1139" s="711" t="s">
        <v>84</v>
      </c>
      <c r="D1139" s="711" t="s">
        <v>5883</v>
      </c>
      <c r="E1139" s="713">
        <v>4.4000000000000004</v>
      </c>
    </row>
    <row r="1140" spans="1:5">
      <c r="A1140" s="712">
        <v>89033</v>
      </c>
      <c r="B1140" s="711" t="s">
        <v>1466</v>
      </c>
      <c r="C1140" s="711" t="s">
        <v>84</v>
      </c>
      <c r="D1140" s="711" t="s">
        <v>5883</v>
      </c>
      <c r="E1140" s="713">
        <v>8.26</v>
      </c>
    </row>
    <row r="1141" spans="1:5">
      <c r="A1141" s="712">
        <v>89034</v>
      </c>
      <c r="B1141" s="711" t="s">
        <v>1467</v>
      </c>
      <c r="C1141" s="711" t="s">
        <v>84</v>
      </c>
      <c r="D1141" s="711" t="s">
        <v>5883</v>
      </c>
      <c r="E1141" s="713">
        <v>1.1399999999999999</v>
      </c>
    </row>
    <row r="1142" spans="1:5">
      <c r="A1142" s="712">
        <v>89128</v>
      </c>
      <c r="B1142" s="711" t="s">
        <v>6039</v>
      </c>
      <c r="C1142" s="711" t="s">
        <v>84</v>
      </c>
      <c r="D1142" s="711" t="s">
        <v>5883</v>
      </c>
      <c r="E1142" s="713">
        <v>21.55</v>
      </c>
    </row>
    <row r="1143" spans="1:5">
      <c r="A1143" s="712">
        <v>89129</v>
      </c>
      <c r="B1143" s="711" t="s">
        <v>6040</v>
      </c>
      <c r="C1143" s="711" t="s">
        <v>84</v>
      </c>
      <c r="D1143" s="711" t="s">
        <v>5883</v>
      </c>
      <c r="E1143" s="713">
        <v>2.92</v>
      </c>
    </row>
    <row r="1144" spans="1:5">
      <c r="A1144" s="712">
        <v>89130</v>
      </c>
      <c r="B1144" s="711" t="s">
        <v>6041</v>
      </c>
      <c r="C1144" s="711" t="s">
        <v>84</v>
      </c>
      <c r="D1144" s="711" t="s">
        <v>5883</v>
      </c>
      <c r="E1144" s="713">
        <v>29.89</v>
      </c>
    </row>
    <row r="1145" spans="1:5">
      <c r="A1145" s="712">
        <v>89131</v>
      </c>
      <c r="B1145" s="711" t="s">
        <v>6042</v>
      </c>
      <c r="C1145" s="711" t="s">
        <v>84</v>
      </c>
      <c r="D1145" s="711" t="s">
        <v>5883</v>
      </c>
      <c r="E1145" s="713">
        <v>4.05</v>
      </c>
    </row>
    <row r="1146" spans="1:5">
      <c r="A1146" s="712">
        <v>89210</v>
      </c>
      <c r="B1146" s="711" t="s">
        <v>1468</v>
      </c>
      <c r="C1146" s="711" t="s">
        <v>84</v>
      </c>
      <c r="D1146" s="711" t="s">
        <v>5883</v>
      </c>
      <c r="E1146" s="713">
        <v>17.059999999999999</v>
      </c>
    </row>
    <row r="1147" spans="1:5">
      <c r="A1147" s="712">
        <v>89211</v>
      </c>
      <c r="B1147" s="711" t="s">
        <v>1469</v>
      </c>
      <c r="C1147" s="711" t="s">
        <v>84</v>
      </c>
      <c r="D1147" s="711" t="s">
        <v>5883</v>
      </c>
      <c r="E1147" s="713">
        <v>2.36</v>
      </c>
    </row>
    <row r="1148" spans="1:5">
      <c r="A1148" s="712">
        <v>89212</v>
      </c>
      <c r="B1148" s="711" t="s">
        <v>1470</v>
      </c>
      <c r="C1148" s="711" t="s">
        <v>84</v>
      </c>
      <c r="D1148" s="711" t="s">
        <v>5883</v>
      </c>
      <c r="E1148" s="713">
        <v>16.37</v>
      </c>
    </row>
    <row r="1149" spans="1:5">
      <c r="A1149" s="712">
        <v>89213</v>
      </c>
      <c r="B1149" s="711" t="s">
        <v>1471</v>
      </c>
      <c r="C1149" s="711" t="s">
        <v>84</v>
      </c>
      <c r="D1149" s="711" t="s">
        <v>5883</v>
      </c>
      <c r="E1149" s="713">
        <v>2.58</v>
      </c>
    </row>
    <row r="1150" spans="1:5">
      <c r="A1150" s="712">
        <v>89214</v>
      </c>
      <c r="B1150" s="711" t="s">
        <v>1472</v>
      </c>
      <c r="C1150" s="711" t="s">
        <v>84</v>
      </c>
      <c r="D1150" s="711" t="s">
        <v>5883</v>
      </c>
      <c r="E1150" s="713">
        <v>15.37</v>
      </c>
    </row>
    <row r="1151" spans="1:5">
      <c r="A1151" s="712">
        <v>89215</v>
      </c>
      <c r="B1151" s="711" t="s">
        <v>1473</v>
      </c>
      <c r="C1151" s="711" t="s">
        <v>84</v>
      </c>
      <c r="D1151" s="711" t="s">
        <v>5942</v>
      </c>
      <c r="E1151" s="713">
        <v>58.82</v>
      </c>
    </row>
    <row r="1152" spans="1:5">
      <c r="A1152" s="712">
        <v>89221</v>
      </c>
      <c r="B1152" s="711" t="s">
        <v>1474</v>
      </c>
      <c r="C1152" s="711" t="s">
        <v>84</v>
      </c>
      <c r="D1152" s="711" t="s">
        <v>5884</v>
      </c>
      <c r="E1152" s="713">
        <v>1.02</v>
      </c>
    </row>
    <row r="1153" spans="1:5">
      <c r="A1153" s="712">
        <v>89222</v>
      </c>
      <c r="B1153" s="711" t="s">
        <v>1475</v>
      </c>
      <c r="C1153" s="711" t="s">
        <v>84</v>
      </c>
      <c r="D1153" s="711" t="s">
        <v>5884</v>
      </c>
      <c r="E1153" s="713">
        <v>0.12</v>
      </c>
    </row>
    <row r="1154" spans="1:5">
      <c r="A1154" s="712">
        <v>89223</v>
      </c>
      <c r="B1154" s="711" t="s">
        <v>1476</v>
      </c>
      <c r="C1154" s="711" t="s">
        <v>84</v>
      </c>
      <c r="D1154" s="711" t="s">
        <v>5884</v>
      </c>
      <c r="E1154" s="713">
        <v>0.96</v>
      </c>
    </row>
    <row r="1155" spans="1:5">
      <c r="A1155" s="712">
        <v>89224</v>
      </c>
      <c r="B1155" s="711" t="s">
        <v>1477</v>
      </c>
      <c r="C1155" s="711" t="s">
        <v>84</v>
      </c>
      <c r="D1155" s="711" t="s">
        <v>5884</v>
      </c>
      <c r="E1155" s="713">
        <v>1.65</v>
      </c>
    </row>
    <row r="1156" spans="1:5">
      <c r="A1156" s="712">
        <v>89228</v>
      </c>
      <c r="B1156" s="711" t="s">
        <v>1478</v>
      </c>
      <c r="C1156" s="711" t="s">
        <v>84</v>
      </c>
      <c r="D1156" s="711" t="s">
        <v>5883</v>
      </c>
      <c r="E1156" s="713">
        <v>24.56</v>
      </c>
    </row>
    <row r="1157" spans="1:5">
      <c r="A1157" s="712">
        <v>89229</v>
      </c>
      <c r="B1157" s="711" t="s">
        <v>1479</v>
      </c>
      <c r="C1157" s="711" t="s">
        <v>84</v>
      </c>
      <c r="D1157" s="711" t="s">
        <v>5883</v>
      </c>
      <c r="E1157" s="713">
        <v>4.42</v>
      </c>
    </row>
    <row r="1158" spans="1:5">
      <c r="A1158" s="712">
        <v>89230</v>
      </c>
      <c r="B1158" s="711" t="s">
        <v>1480</v>
      </c>
      <c r="C1158" s="711" t="s">
        <v>84</v>
      </c>
      <c r="D1158" s="711" t="s">
        <v>5883</v>
      </c>
      <c r="E1158" s="713">
        <v>89.84</v>
      </c>
    </row>
    <row r="1159" spans="1:5">
      <c r="A1159" s="712">
        <v>89231</v>
      </c>
      <c r="B1159" s="711" t="s">
        <v>1481</v>
      </c>
      <c r="C1159" s="711" t="s">
        <v>84</v>
      </c>
      <c r="D1159" s="711" t="s">
        <v>5883</v>
      </c>
      <c r="E1159" s="713">
        <v>14.23</v>
      </c>
    </row>
    <row r="1160" spans="1:5">
      <c r="A1160" s="712">
        <v>89232</v>
      </c>
      <c r="B1160" s="711" t="s">
        <v>1482</v>
      </c>
      <c r="C1160" s="711" t="s">
        <v>84</v>
      </c>
      <c r="D1160" s="711" t="s">
        <v>5883</v>
      </c>
      <c r="E1160" s="713">
        <v>160.26</v>
      </c>
    </row>
    <row r="1161" spans="1:5">
      <c r="A1161" s="712">
        <v>89233</v>
      </c>
      <c r="B1161" s="711" t="s">
        <v>1483</v>
      </c>
      <c r="C1161" s="711" t="s">
        <v>84</v>
      </c>
      <c r="D1161" s="711" t="s">
        <v>5942</v>
      </c>
      <c r="E1161" s="713">
        <v>105.85</v>
      </c>
    </row>
    <row r="1162" spans="1:5">
      <c r="A1162" s="712">
        <v>89236</v>
      </c>
      <c r="B1162" s="711" t="s">
        <v>1484</v>
      </c>
      <c r="C1162" s="711" t="s">
        <v>84</v>
      </c>
      <c r="D1162" s="711" t="s">
        <v>5883</v>
      </c>
      <c r="E1162" s="713">
        <v>209.88</v>
      </c>
    </row>
    <row r="1163" spans="1:5">
      <c r="A1163" s="712">
        <v>89237</v>
      </c>
      <c r="B1163" s="711" t="s">
        <v>1485</v>
      </c>
      <c r="C1163" s="711" t="s">
        <v>84</v>
      </c>
      <c r="D1163" s="711" t="s">
        <v>5883</v>
      </c>
      <c r="E1163" s="713">
        <v>33.25</v>
      </c>
    </row>
    <row r="1164" spans="1:5">
      <c r="A1164" s="712">
        <v>89238</v>
      </c>
      <c r="B1164" s="711" t="s">
        <v>1486</v>
      </c>
      <c r="C1164" s="711" t="s">
        <v>84</v>
      </c>
      <c r="D1164" s="711" t="s">
        <v>5883</v>
      </c>
      <c r="E1164" s="713">
        <v>374.37</v>
      </c>
    </row>
    <row r="1165" spans="1:5">
      <c r="A1165" s="712">
        <v>89239</v>
      </c>
      <c r="B1165" s="711" t="s">
        <v>1487</v>
      </c>
      <c r="C1165" s="711" t="s">
        <v>84</v>
      </c>
      <c r="D1165" s="711" t="s">
        <v>5942</v>
      </c>
      <c r="E1165" s="713">
        <v>279.92</v>
      </c>
    </row>
    <row r="1166" spans="1:5">
      <c r="A1166" s="712">
        <v>89240</v>
      </c>
      <c r="B1166" s="711" t="s">
        <v>1488</v>
      </c>
      <c r="C1166" s="711" t="s">
        <v>84</v>
      </c>
      <c r="D1166" s="711" t="s">
        <v>5883</v>
      </c>
      <c r="E1166" s="713">
        <v>64.41</v>
      </c>
    </row>
    <row r="1167" spans="1:5">
      <c r="A1167" s="712">
        <v>89241</v>
      </c>
      <c r="B1167" s="711" t="s">
        <v>1489</v>
      </c>
      <c r="C1167" s="711" t="s">
        <v>84</v>
      </c>
      <c r="D1167" s="711" t="s">
        <v>5883</v>
      </c>
      <c r="E1167" s="713">
        <v>11.59</v>
      </c>
    </row>
    <row r="1168" spans="1:5">
      <c r="A1168" s="712">
        <v>89246</v>
      </c>
      <c r="B1168" s="711" t="s">
        <v>1490</v>
      </c>
      <c r="C1168" s="711" t="s">
        <v>84</v>
      </c>
      <c r="D1168" s="711" t="s">
        <v>5883</v>
      </c>
      <c r="E1168" s="713">
        <v>182.37</v>
      </c>
    </row>
    <row r="1169" spans="1:5">
      <c r="A1169" s="712">
        <v>89247</v>
      </c>
      <c r="B1169" s="711" t="s">
        <v>1491</v>
      </c>
      <c r="C1169" s="711" t="s">
        <v>84</v>
      </c>
      <c r="D1169" s="711" t="s">
        <v>5883</v>
      </c>
      <c r="E1169" s="713">
        <v>28.89</v>
      </c>
    </row>
    <row r="1170" spans="1:5">
      <c r="A1170" s="712">
        <v>89248</v>
      </c>
      <c r="B1170" s="711" t="s">
        <v>1492</v>
      </c>
      <c r="C1170" s="711" t="s">
        <v>84</v>
      </c>
      <c r="D1170" s="711" t="s">
        <v>5883</v>
      </c>
      <c r="E1170" s="713">
        <v>325.3</v>
      </c>
    </row>
    <row r="1171" spans="1:5">
      <c r="A1171" s="712">
        <v>89249</v>
      </c>
      <c r="B1171" s="711" t="s">
        <v>1493</v>
      </c>
      <c r="C1171" s="711" t="s">
        <v>84</v>
      </c>
      <c r="D1171" s="711" t="s">
        <v>5942</v>
      </c>
      <c r="E1171" s="713">
        <v>238.61</v>
      </c>
    </row>
    <row r="1172" spans="1:5">
      <c r="A1172" s="712">
        <v>89253</v>
      </c>
      <c r="B1172" s="711" t="s">
        <v>1494</v>
      </c>
      <c r="C1172" s="711" t="s">
        <v>84</v>
      </c>
      <c r="D1172" s="711" t="s">
        <v>5883</v>
      </c>
      <c r="E1172" s="713">
        <v>52.78</v>
      </c>
    </row>
    <row r="1173" spans="1:5">
      <c r="A1173" s="712">
        <v>89254</v>
      </c>
      <c r="B1173" s="711" t="s">
        <v>1495</v>
      </c>
      <c r="C1173" s="711" t="s">
        <v>84</v>
      </c>
      <c r="D1173" s="711" t="s">
        <v>5883</v>
      </c>
      <c r="E1173" s="713">
        <v>9.5</v>
      </c>
    </row>
    <row r="1174" spans="1:5">
      <c r="A1174" s="712">
        <v>89255</v>
      </c>
      <c r="B1174" s="711" t="s">
        <v>1496</v>
      </c>
      <c r="C1174" s="711" t="s">
        <v>84</v>
      </c>
      <c r="D1174" s="711" t="s">
        <v>5883</v>
      </c>
      <c r="E1174" s="713">
        <v>84.85</v>
      </c>
    </row>
    <row r="1175" spans="1:5">
      <c r="A1175" s="712">
        <v>89256</v>
      </c>
      <c r="B1175" s="711" t="s">
        <v>1497</v>
      </c>
      <c r="C1175" s="711" t="s">
        <v>84</v>
      </c>
      <c r="D1175" s="711" t="s">
        <v>5942</v>
      </c>
      <c r="E1175" s="713">
        <v>53.7</v>
      </c>
    </row>
    <row r="1176" spans="1:5">
      <c r="A1176" s="712">
        <v>89259</v>
      </c>
      <c r="B1176" s="711" t="s">
        <v>1498</v>
      </c>
      <c r="C1176" s="711" t="s">
        <v>84</v>
      </c>
      <c r="D1176" s="711" t="s">
        <v>5883</v>
      </c>
      <c r="E1176" s="713">
        <v>10.85</v>
      </c>
    </row>
    <row r="1177" spans="1:5">
      <c r="A1177" s="712">
        <v>89260</v>
      </c>
      <c r="B1177" s="711" t="s">
        <v>1499</v>
      </c>
      <c r="C1177" s="711" t="s">
        <v>84</v>
      </c>
      <c r="D1177" s="711" t="s">
        <v>5883</v>
      </c>
      <c r="E1177" s="713">
        <v>2.27</v>
      </c>
    </row>
    <row r="1178" spans="1:5">
      <c r="A1178" s="712">
        <v>89262</v>
      </c>
      <c r="B1178" s="711" t="s">
        <v>1500</v>
      </c>
      <c r="C1178" s="711" t="s">
        <v>84</v>
      </c>
      <c r="D1178" s="711" t="s">
        <v>5883</v>
      </c>
      <c r="E1178" s="713">
        <v>20.350000000000001</v>
      </c>
    </row>
    <row r="1179" spans="1:5">
      <c r="A1179" s="712">
        <v>89264</v>
      </c>
      <c r="B1179" s="711" t="s">
        <v>1501</v>
      </c>
      <c r="C1179" s="711" t="s">
        <v>84</v>
      </c>
      <c r="D1179" s="711" t="s">
        <v>5883</v>
      </c>
      <c r="E1179" s="713">
        <v>8.86</v>
      </c>
    </row>
    <row r="1180" spans="1:5">
      <c r="A1180" s="712">
        <v>89265</v>
      </c>
      <c r="B1180" s="711" t="s">
        <v>1502</v>
      </c>
      <c r="C1180" s="711" t="s">
        <v>84</v>
      </c>
      <c r="D1180" s="711" t="s">
        <v>5883</v>
      </c>
      <c r="E1180" s="713">
        <v>1.86</v>
      </c>
    </row>
    <row r="1181" spans="1:5">
      <c r="A1181" s="712">
        <v>89266</v>
      </c>
      <c r="B1181" s="711" t="s">
        <v>1503</v>
      </c>
      <c r="C1181" s="711" t="s">
        <v>84</v>
      </c>
      <c r="D1181" s="711" t="s">
        <v>5883</v>
      </c>
      <c r="E1181" s="713">
        <v>0.71</v>
      </c>
    </row>
    <row r="1182" spans="1:5">
      <c r="A1182" s="712">
        <v>89267</v>
      </c>
      <c r="B1182" s="711" t="s">
        <v>1504</v>
      </c>
      <c r="C1182" s="711" t="s">
        <v>84</v>
      </c>
      <c r="D1182" s="711" t="s">
        <v>5883</v>
      </c>
      <c r="E1182" s="713">
        <v>28.51</v>
      </c>
    </row>
    <row r="1183" spans="1:5">
      <c r="A1183" s="712">
        <v>89268</v>
      </c>
      <c r="B1183" s="711" t="s">
        <v>1505</v>
      </c>
      <c r="C1183" s="711" t="s">
        <v>84</v>
      </c>
      <c r="D1183" s="711" t="s">
        <v>5883</v>
      </c>
      <c r="E1183" s="713">
        <v>5.13</v>
      </c>
    </row>
    <row r="1184" spans="1:5">
      <c r="A1184" s="712">
        <v>89269</v>
      </c>
      <c r="B1184" s="711" t="s">
        <v>1506</v>
      </c>
      <c r="C1184" s="711" t="s">
        <v>84</v>
      </c>
      <c r="D1184" s="711" t="s">
        <v>5883</v>
      </c>
      <c r="E1184" s="713">
        <v>1.99</v>
      </c>
    </row>
    <row r="1185" spans="1:5">
      <c r="A1185" s="712">
        <v>89270</v>
      </c>
      <c r="B1185" s="711" t="s">
        <v>1507</v>
      </c>
      <c r="C1185" s="711" t="s">
        <v>84</v>
      </c>
      <c r="D1185" s="711" t="s">
        <v>5883</v>
      </c>
      <c r="E1185" s="713">
        <v>45.83</v>
      </c>
    </row>
    <row r="1186" spans="1:5">
      <c r="A1186" s="712">
        <v>89271</v>
      </c>
      <c r="B1186" s="711" t="s">
        <v>1508</v>
      </c>
      <c r="C1186" s="711" t="s">
        <v>84</v>
      </c>
      <c r="D1186" s="711" t="s">
        <v>5942</v>
      </c>
      <c r="E1186" s="713">
        <v>18.38</v>
      </c>
    </row>
    <row r="1187" spans="1:5">
      <c r="A1187" s="712">
        <v>89274</v>
      </c>
      <c r="B1187" s="711" t="s">
        <v>1509</v>
      </c>
      <c r="C1187" s="711" t="s">
        <v>84</v>
      </c>
      <c r="D1187" s="711" t="s">
        <v>5884</v>
      </c>
      <c r="E1187" s="713">
        <v>1.24</v>
      </c>
    </row>
    <row r="1188" spans="1:5">
      <c r="A1188" s="712">
        <v>89275</v>
      </c>
      <c r="B1188" s="711" t="s">
        <v>1510</v>
      </c>
      <c r="C1188" s="711" t="s">
        <v>84</v>
      </c>
      <c r="D1188" s="711" t="s">
        <v>5884</v>
      </c>
      <c r="E1188" s="713">
        <v>0.14000000000000001</v>
      </c>
    </row>
    <row r="1189" spans="1:5">
      <c r="A1189" s="712">
        <v>89276</v>
      </c>
      <c r="B1189" s="711" t="s">
        <v>1511</v>
      </c>
      <c r="C1189" s="711" t="s">
        <v>84</v>
      </c>
      <c r="D1189" s="711" t="s">
        <v>5884</v>
      </c>
      <c r="E1189" s="713">
        <v>1.17</v>
      </c>
    </row>
    <row r="1190" spans="1:5">
      <c r="A1190" s="712">
        <v>89277</v>
      </c>
      <c r="B1190" s="711" t="s">
        <v>1512</v>
      </c>
      <c r="C1190" s="711" t="s">
        <v>84</v>
      </c>
      <c r="D1190" s="711" t="s">
        <v>5942</v>
      </c>
      <c r="E1190" s="713">
        <v>5.38</v>
      </c>
    </row>
    <row r="1191" spans="1:5">
      <c r="A1191" s="712">
        <v>89280</v>
      </c>
      <c r="B1191" s="711" t="s">
        <v>1513</v>
      </c>
      <c r="C1191" s="711" t="s">
        <v>84</v>
      </c>
      <c r="D1191" s="711" t="s">
        <v>5883</v>
      </c>
      <c r="E1191" s="713">
        <v>20.96</v>
      </c>
    </row>
    <row r="1192" spans="1:5">
      <c r="A1192" s="712">
        <v>89281</v>
      </c>
      <c r="B1192" s="711" t="s">
        <v>1514</v>
      </c>
      <c r="C1192" s="711" t="s">
        <v>84</v>
      </c>
      <c r="D1192" s="711" t="s">
        <v>5883</v>
      </c>
      <c r="E1192" s="713">
        <v>2.91</v>
      </c>
    </row>
    <row r="1193" spans="1:5">
      <c r="A1193" s="712">
        <v>89870</v>
      </c>
      <c r="B1193" s="711" t="s">
        <v>6043</v>
      </c>
      <c r="C1193" s="711" t="s">
        <v>84</v>
      </c>
      <c r="D1193" s="711" t="s">
        <v>5883</v>
      </c>
      <c r="E1193" s="713">
        <v>22.42</v>
      </c>
    </row>
    <row r="1194" spans="1:5">
      <c r="A1194" s="712">
        <v>89871</v>
      </c>
      <c r="B1194" s="711" t="s">
        <v>6044</v>
      </c>
      <c r="C1194" s="711" t="s">
        <v>84</v>
      </c>
      <c r="D1194" s="711" t="s">
        <v>5883</v>
      </c>
      <c r="E1194" s="713">
        <v>4.1399999999999997</v>
      </c>
    </row>
    <row r="1195" spans="1:5">
      <c r="A1195" s="712">
        <v>89872</v>
      </c>
      <c r="B1195" s="711" t="s">
        <v>6045</v>
      </c>
      <c r="C1195" s="711" t="s">
        <v>84</v>
      </c>
      <c r="D1195" s="711" t="s">
        <v>5883</v>
      </c>
      <c r="E1195" s="713">
        <v>1.62</v>
      </c>
    </row>
    <row r="1196" spans="1:5">
      <c r="A1196" s="712">
        <v>89873</v>
      </c>
      <c r="B1196" s="711" t="s">
        <v>6046</v>
      </c>
      <c r="C1196" s="711" t="s">
        <v>84</v>
      </c>
      <c r="D1196" s="711" t="s">
        <v>5883</v>
      </c>
      <c r="E1196" s="713">
        <v>42.05</v>
      </c>
    </row>
    <row r="1197" spans="1:5">
      <c r="A1197" s="712">
        <v>89874</v>
      </c>
      <c r="B1197" s="711" t="s">
        <v>6047</v>
      </c>
      <c r="C1197" s="711" t="s">
        <v>84</v>
      </c>
      <c r="D1197" s="711" t="s">
        <v>5942</v>
      </c>
      <c r="E1197" s="713">
        <v>111.69</v>
      </c>
    </row>
    <row r="1198" spans="1:5">
      <c r="A1198" s="712">
        <v>89878</v>
      </c>
      <c r="B1198" s="711" t="s">
        <v>6048</v>
      </c>
      <c r="C1198" s="711" t="s">
        <v>84</v>
      </c>
      <c r="D1198" s="711" t="s">
        <v>5883</v>
      </c>
      <c r="E1198" s="713">
        <v>23.72</v>
      </c>
    </row>
    <row r="1199" spans="1:5">
      <c r="A1199" s="712">
        <v>89879</v>
      </c>
      <c r="B1199" s="711" t="s">
        <v>6049</v>
      </c>
      <c r="C1199" s="711" t="s">
        <v>84</v>
      </c>
      <c r="D1199" s="711" t="s">
        <v>5883</v>
      </c>
      <c r="E1199" s="713">
        <v>4.38</v>
      </c>
    </row>
    <row r="1200" spans="1:5">
      <c r="A1200" s="712">
        <v>89880</v>
      </c>
      <c r="B1200" s="711" t="s">
        <v>6050</v>
      </c>
      <c r="C1200" s="711" t="s">
        <v>84</v>
      </c>
      <c r="D1200" s="711" t="s">
        <v>5883</v>
      </c>
      <c r="E1200" s="713">
        <v>1.71</v>
      </c>
    </row>
    <row r="1201" spans="1:5">
      <c r="A1201" s="712">
        <v>89881</v>
      </c>
      <c r="B1201" s="711" t="s">
        <v>6051</v>
      </c>
      <c r="C1201" s="711" t="s">
        <v>84</v>
      </c>
      <c r="D1201" s="711" t="s">
        <v>5883</v>
      </c>
      <c r="E1201" s="713">
        <v>44.48</v>
      </c>
    </row>
    <row r="1202" spans="1:5">
      <c r="A1202" s="712">
        <v>89882</v>
      </c>
      <c r="B1202" s="711" t="s">
        <v>6052</v>
      </c>
      <c r="C1202" s="711" t="s">
        <v>84</v>
      </c>
      <c r="D1202" s="711" t="s">
        <v>5942</v>
      </c>
      <c r="E1202" s="713">
        <v>128.86000000000001</v>
      </c>
    </row>
    <row r="1203" spans="1:5">
      <c r="A1203" s="712">
        <v>90582</v>
      </c>
      <c r="B1203" s="711" t="s">
        <v>1515</v>
      </c>
      <c r="C1203" s="711" t="s">
        <v>84</v>
      </c>
      <c r="D1203" s="711" t="s">
        <v>5883</v>
      </c>
      <c r="E1203" s="713">
        <v>0.36</v>
      </c>
    </row>
    <row r="1204" spans="1:5">
      <c r="A1204" s="712">
        <v>90583</v>
      </c>
      <c r="B1204" s="711" t="s">
        <v>1516</v>
      </c>
      <c r="C1204" s="711" t="s">
        <v>84</v>
      </c>
      <c r="D1204" s="711" t="s">
        <v>5883</v>
      </c>
      <c r="E1204" s="713">
        <v>0.04</v>
      </c>
    </row>
    <row r="1205" spans="1:5">
      <c r="A1205" s="712">
        <v>90584</v>
      </c>
      <c r="B1205" s="711" t="s">
        <v>1517</v>
      </c>
      <c r="C1205" s="711" t="s">
        <v>84</v>
      </c>
      <c r="D1205" s="711" t="s">
        <v>5883</v>
      </c>
      <c r="E1205" s="713">
        <v>0.28000000000000003</v>
      </c>
    </row>
    <row r="1206" spans="1:5">
      <c r="A1206" s="712">
        <v>90585</v>
      </c>
      <c r="B1206" s="711" t="s">
        <v>1518</v>
      </c>
      <c r="C1206" s="711" t="s">
        <v>84</v>
      </c>
      <c r="D1206" s="711" t="s">
        <v>5884</v>
      </c>
      <c r="E1206" s="713">
        <v>0.82</v>
      </c>
    </row>
    <row r="1207" spans="1:5">
      <c r="A1207" s="712">
        <v>90621</v>
      </c>
      <c r="B1207" s="711" t="s">
        <v>1519</v>
      </c>
      <c r="C1207" s="711" t="s">
        <v>84</v>
      </c>
      <c r="D1207" s="711" t="s">
        <v>5883</v>
      </c>
      <c r="E1207" s="713">
        <v>1.47</v>
      </c>
    </row>
    <row r="1208" spans="1:5">
      <c r="A1208" s="712">
        <v>90622</v>
      </c>
      <c r="B1208" s="711" t="s">
        <v>1520</v>
      </c>
      <c r="C1208" s="711" t="s">
        <v>84</v>
      </c>
      <c r="D1208" s="711" t="s">
        <v>5883</v>
      </c>
      <c r="E1208" s="713">
        <v>0.17</v>
      </c>
    </row>
    <row r="1209" spans="1:5">
      <c r="A1209" s="712">
        <v>90623</v>
      </c>
      <c r="B1209" s="711" t="s">
        <v>1521</v>
      </c>
      <c r="C1209" s="711" t="s">
        <v>84</v>
      </c>
      <c r="D1209" s="711" t="s">
        <v>5883</v>
      </c>
      <c r="E1209" s="713">
        <v>1.84</v>
      </c>
    </row>
    <row r="1210" spans="1:5">
      <c r="A1210" s="712">
        <v>90624</v>
      </c>
      <c r="B1210" s="711" t="s">
        <v>1522</v>
      </c>
      <c r="C1210" s="711" t="s">
        <v>84</v>
      </c>
      <c r="D1210" s="711" t="s">
        <v>5884</v>
      </c>
      <c r="E1210" s="713">
        <v>2.06</v>
      </c>
    </row>
    <row r="1211" spans="1:5">
      <c r="A1211" s="712">
        <v>90627</v>
      </c>
      <c r="B1211" s="711" t="s">
        <v>1523</v>
      </c>
      <c r="C1211" s="711" t="s">
        <v>84</v>
      </c>
      <c r="D1211" s="711" t="s">
        <v>5883</v>
      </c>
      <c r="E1211" s="713">
        <v>26.79</v>
      </c>
    </row>
    <row r="1212" spans="1:5">
      <c r="A1212" s="712">
        <v>90628</v>
      </c>
      <c r="B1212" s="711" t="s">
        <v>1524</v>
      </c>
      <c r="C1212" s="711" t="s">
        <v>84</v>
      </c>
      <c r="D1212" s="711" t="s">
        <v>5883</v>
      </c>
      <c r="E1212" s="713">
        <v>3.82</v>
      </c>
    </row>
    <row r="1213" spans="1:5">
      <c r="A1213" s="712">
        <v>90629</v>
      </c>
      <c r="B1213" s="711" t="s">
        <v>1525</v>
      </c>
      <c r="C1213" s="711" t="s">
        <v>84</v>
      </c>
      <c r="D1213" s="711" t="s">
        <v>5883</v>
      </c>
      <c r="E1213" s="713">
        <v>33.520000000000003</v>
      </c>
    </row>
    <row r="1214" spans="1:5">
      <c r="A1214" s="712">
        <v>90630</v>
      </c>
      <c r="B1214" s="711" t="s">
        <v>1526</v>
      </c>
      <c r="C1214" s="711" t="s">
        <v>84</v>
      </c>
      <c r="D1214" s="711" t="s">
        <v>5884</v>
      </c>
      <c r="E1214" s="713">
        <v>8.36</v>
      </c>
    </row>
    <row r="1215" spans="1:5">
      <c r="A1215" s="712">
        <v>90633</v>
      </c>
      <c r="B1215" s="711" t="s">
        <v>1527</v>
      </c>
      <c r="C1215" s="711" t="s">
        <v>84</v>
      </c>
      <c r="D1215" s="711" t="s">
        <v>5884</v>
      </c>
      <c r="E1215" s="713">
        <v>3.17</v>
      </c>
    </row>
    <row r="1216" spans="1:5">
      <c r="A1216" s="712">
        <v>90634</v>
      </c>
      <c r="B1216" s="711" t="s">
        <v>1528</v>
      </c>
      <c r="C1216" s="711" t="s">
        <v>84</v>
      </c>
      <c r="D1216" s="711" t="s">
        <v>5884</v>
      </c>
      <c r="E1216" s="713">
        <v>0.37</v>
      </c>
    </row>
    <row r="1217" spans="1:5">
      <c r="A1217" s="712">
        <v>90635</v>
      </c>
      <c r="B1217" s="711" t="s">
        <v>1529</v>
      </c>
      <c r="C1217" s="711" t="s">
        <v>84</v>
      </c>
      <c r="D1217" s="711" t="s">
        <v>5884</v>
      </c>
      <c r="E1217" s="713">
        <v>3.46</v>
      </c>
    </row>
    <row r="1218" spans="1:5">
      <c r="A1218" s="712">
        <v>90636</v>
      </c>
      <c r="B1218" s="711" t="s">
        <v>1530</v>
      </c>
      <c r="C1218" s="711" t="s">
        <v>84</v>
      </c>
      <c r="D1218" s="711" t="s">
        <v>5884</v>
      </c>
      <c r="E1218" s="713">
        <v>4.13</v>
      </c>
    </row>
    <row r="1219" spans="1:5">
      <c r="A1219" s="712">
        <v>90639</v>
      </c>
      <c r="B1219" s="711" t="s">
        <v>1531</v>
      </c>
      <c r="C1219" s="711" t="s">
        <v>84</v>
      </c>
      <c r="D1219" s="711" t="s">
        <v>5884</v>
      </c>
      <c r="E1219" s="713">
        <v>4.7300000000000004</v>
      </c>
    </row>
    <row r="1220" spans="1:5">
      <c r="A1220" s="712">
        <v>90640</v>
      </c>
      <c r="B1220" s="711" t="s">
        <v>1532</v>
      </c>
      <c r="C1220" s="711" t="s">
        <v>84</v>
      </c>
      <c r="D1220" s="711" t="s">
        <v>5884</v>
      </c>
      <c r="E1220" s="713">
        <v>0.56000000000000005</v>
      </c>
    </row>
    <row r="1221" spans="1:5">
      <c r="A1221" s="712">
        <v>90641</v>
      </c>
      <c r="B1221" s="711" t="s">
        <v>1533</v>
      </c>
      <c r="C1221" s="711" t="s">
        <v>84</v>
      </c>
      <c r="D1221" s="711" t="s">
        <v>5884</v>
      </c>
      <c r="E1221" s="713">
        <v>5.17</v>
      </c>
    </row>
    <row r="1222" spans="1:5">
      <c r="A1222" s="712">
        <v>90642</v>
      </c>
      <c r="B1222" s="711" t="s">
        <v>1534</v>
      </c>
      <c r="C1222" s="711" t="s">
        <v>84</v>
      </c>
      <c r="D1222" s="711" t="s">
        <v>5942</v>
      </c>
      <c r="E1222" s="713">
        <v>5.83</v>
      </c>
    </row>
    <row r="1223" spans="1:5">
      <c r="A1223" s="712">
        <v>90646</v>
      </c>
      <c r="B1223" s="711" t="s">
        <v>6053</v>
      </c>
      <c r="C1223" s="711" t="s">
        <v>84</v>
      </c>
      <c r="D1223" s="711" t="s">
        <v>5884</v>
      </c>
      <c r="E1223" s="713">
        <v>0.62</v>
      </c>
    </row>
    <row r="1224" spans="1:5">
      <c r="A1224" s="712">
        <v>90647</v>
      </c>
      <c r="B1224" s="711" t="s">
        <v>6054</v>
      </c>
      <c r="C1224" s="711" t="s">
        <v>84</v>
      </c>
      <c r="D1224" s="711" t="s">
        <v>5884</v>
      </c>
      <c r="E1224" s="713">
        <v>7.0000000000000007E-2</v>
      </c>
    </row>
    <row r="1225" spans="1:5">
      <c r="A1225" s="712">
        <v>90648</v>
      </c>
      <c r="B1225" s="711" t="s">
        <v>6055</v>
      </c>
      <c r="C1225" s="711" t="s">
        <v>84</v>
      </c>
      <c r="D1225" s="711" t="s">
        <v>5884</v>
      </c>
      <c r="E1225" s="713">
        <v>0.68</v>
      </c>
    </row>
    <row r="1226" spans="1:5">
      <c r="A1226" s="712">
        <v>90649</v>
      </c>
      <c r="B1226" s="711" t="s">
        <v>6056</v>
      </c>
      <c r="C1226" s="711" t="s">
        <v>84</v>
      </c>
      <c r="D1226" s="711" t="s">
        <v>5942</v>
      </c>
      <c r="E1226" s="713">
        <v>6.46</v>
      </c>
    </row>
    <row r="1227" spans="1:5">
      <c r="A1227" s="712">
        <v>90652</v>
      </c>
      <c r="B1227" s="711" t="s">
        <v>6057</v>
      </c>
      <c r="C1227" s="711" t="s">
        <v>84</v>
      </c>
      <c r="D1227" s="711" t="s">
        <v>5884</v>
      </c>
      <c r="E1227" s="713">
        <v>3.08</v>
      </c>
    </row>
    <row r="1228" spans="1:5">
      <c r="A1228" s="712">
        <v>90653</v>
      </c>
      <c r="B1228" s="711" t="s">
        <v>6058</v>
      </c>
      <c r="C1228" s="711" t="s">
        <v>84</v>
      </c>
      <c r="D1228" s="711" t="s">
        <v>5884</v>
      </c>
      <c r="E1228" s="713">
        <v>0.36</v>
      </c>
    </row>
    <row r="1229" spans="1:5">
      <c r="A1229" s="712">
        <v>90654</v>
      </c>
      <c r="B1229" s="711" t="s">
        <v>6059</v>
      </c>
      <c r="C1229" s="711" t="s">
        <v>84</v>
      </c>
      <c r="D1229" s="711" t="s">
        <v>5884</v>
      </c>
      <c r="E1229" s="713">
        <v>3.37</v>
      </c>
    </row>
    <row r="1230" spans="1:5">
      <c r="A1230" s="712">
        <v>90655</v>
      </c>
      <c r="B1230" s="711" t="s">
        <v>6060</v>
      </c>
      <c r="C1230" s="711" t="s">
        <v>84</v>
      </c>
      <c r="D1230" s="711" t="s">
        <v>5942</v>
      </c>
      <c r="E1230" s="713">
        <v>4.25</v>
      </c>
    </row>
    <row r="1231" spans="1:5">
      <c r="A1231" s="712">
        <v>90658</v>
      </c>
      <c r="B1231" s="711" t="s">
        <v>6061</v>
      </c>
      <c r="C1231" s="711" t="s">
        <v>84</v>
      </c>
      <c r="D1231" s="711" t="s">
        <v>5884</v>
      </c>
      <c r="E1231" s="713">
        <v>3.3</v>
      </c>
    </row>
    <row r="1232" spans="1:5">
      <c r="A1232" s="712">
        <v>90659</v>
      </c>
      <c r="B1232" s="711" t="s">
        <v>6062</v>
      </c>
      <c r="C1232" s="711" t="s">
        <v>84</v>
      </c>
      <c r="D1232" s="711" t="s">
        <v>5884</v>
      </c>
      <c r="E1232" s="713">
        <v>0.39</v>
      </c>
    </row>
    <row r="1233" spans="1:5">
      <c r="A1233" s="712">
        <v>90660</v>
      </c>
      <c r="B1233" s="711" t="s">
        <v>6063</v>
      </c>
      <c r="C1233" s="711" t="s">
        <v>84</v>
      </c>
      <c r="D1233" s="711" t="s">
        <v>5884</v>
      </c>
      <c r="E1233" s="713">
        <v>3.61</v>
      </c>
    </row>
    <row r="1234" spans="1:5">
      <c r="A1234" s="712">
        <v>90661</v>
      </c>
      <c r="B1234" s="711" t="s">
        <v>6064</v>
      </c>
      <c r="C1234" s="711" t="s">
        <v>84</v>
      </c>
      <c r="D1234" s="711" t="s">
        <v>5942</v>
      </c>
      <c r="E1234" s="713">
        <v>4.25</v>
      </c>
    </row>
    <row r="1235" spans="1:5">
      <c r="A1235" s="712">
        <v>90664</v>
      </c>
      <c r="B1235" s="711" t="s">
        <v>1535</v>
      </c>
      <c r="C1235" s="711" t="s">
        <v>84</v>
      </c>
      <c r="D1235" s="711" t="s">
        <v>5883</v>
      </c>
      <c r="E1235" s="713">
        <v>4.67</v>
      </c>
    </row>
    <row r="1236" spans="1:5">
      <c r="A1236" s="712">
        <v>90665</v>
      </c>
      <c r="B1236" s="711" t="s">
        <v>1536</v>
      </c>
      <c r="C1236" s="711" t="s">
        <v>84</v>
      </c>
      <c r="D1236" s="711" t="s">
        <v>5883</v>
      </c>
      <c r="E1236" s="713">
        <v>0.53</v>
      </c>
    </row>
    <row r="1237" spans="1:5">
      <c r="A1237" s="712">
        <v>90666</v>
      </c>
      <c r="B1237" s="711" t="s">
        <v>1537</v>
      </c>
      <c r="C1237" s="711" t="s">
        <v>84</v>
      </c>
      <c r="D1237" s="711" t="s">
        <v>5883</v>
      </c>
      <c r="E1237" s="713">
        <v>5.1100000000000003</v>
      </c>
    </row>
    <row r="1238" spans="1:5">
      <c r="A1238" s="712">
        <v>90667</v>
      </c>
      <c r="B1238" s="711" t="s">
        <v>1538</v>
      </c>
      <c r="C1238" s="711" t="s">
        <v>84</v>
      </c>
      <c r="D1238" s="711" t="s">
        <v>5942</v>
      </c>
      <c r="E1238" s="713">
        <v>9.4700000000000006</v>
      </c>
    </row>
    <row r="1239" spans="1:5">
      <c r="A1239" s="712">
        <v>90670</v>
      </c>
      <c r="B1239" s="711" t="s">
        <v>1539</v>
      </c>
      <c r="C1239" s="711" t="s">
        <v>84</v>
      </c>
      <c r="D1239" s="711" t="s">
        <v>5883</v>
      </c>
      <c r="E1239" s="713">
        <v>122.94</v>
      </c>
    </row>
    <row r="1240" spans="1:5">
      <c r="A1240" s="712">
        <v>90671</v>
      </c>
      <c r="B1240" s="711" t="s">
        <v>1540</v>
      </c>
      <c r="C1240" s="711" t="s">
        <v>84</v>
      </c>
      <c r="D1240" s="711" t="s">
        <v>5883</v>
      </c>
      <c r="E1240" s="713">
        <v>17.059999999999999</v>
      </c>
    </row>
    <row r="1241" spans="1:5">
      <c r="A1241" s="712">
        <v>90672</v>
      </c>
      <c r="B1241" s="711" t="s">
        <v>1541</v>
      </c>
      <c r="C1241" s="711" t="s">
        <v>84</v>
      </c>
      <c r="D1241" s="711" t="s">
        <v>5883</v>
      </c>
      <c r="E1241" s="713">
        <v>153.85</v>
      </c>
    </row>
    <row r="1242" spans="1:5">
      <c r="A1242" s="712">
        <v>90673</v>
      </c>
      <c r="B1242" s="711" t="s">
        <v>1542</v>
      </c>
      <c r="C1242" s="711" t="s">
        <v>84</v>
      </c>
      <c r="D1242" s="711" t="s">
        <v>5942</v>
      </c>
      <c r="E1242" s="713">
        <v>75.8</v>
      </c>
    </row>
    <row r="1243" spans="1:5">
      <c r="A1243" s="712">
        <v>90676</v>
      </c>
      <c r="B1243" s="711" t="s">
        <v>1543</v>
      </c>
      <c r="C1243" s="711" t="s">
        <v>84</v>
      </c>
      <c r="D1243" s="711" t="s">
        <v>5883</v>
      </c>
      <c r="E1243" s="713">
        <v>65.19</v>
      </c>
    </row>
    <row r="1244" spans="1:5">
      <c r="A1244" s="712">
        <v>90677</v>
      </c>
      <c r="B1244" s="711" t="s">
        <v>1544</v>
      </c>
      <c r="C1244" s="711" t="s">
        <v>84</v>
      </c>
      <c r="D1244" s="711" t="s">
        <v>5883</v>
      </c>
      <c r="E1244" s="713">
        <v>9.0399999999999991</v>
      </c>
    </row>
    <row r="1245" spans="1:5">
      <c r="A1245" s="712">
        <v>90678</v>
      </c>
      <c r="B1245" s="711" t="s">
        <v>1545</v>
      </c>
      <c r="C1245" s="711" t="s">
        <v>84</v>
      </c>
      <c r="D1245" s="711" t="s">
        <v>5883</v>
      </c>
      <c r="E1245" s="713">
        <v>81.59</v>
      </c>
    </row>
    <row r="1246" spans="1:5">
      <c r="A1246" s="712">
        <v>90679</v>
      </c>
      <c r="B1246" s="711" t="s">
        <v>1546</v>
      </c>
      <c r="C1246" s="711" t="s">
        <v>84</v>
      </c>
      <c r="D1246" s="711" t="s">
        <v>5942</v>
      </c>
      <c r="E1246" s="713">
        <v>58.1</v>
      </c>
    </row>
    <row r="1247" spans="1:5">
      <c r="A1247" s="712">
        <v>90682</v>
      </c>
      <c r="B1247" s="711" t="s">
        <v>1547</v>
      </c>
      <c r="C1247" s="711" t="s">
        <v>84</v>
      </c>
      <c r="D1247" s="711" t="s">
        <v>5883</v>
      </c>
      <c r="E1247" s="713">
        <v>23.82</v>
      </c>
    </row>
    <row r="1248" spans="1:5">
      <c r="A1248" s="712">
        <v>90683</v>
      </c>
      <c r="B1248" s="711" t="s">
        <v>1548</v>
      </c>
      <c r="C1248" s="711" t="s">
        <v>84</v>
      </c>
      <c r="D1248" s="711" t="s">
        <v>5883</v>
      </c>
      <c r="E1248" s="713">
        <v>2.82</v>
      </c>
    </row>
    <row r="1249" spans="1:5">
      <c r="A1249" s="712">
        <v>90684</v>
      </c>
      <c r="B1249" s="711" t="s">
        <v>1549</v>
      </c>
      <c r="C1249" s="711" t="s">
        <v>84</v>
      </c>
      <c r="D1249" s="711" t="s">
        <v>5883</v>
      </c>
      <c r="E1249" s="713">
        <v>26.06</v>
      </c>
    </row>
    <row r="1250" spans="1:5">
      <c r="A1250" s="712">
        <v>90685</v>
      </c>
      <c r="B1250" s="711" t="s">
        <v>1550</v>
      </c>
      <c r="C1250" s="711" t="s">
        <v>84</v>
      </c>
      <c r="D1250" s="711" t="s">
        <v>5942</v>
      </c>
      <c r="E1250" s="713">
        <v>36.04</v>
      </c>
    </row>
    <row r="1251" spans="1:5">
      <c r="A1251" s="712">
        <v>90688</v>
      </c>
      <c r="B1251" s="711" t="s">
        <v>1551</v>
      </c>
      <c r="C1251" s="711" t="s">
        <v>84</v>
      </c>
      <c r="D1251" s="711" t="s">
        <v>5883</v>
      </c>
      <c r="E1251" s="713">
        <v>11.73</v>
      </c>
    </row>
    <row r="1252" spans="1:5">
      <c r="A1252" s="712">
        <v>90689</v>
      </c>
      <c r="B1252" s="711" t="s">
        <v>1552</v>
      </c>
      <c r="C1252" s="711" t="s">
        <v>84</v>
      </c>
      <c r="D1252" s="711" t="s">
        <v>5883</v>
      </c>
      <c r="E1252" s="713">
        <v>1.18</v>
      </c>
    </row>
    <row r="1253" spans="1:5">
      <c r="A1253" s="712">
        <v>90690</v>
      </c>
      <c r="B1253" s="711" t="s">
        <v>1553</v>
      </c>
      <c r="C1253" s="711" t="s">
        <v>84</v>
      </c>
      <c r="D1253" s="711" t="s">
        <v>5883</v>
      </c>
      <c r="E1253" s="713">
        <v>14.67</v>
      </c>
    </row>
    <row r="1254" spans="1:5">
      <c r="A1254" s="712">
        <v>90691</v>
      </c>
      <c r="B1254" s="711" t="s">
        <v>1554</v>
      </c>
      <c r="C1254" s="711" t="s">
        <v>84</v>
      </c>
      <c r="D1254" s="711" t="s">
        <v>5942</v>
      </c>
      <c r="E1254" s="713">
        <v>33.200000000000003</v>
      </c>
    </row>
    <row r="1255" spans="1:5">
      <c r="A1255" s="712">
        <v>90957</v>
      </c>
      <c r="B1255" s="711" t="s">
        <v>1555</v>
      </c>
      <c r="C1255" s="711" t="s">
        <v>84</v>
      </c>
      <c r="D1255" s="711" t="s">
        <v>5883</v>
      </c>
      <c r="E1255" s="713">
        <v>2.89</v>
      </c>
    </row>
    <row r="1256" spans="1:5">
      <c r="A1256" s="712">
        <v>90958</v>
      </c>
      <c r="B1256" s="711" t="s">
        <v>1556</v>
      </c>
      <c r="C1256" s="711" t="s">
        <v>84</v>
      </c>
      <c r="D1256" s="711" t="s">
        <v>5883</v>
      </c>
      <c r="E1256" s="713">
        <v>0.4</v>
      </c>
    </row>
    <row r="1257" spans="1:5">
      <c r="A1257" s="712">
        <v>90960</v>
      </c>
      <c r="B1257" s="711" t="s">
        <v>1557</v>
      </c>
      <c r="C1257" s="711" t="s">
        <v>84</v>
      </c>
      <c r="D1257" s="711" t="s">
        <v>5883</v>
      </c>
      <c r="E1257" s="713">
        <v>3.87</v>
      </c>
    </row>
    <row r="1258" spans="1:5">
      <c r="A1258" s="712">
        <v>90961</v>
      </c>
      <c r="B1258" s="711" t="s">
        <v>1558</v>
      </c>
      <c r="C1258" s="711" t="s">
        <v>84</v>
      </c>
      <c r="D1258" s="711" t="s">
        <v>5883</v>
      </c>
      <c r="E1258" s="713">
        <v>0.53</v>
      </c>
    </row>
    <row r="1259" spans="1:5">
      <c r="A1259" s="712">
        <v>90962</v>
      </c>
      <c r="B1259" s="711" t="s">
        <v>1559</v>
      </c>
      <c r="C1259" s="711" t="s">
        <v>84</v>
      </c>
      <c r="D1259" s="711" t="s">
        <v>5883</v>
      </c>
      <c r="E1259" s="713">
        <v>4.84</v>
      </c>
    </row>
    <row r="1260" spans="1:5">
      <c r="A1260" s="712">
        <v>90963</v>
      </c>
      <c r="B1260" s="711" t="s">
        <v>1560</v>
      </c>
      <c r="C1260" s="711" t="s">
        <v>84</v>
      </c>
      <c r="D1260" s="711" t="s">
        <v>5942</v>
      </c>
      <c r="E1260" s="713">
        <v>9.4700000000000006</v>
      </c>
    </row>
    <row r="1261" spans="1:5">
      <c r="A1261" s="712">
        <v>90968</v>
      </c>
      <c r="B1261" s="711" t="s">
        <v>1561</v>
      </c>
      <c r="C1261" s="711" t="s">
        <v>84</v>
      </c>
      <c r="D1261" s="711" t="s">
        <v>5883</v>
      </c>
      <c r="E1261" s="713">
        <v>3.88</v>
      </c>
    </row>
    <row r="1262" spans="1:5">
      <c r="A1262" s="712">
        <v>90969</v>
      </c>
      <c r="B1262" s="711" t="s">
        <v>1562</v>
      </c>
      <c r="C1262" s="711" t="s">
        <v>84</v>
      </c>
      <c r="D1262" s="711" t="s">
        <v>5883</v>
      </c>
      <c r="E1262" s="713">
        <v>0.53</v>
      </c>
    </row>
    <row r="1263" spans="1:5">
      <c r="A1263" s="712">
        <v>90970</v>
      </c>
      <c r="B1263" s="711" t="s">
        <v>1563</v>
      </c>
      <c r="C1263" s="711" t="s">
        <v>84</v>
      </c>
      <c r="D1263" s="711" t="s">
        <v>5883</v>
      </c>
      <c r="E1263" s="713">
        <v>4.8499999999999996</v>
      </c>
    </row>
    <row r="1264" spans="1:5">
      <c r="A1264" s="712">
        <v>90971</v>
      </c>
      <c r="B1264" s="711" t="s">
        <v>1564</v>
      </c>
      <c r="C1264" s="711" t="s">
        <v>84</v>
      </c>
      <c r="D1264" s="711" t="s">
        <v>5942</v>
      </c>
      <c r="E1264" s="713">
        <v>38.39</v>
      </c>
    </row>
    <row r="1265" spans="1:5">
      <c r="A1265" s="712">
        <v>90975</v>
      </c>
      <c r="B1265" s="711" t="s">
        <v>1565</v>
      </c>
      <c r="C1265" s="711" t="s">
        <v>84</v>
      </c>
      <c r="D1265" s="711" t="s">
        <v>5883</v>
      </c>
      <c r="E1265" s="713">
        <v>9.85</v>
      </c>
    </row>
    <row r="1266" spans="1:5">
      <c r="A1266" s="712">
        <v>90976</v>
      </c>
      <c r="B1266" s="711" t="s">
        <v>1566</v>
      </c>
      <c r="C1266" s="711" t="s">
        <v>84</v>
      </c>
      <c r="D1266" s="711" t="s">
        <v>5883</v>
      </c>
      <c r="E1266" s="713">
        <v>1.36</v>
      </c>
    </row>
    <row r="1267" spans="1:5">
      <c r="A1267" s="712">
        <v>90977</v>
      </c>
      <c r="B1267" s="711" t="s">
        <v>1567</v>
      </c>
      <c r="C1267" s="711" t="s">
        <v>84</v>
      </c>
      <c r="D1267" s="711" t="s">
        <v>5883</v>
      </c>
      <c r="E1267" s="713">
        <v>12.33</v>
      </c>
    </row>
    <row r="1268" spans="1:5">
      <c r="A1268" s="712">
        <v>90978</v>
      </c>
      <c r="B1268" s="711" t="s">
        <v>1568</v>
      </c>
      <c r="C1268" s="711" t="s">
        <v>84</v>
      </c>
      <c r="D1268" s="711" t="s">
        <v>5942</v>
      </c>
      <c r="E1268" s="713">
        <v>99.6</v>
      </c>
    </row>
    <row r="1269" spans="1:5">
      <c r="A1269" s="712">
        <v>90992</v>
      </c>
      <c r="B1269" s="711" t="s">
        <v>1569</v>
      </c>
      <c r="C1269" s="711" t="s">
        <v>84</v>
      </c>
      <c r="D1269" s="711" t="s">
        <v>5883</v>
      </c>
      <c r="E1269" s="713">
        <v>4.5999999999999996</v>
      </c>
    </row>
    <row r="1270" spans="1:5">
      <c r="A1270" s="712">
        <v>90993</v>
      </c>
      <c r="B1270" s="711" t="s">
        <v>1570</v>
      </c>
      <c r="C1270" s="711" t="s">
        <v>84</v>
      </c>
      <c r="D1270" s="711" t="s">
        <v>5883</v>
      </c>
      <c r="E1270" s="713">
        <v>0.63</v>
      </c>
    </row>
    <row r="1271" spans="1:5">
      <c r="A1271" s="712">
        <v>90994</v>
      </c>
      <c r="B1271" s="711" t="s">
        <v>1571</v>
      </c>
      <c r="C1271" s="711" t="s">
        <v>84</v>
      </c>
      <c r="D1271" s="711" t="s">
        <v>5883</v>
      </c>
      <c r="E1271" s="713">
        <v>5.76</v>
      </c>
    </row>
    <row r="1272" spans="1:5">
      <c r="A1272" s="712">
        <v>90995</v>
      </c>
      <c r="B1272" s="711" t="s">
        <v>1572</v>
      </c>
      <c r="C1272" s="711" t="s">
        <v>84</v>
      </c>
      <c r="D1272" s="711" t="s">
        <v>5942</v>
      </c>
      <c r="E1272" s="713">
        <v>52.15</v>
      </c>
    </row>
    <row r="1273" spans="1:5">
      <c r="A1273" s="712">
        <v>91021</v>
      </c>
      <c r="B1273" s="711" t="s">
        <v>1573</v>
      </c>
      <c r="C1273" s="711" t="s">
        <v>84</v>
      </c>
      <c r="D1273" s="711" t="s">
        <v>5883</v>
      </c>
      <c r="E1273" s="713">
        <v>3.54</v>
      </c>
    </row>
    <row r="1274" spans="1:5">
      <c r="A1274" s="712">
        <v>91026</v>
      </c>
      <c r="B1274" s="711" t="s">
        <v>1574</v>
      </c>
      <c r="C1274" s="711" t="s">
        <v>84</v>
      </c>
      <c r="D1274" s="711" t="s">
        <v>5883</v>
      </c>
      <c r="E1274" s="713">
        <v>12.51</v>
      </c>
    </row>
    <row r="1275" spans="1:5">
      <c r="A1275" s="712">
        <v>91027</v>
      </c>
      <c r="B1275" s="711" t="s">
        <v>1575</v>
      </c>
      <c r="C1275" s="711" t="s">
        <v>84</v>
      </c>
      <c r="D1275" s="711" t="s">
        <v>5883</v>
      </c>
      <c r="E1275" s="713">
        <v>2.62</v>
      </c>
    </row>
    <row r="1276" spans="1:5">
      <c r="A1276" s="712">
        <v>91028</v>
      </c>
      <c r="B1276" s="711" t="s">
        <v>1576</v>
      </c>
      <c r="C1276" s="711" t="s">
        <v>84</v>
      </c>
      <c r="D1276" s="711" t="s">
        <v>5883</v>
      </c>
      <c r="E1276" s="713">
        <v>1.01</v>
      </c>
    </row>
    <row r="1277" spans="1:5">
      <c r="A1277" s="712">
        <v>91029</v>
      </c>
      <c r="B1277" s="711" t="s">
        <v>1577</v>
      </c>
      <c r="C1277" s="711" t="s">
        <v>84</v>
      </c>
      <c r="D1277" s="711" t="s">
        <v>5883</v>
      </c>
      <c r="E1277" s="713">
        <v>23.46</v>
      </c>
    </row>
    <row r="1278" spans="1:5">
      <c r="A1278" s="712">
        <v>91030</v>
      </c>
      <c r="B1278" s="711" t="s">
        <v>1578</v>
      </c>
      <c r="C1278" s="711" t="s">
        <v>84</v>
      </c>
      <c r="D1278" s="711" t="s">
        <v>5942</v>
      </c>
      <c r="E1278" s="713">
        <v>90.2</v>
      </c>
    </row>
    <row r="1279" spans="1:5">
      <c r="A1279" s="712">
        <v>91273</v>
      </c>
      <c r="B1279" s="711" t="s">
        <v>1579</v>
      </c>
      <c r="C1279" s="711" t="s">
        <v>84</v>
      </c>
      <c r="D1279" s="711" t="s">
        <v>5884</v>
      </c>
      <c r="E1279" s="713">
        <v>0.66</v>
      </c>
    </row>
    <row r="1280" spans="1:5">
      <c r="A1280" s="712">
        <v>91274</v>
      </c>
      <c r="B1280" s="711" t="s">
        <v>1580</v>
      </c>
      <c r="C1280" s="711" t="s">
        <v>84</v>
      </c>
      <c r="D1280" s="711" t="s">
        <v>5884</v>
      </c>
      <c r="E1280" s="713">
        <v>0.09</v>
      </c>
    </row>
    <row r="1281" spans="1:5">
      <c r="A1281" s="712">
        <v>91275</v>
      </c>
      <c r="B1281" s="711" t="s">
        <v>1581</v>
      </c>
      <c r="C1281" s="711" t="s">
        <v>84</v>
      </c>
      <c r="D1281" s="711" t="s">
        <v>5884</v>
      </c>
      <c r="E1281" s="713">
        <v>0.83</v>
      </c>
    </row>
    <row r="1282" spans="1:5">
      <c r="A1282" s="712">
        <v>91276</v>
      </c>
      <c r="B1282" s="711" t="s">
        <v>1582</v>
      </c>
      <c r="C1282" s="711" t="s">
        <v>84</v>
      </c>
      <c r="D1282" s="711" t="s">
        <v>5942</v>
      </c>
      <c r="E1282" s="713">
        <v>6.67</v>
      </c>
    </row>
    <row r="1283" spans="1:5">
      <c r="A1283" s="712">
        <v>91279</v>
      </c>
      <c r="B1283" s="711" t="s">
        <v>1583</v>
      </c>
      <c r="C1283" s="711" t="s">
        <v>84</v>
      </c>
      <c r="D1283" s="711" t="s">
        <v>5884</v>
      </c>
      <c r="E1283" s="713">
        <v>0.67</v>
      </c>
    </row>
    <row r="1284" spans="1:5">
      <c r="A1284" s="712">
        <v>91280</v>
      </c>
      <c r="B1284" s="711" t="s">
        <v>1584</v>
      </c>
      <c r="C1284" s="711" t="s">
        <v>84</v>
      </c>
      <c r="D1284" s="711" t="s">
        <v>5884</v>
      </c>
      <c r="E1284" s="713">
        <v>7.0000000000000007E-2</v>
      </c>
    </row>
    <row r="1285" spans="1:5">
      <c r="A1285" s="712">
        <v>91281</v>
      </c>
      <c r="B1285" s="711" t="s">
        <v>1585</v>
      </c>
      <c r="C1285" s="711" t="s">
        <v>84</v>
      </c>
      <c r="D1285" s="711" t="s">
        <v>5884</v>
      </c>
      <c r="E1285" s="713">
        <v>0.84</v>
      </c>
    </row>
    <row r="1286" spans="1:5">
      <c r="A1286" s="712">
        <v>91282</v>
      </c>
      <c r="B1286" s="711" t="s">
        <v>1586</v>
      </c>
      <c r="C1286" s="711" t="s">
        <v>84</v>
      </c>
      <c r="D1286" s="711" t="s">
        <v>5942</v>
      </c>
      <c r="E1286" s="713">
        <v>15.95</v>
      </c>
    </row>
    <row r="1287" spans="1:5">
      <c r="A1287" s="712">
        <v>91354</v>
      </c>
      <c r="B1287" s="711" t="s">
        <v>1587</v>
      </c>
      <c r="C1287" s="711" t="s">
        <v>84</v>
      </c>
      <c r="D1287" s="711" t="s">
        <v>5883</v>
      </c>
      <c r="E1287" s="713">
        <v>9.67</v>
      </c>
    </row>
    <row r="1288" spans="1:5">
      <c r="A1288" s="712">
        <v>91355</v>
      </c>
      <c r="B1288" s="711" t="s">
        <v>1588</v>
      </c>
      <c r="C1288" s="711" t="s">
        <v>84</v>
      </c>
      <c r="D1288" s="711" t="s">
        <v>5883</v>
      </c>
      <c r="E1288" s="713">
        <v>2.0299999999999998</v>
      </c>
    </row>
    <row r="1289" spans="1:5">
      <c r="A1289" s="712">
        <v>91356</v>
      </c>
      <c r="B1289" s="711" t="s">
        <v>1589</v>
      </c>
      <c r="C1289" s="711" t="s">
        <v>84</v>
      </c>
      <c r="D1289" s="711" t="s">
        <v>5883</v>
      </c>
      <c r="E1289" s="713">
        <v>0.78</v>
      </c>
    </row>
    <row r="1290" spans="1:5">
      <c r="A1290" s="712">
        <v>91359</v>
      </c>
      <c r="B1290" s="711" t="s">
        <v>6065</v>
      </c>
      <c r="C1290" s="711" t="s">
        <v>84</v>
      </c>
      <c r="D1290" s="711" t="s">
        <v>5883</v>
      </c>
      <c r="E1290" s="713">
        <v>10.98</v>
      </c>
    </row>
    <row r="1291" spans="1:5">
      <c r="A1291" s="712">
        <v>91360</v>
      </c>
      <c r="B1291" s="711" t="s">
        <v>6066</v>
      </c>
      <c r="C1291" s="711" t="s">
        <v>84</v>
      </c>
      <c r="D1291" s="711" t="s">
        <v>5883</v>
      </c>
      <c r="E1291" s="713">
        <v>2.2999999999999998</v>
      </c>
    </row>
    <row r="1292" spans="1:5">
      <c r="A1292" s="712">
        <v>91361</v>
      </c>
      <c r="B1292" s="711" t="s">
        <v>6067</v>
      </c>
      <c r="C1292" s="711" t="s">
        <v>84</v>
      </c>
      <c r="D1292" s="711" t="s">
        <v>5883</v>
      </c>
      <c r="E1292" s="713">
        <v>0.89</v>
      </c>
    </row>
    <row r="1293" spans="1:5">
      <c r="A1293" s="712">
        <v>91367</v>
      </c>
      <c r="B1293" s="711" t="s">
        <v>6068</v>
      </c>
      <c r="C1293" s="711" t="s">
        <v>84</v>
      </c>
      <c r="D1293" s="711" t="s">
        <v>5883</v>
      </c>
      <c r="E1293" s="713">
        <v>14.27</v>
      </c>
    </row>
    <row r="1294" spans="1:5">
      <c r="A1294" s="712">
        <v>91368</v>
      </c>
      <c r="B1294" s="711" t="s">
        <v>6069</v>
      </c>
      <c r="C1294" s="711" t="s">
        <v>84</v>
      </c>
      <c r="D1294" s="711" t="s">
        <v>5883</v>
      </c>
      <c r="E1294" s="713">
        <v>2.63</v>
      </c>
    </row>
    <row r="1295" spans="1:5">
      <c r="A1295" s="712">
        <v>91369</v>
      </c>
      <c r="B1295" s="711" t="s">
        <v>6070</v>
      </c>
      <c r="C1295" s="711" t="s">
        <v>84</v>
      </c>
      <c r="D1295" s="711" t="s">
        <v>5883</v>
      </c>
      <c r="E1295" s="713">
        <v>1.02</v>
      </c>
    </row>
    <row r="1296" spans="1:5">
      <c r="A1296" s="712">
        <v>91375</v>
      </c>
      <c r="B1296" s="711" t="s">
        <v>1590</v>
      </c>
      <c r="C1296" s="711" t="s">
        <v>84</v>
      </c>
      <c r="D1296" s="711" t="s">
        <v>5883</v>
      </c>
      <c r="E1296" s="713">
        <v>8.14</v>
      </c>
    </row>
    <row r="1297" spans="1:5">
      <c r="A1297" s="712">
        <v>91376</v>
      </c>
      <c r="B1297" s="711" t="s">
        <v>1591</v>
      </c>
      <c r="C1297" s="711" t="s">
        <v>84</v>
      </c>
      <c r="D1297" s="711" t="s">
        <v>5883</v>
      </c>
      <c r="E1297" s="713">
        <v>1.71</v>
      </c>
    </row>
    <row r="1298" spans="1:5">
      <c r="A1298" s="712">
        <v>91377</v>
      </c>
      <c r="B1298" s="711" t="s">
        <v>1592</v>
      </c>
      <c r="C1298" s="711" t="s">
        <v>84</v>
      </c>
      <c r="D1298" s="711" t="s">
        <v>5883</v>
      </c>
      <c r="E1298" s="713">
        <v>0.66</v>
      </c>
    </row>
    <row r="1299" spans="1:5">
      <c r="A1299" s="712">
        <v>91380</v>
      </c>
      <c r="B1299" s="711" t="s">
        <v>6071</v>
      </c>
      <c r="C1299" s="711" t="s">
        <v>84</v>
      </c>
      <c r="D1299" s="711" t="s">
        <v>5883</v>
      </c>
      <c r="E1299" s="713">
        <v>16.16</v>
      </c>
    </row>
    <row r="1300" spans="1:5">
      <c r="A1300" s="712">
        <v>91381</v>
      </c>
      <c r="B1300" s="711" t="s">
        <v>6072</v>
      </c>
      <c r="C1300" s="711" t="s">
        <v>84</v>
      </c>
      <c r="D1300" s="711" t="s">
        <v>5883</v>
      </c>
      <c r="E1300" s="713">
        <v>2.98</v>
      </c>
    </row>
    <row r="1301" spans="1:5">
      <c r="A1301" s="712">
        <v>91382</v>
      </c>
      <c r="B1301" s="711" t="s">
        <v>6073</v>
      </c>
      <c r="C1301" s="711" t="s">
        <v>84</v>
      </c>
      <c r="D1301" s="711" t="s">
        <v>5883</v>
      </c>
      <c r="E1301" s="713">
        <v>1.1599999999999999</v>
      </c>
    </row>
    <row r="1302" spans="1:5">
      <c r="A1302" s="712">
        <v>91383</v>
      </c>
      <c r="B1302" s="711" t="s">
        <v>6074</v>
      </c>
      <c r="C1302" s="711" t="s">
        <v>84</v>
      </c>
      <c r="D1302" s="711" t="s">
        <v>5883</v>
      </c>
      <c r="E1302" s="713">
        <v>30.31</v>
      </c>
    </row>
    <row r="1303" spans="1:5">
      <c r="A1303" s="712">
        <v>91384</v>
      </c>
      <c r="B1303" s="711" t="s">
        <v>6075</v>
      </c>
      <c r="C1303" s="711" t="s">
        <v>84</v>
      </c>
      <c r="D1303" s="711" t="s">
        <v>5942</v>
      </c>
      <c r="E1303" s="713">
        <v>89.82</v>
      </c>
    </row>
    <row r="1304" spans="1:5">
      <c r="A1304" s="712">
        <v>91390</v>
      </c>
      <c r="B1304" s="711" t="s">
        <v>1593</v>
      </c>
      <c r="C1304" s="711" t="s">
        <v>84</v>
      </c>
      <c r="D1304" s="711" t="s">
        <v>5883</v>
      </c>
      <c r="E1304" s="713">
        <v>10.51</v>
      </c>
    </row>
    <row r="1305" spans="1:5">
      <c r="A1305" s="712">
        <v>91391</v>
      </c>
      <c r="B1305" s="711" t="s">
        <v>1594</v>
      </c>
      <c r="C1305" s="711" t="s">
        <v>84</v>
      </c>
      <c r="D1305" s="711" t="s">
        <v>5883</v>
      </c>
      <c r="E1305" s="713">
        <v>2.2000000000000002</v>
      </c>
    </row>
    <row r="1306" spans="1:5">
      <c r="A1306" s="712">
        <v>91392</v>
      </c>
      <c r="B1306" s="711" t="s">
        <v>1595</v>
      </c>
      <c r="C1306" s="711" t="s">
        <v>84</v>
      </c>
      <c r="D1306" s="711" t="s">
        <v>5883</v>
      </c>
      <c r="E1306" s="713">
        <v>0.85</v>
      </c>
    </row>
    <row r="1307" spans="1:5">
      <c r="A1307" s="712">
        <v>91396</v>
      </c>
      <c r="B1307" s="711" t="s">
        <v>1596</v>
      </c>
      <c r="C1307" s="711" t="s">
        <v>84</v>
      </c>
      <c r="D1307" s="711" t="s">
        <v>5883</v>
      </c>
      <c r="E1307" s="713">
        <v>14.08</v>
      </c>
    </row>
    <row r="1308" spans="1:5">
      <c r="A1308" s="712">
        <v>91397</v>
      </c>
      <c r="B1308" s="711" t="s">
        <v>1597</v>
      </c>
      <c r="C1308" s="711" t="s">
        <v>84</v>
      </c>
      <c r="D1308" s="711" t="s">
        <v>5883</v>
      </c>
      <c r="E1308" s="713">
        <v>2.95</v>
      </c>
    </row>
    <row r="1309" spans="1:5">
      <c r="A1309" s="712">
        <v>91398</v>
      </c>
      <c r="B1309" s="711" t="s">
        <v>1598</v>
      </c>
      <c r="C1309" s="711" t="s">
        <v>84</v>
      </c>
      <c r="D1309" s="711" t="s">
        <v>5883</v>
      </c>
      <c r="E1309" s="713">
        <v>1.1399999999999999</v>
      </c>
    </row>
    <row r="1310" spans="1:5">
      <c r="A1310" s="712">
        <v>91402</v>
      </c>
      <c r="B1310" s="711" t="s">
        <v>6076</v>
      </c>
      <c r="C1310" s="711" t="s">
        <v>84</v>
      </c>
      <c r="D1310" s="711" t="s">
        <v>5883</v>
      </c>
      <c r="E1310" s="713">
        <v>0.98</v>
      </c>
    </row>
    <row r="1311" spans="1:5">
      <c r="A1311" s="712">
        <v>91466</v>
      </c>
      <c r="B1311" s="711" t="s">
        <v>1599</v>
      </c>
      <c r="C1311" s="711" t="s">
        <v>84</v>
      </c>
      <c r="D1311" s="711" t="s">
        <v>5883</v>
      </c>
      <c r="E1311" s="713">
        <v>0.88</v>
      </c>
    </row>
    <row r="1312" spans="1:5">
      <c r="A1312" s="712">
        <v>91467</v>
      </c>
      <c r="B1312" s="711" t="s">
        <v>1600</v>
      </c>
      <c r="C1312" s="711" t="s">
        <v>84</v>
      </c>
      <c r="D1312" s="711" t="s">
        <v>5942</v>
      </c>
      <c r="E1312" s="713">
        <v>100.16</v>
      </c>
    </row>
    <row r="1313" spans="1:5">
      <c r="A1313" s="712">
        <v>91468</v>
      </c>
      <c r="B1313" s="711" t="s">
        <v>6077</v>
      </c>
      <c r="C1313" s="711" t="s">
        <v>84</v>
      </c>
      <c r="D1313" s="711" t="s">
        <v>5883</v>
      </c>
      <c r="E1313" s="713">
        <v>14.61</v>
      </c>
    </row>
    <row r="1314" spans="1:5">
      <c r="A1314" s="712">
        <v>91469</v>
      </c>
      <c r="B1314" s="711" t="s">
        <v>6078</v>
      </c>
      <c r="C1314" s="711" t="s">
        <v>84</v>
      </c>
      <c r="D1314" s="711" t="s">
        <v>5883</v>
      </c>
      <c r="E1314" s="713">
        <v>3.16</v>
      </c>
    </row>
    <row r="1315" spans="1:5">
      <c r="A1315" s="712">
        <v>91484</v>
      </c>
      <c r="B1315" s="711" t="s">
        <v>6079</v>
      </c>
      <c r="C1315" s="711" t="s">
        <v>84</v>
      </c>
      <c r="D1315" s="711" t="s">
        <v>5883</v>
      </c>
      <c r="E1315" s="713">
        <v>1</v>
      </c>
    </row>
    <row r="1316" spans="1:5">
      <c r="A1316" s="712">
        <v>91485</v>
      </c>
      <c r="B1316" s="711" t="s">
        <v>6080</v>
      </c>
      <c r="C1316" s="711" t="s">
        <v>84</v>
      </c>
      <c r="D1316" s="711" t="s">
        <v>5942</v>
      </c>
      <c r="E1316" s="713">
        <v>135.94</v>
      </c>
    </row>
    <row r="1317" spans="1:5">
      <c r="A1317" s="712">
        <v>91529</v>
      </c>
      <c r="B1317" s="711" t="s">
        <v>1601</v>
      </c>
      <c r="C1317" s="711" t="s">
        <v>84</v>
      </c>
      <c r="D1317" s="711" t="s">
        <v>5884</v>
      </c>
      <c r="E1317" s="713">
        <v>0.98</v>
      </c>
    </row>
    <row r="1318" spans="1:5">
      <c r="A1318" s="712">
        <v>91530</v>
      </c>
      <c r="B1318" s="711" t="s">
        <v>1602</v>
      </c>
      <c r="C1318" s="711" t="s">
        <v>84</v>
      </c>
      <c r="D1318" s="711" t="s">
        <v>5884</v>
      </c>
      <c r="E1318" s="713">
        <v>0.13</v>
      </c>
    </row>
    <row r="1319" spans="1:5">
      <c r="A1319" s="712">
        <v>91531</v>
      </c>
      <c r="B1319" s="711" t="s">
        <v>1603</v>
      </c>
      <c r="C1319" s="711" t="s">
        <v>84</v>
      </c>
      <c r="D1319" s="711" t="s">
        <v>5884</v>
      </c>
      <c r="E1319" s="713">
        <v>1.22</v>
      </c>
    </row>
    <row r="1320" spans="1:5">
      <c r="A1320" s="712">
        <v>91532</v>
      </c>
      <c r="B1320" s="711" t="s">
        <v>1604</v>
      </c>
      <c r="C1320" s="711" t="s">
        <v>84</v>
      </c>
      <c r="D1320" s="711" t="s">
        <v>5942</v>
      </c>
      <c r="E1320" s="713">
        <v>4.84</v>
      </c>
    </row>
    <row r="1321" spans="1:5">
      <c r="A1321" s="712">
        <v>91629</v>
      </c>
      <c r="B1321" s="711" t="s">
        <v>1605</v>
      </c>
      <c r="C1321" s="711" t="s">
        <v>84</v>
      </c>
      <c r="D1321" s="711" t="s">
        <v>5883</v>
      </c>
      <c r="E1321" s="713">
        <v>10.06</v>
      </c>
    </row>
    <row r="1322" spans="1:5">
      <c r="A1322" s="712">
        <v>91630</v>
      </c>
      <c r="B1322" s="711" t="s">
        <v>1606</v>
      </c>
      <c r="C1322" s="711" t="s">
        <v>84</v>
      </c>
      <c r="D1322" s="711" t="s">
        <v>5883</v>
      </c>
      <c r="E1322" s="713">
        <v>2.11</v>
      </c>
    </row>
    <row r="1323" spans="1:5">
      <c r="A1323" s="712">
        <v>91631</v>
      </c>
      <c r="B1323" s="711" t="s">
        <v>1607</v>
      </c>
      <c r="C1323" s="711" t="s">
        <v>84</v>
      </c>
      <c r="D1323" s="711" t="s">
        <v>5883</v>
      </c>
      <c r="E1323" s="713">
        <v>0.81</v>
      </c>
    </row>
    <row r="1324" spans="1:5">
      <c r="A1324" s="712">
        <v>91632</v>
      </c>
      <c r="B1324" s="711" t="s">
        <v>1608</v>
      </c>
      <c r="C1324" s="711" t="s">
        <v>84</v>
      </c>
      <c r="D1324" s="711" t="s">
        <v>5883</v>
      </c>
      <c r="E1324" s="713">
        <v>18.88</v>
      </c>
    </row>
    <row r="1325" spans="1:5">
      <c r="A1325" s="712">
        <v>91633</v>
      </c>
      <c r="B1325" s="711" t="s">
        <v>1609</v>
      </c>
      <c r="C1325" s="711" t="s">
        <v>84</v>
      </c>
      <c r="D1325" s="711" t="s">
        <v>5942</v>
      </c>
      <c r="E1325" s="713">
        <v>84.78</v>
      </c>
    </row>
    <row r="1326" spans="1:5">
      <c r="A1326" s="712">
        <v>91640</v>
      </c>
      <c r="B1326" s="711" t="s">
        <v>1610</v>
      </c>
      <c r="C1326" s="711" t="s">
        <v>84</v>
      </c>
      <c r="D1326" s="711" t="s">
        <v>5883</v>
      </c>
      <c r="E1326" s="713">
        <v>23.1</v>
      </c>
    </row>
    <row r="1327" spans="1:5">
      <c r="A1327" s="712">
        <v>91641</v>
      </c>
      <c r="B1327" s="711" t="s">
        <v>1611</v>
      </c>
      <c r="C1327" s="711" t="s">
        <v>84</v>
      </c>
      <c r="D1327" s="711" t="s">
        <v>5883</v>
      </c>
      <c r="E1327" s="713">
        <v>4.8499999999999996</v>
      </c>
    </row>
    <row r="1328" spans="1:5">
      <c r="A1328" s="712">
        <v>91642</v>
      </c>
      <c r="B1328" s="711" t="s">
        <v>1612</v>
      </c>
      <c r="C1328" s="711" t="s">
        <v>84</v>
      </c>
      <c r="D1328" s="711" t="s">
        <v>5883</v>
      </c>
      <c r="E1328" s="713">
        <v>1.87</v>
      </c>
    </row>
    <row r="1329" spans="1:5">
      <c r="A1329" s="712">
        <v>91643</v>
      </c>
      <c r="B1329" s="711" t="s">
        <v>1613</v>
      </c>
      <c r="C1329" s="711" t="s">
        <v>84</v>
      </c>
      <c r="D1329" s="711" t="s">
        <v>5883</v>
      </c>
      <c r="E1329" s="713">
        <v>43.32</v>
      </c>
    </row>
    <row r="1330" spans="1:5">
      <c r="A1330" s="712">
        <v>91644</v>
      </c>
      <c r="B1330" s="711" t="s">
        <v>1614</v>
      </c>
      <c r="C1330" s="711" t="s">
        <v>84</v>
      </c>
      <c r="D1330" s="711" t="s">
        <v>5942</v>
      </c>
      <c r="E1330" s="713">
        <v>190.78</v>
      </c>
    </row>
    <row r="1331" spans="1:5">
      <c r="A1331" s="712">
        <v>91688</v>
      </c>
      <c r="B1331" s="711" t="s">
        <v>1615</v>
      </c>
      <c r="C1331" s="711" t="s">
        <v>84</v>
      </c>
      <c r="D1331" s="711" t="s">
        <v>5884</v>
      </c>
      <c r="E1331" s="713">
        <v>7.0000000000000007E-2</v>
      </c>
    </row>
    <row r="1332" spans="1:5">
      <c r="A1332" s="712">
        <v>91689</v>
      </c>
      <c r="B1332" s="711" t="s">
        <v>1616</v>
      </c>
      <c r="C1332" s="711" t="s">
        <v>84</v>
      </c>
      <c r="D1332" s="711" t="s">
        <v>5884</v>
      </c>
      <c r="E1332" s="713">
        <v>0.01</v>
      </c>
    </row>
    <row r="1333" spans="1:5">
      <c r="A1333" s="712">
        <v>91690</v>
      </c>
      <c r="B1333" s="711" t="s">
        <v>1617</v>
      </c>
      <c r="C1333" s="711" t="s">
        <v>84</v>
      </c>
      <c r="D1333" s="711" t="s">
        <v>5884</v>
      </c>
      <c r="E1333" s="713">
        <v>0.05</v>
      </c>
    </row>
    <row r="1334" spans="1:5">
      <c r="A1334" s="712">
        <v>91691</v>
      </c>
      <c r="B1334" s="711" t="s">
        <v>1618</v>
      </c>
      <c r="C1334" s="711" t="s">
        <v>84</v>
      </c>
      <c r="D1334" s="711" t="s">
        <v>5884</v>
      </c>
      <c r="E1334" s="713">
        <v>2.09</v>
      </c>
    </row>
    <row r="1335" spans="1:5">
      <c r="A1335" s="712">
        <v>92040</v>
      </c>
      <c r="B1335" s="711" t="s">
        <v>1619</v>
      </c>
      <c r="C1335" s="711" t="s">
        <v>84</v>
      </c>
      <c r="D1335" s="711" t="s">
        <v>5883</v>
      </c>
      <c r="E1335" s="713">
        <v>4.13</v>
      </c>
    </row>
    <row r="1336" spans="1:5">
      <c r="A1336" s="712">
        <v>92041</v>
      </c>
      <c r="B1336" s="711" t="s">
        <v>1620</v>
      </c>
      <c r="C1336" s="711" t="s">
        <v>84</v>
      </c>
      <c r="D1336" s="711" t="s">
        <v>5883</v>
      </c>
      <c r="E1336" s="713">
        <v>0.43</v>
      </c>
    </row>
    <row r="1337" spans="1:5">
      <c r="A1337" s="712">
        <v>92042</v>
      </c>
      <c r="B1337" s="711" t="s">
        <v>1621</v>
      </c>
      <c r="C1337" s="711" t="s">
        <v>84</v>
      </c>
      <c r="D1337" s="711" t="s">
        <v>5883</v>
      </c>
      <c r="E1337" s="713">
        <v>3.44</v>
      </c>
    </row>
    <row r="1338" spans="1:5">
      <c r="A1338" s="712">
        <v>92101</v>
      </c>
      <c r="B1338" s="711" t="s">
        <v>1622</v>
      </c>
      <c r="C1338" s="711" t="s">
        <v>84</v>
      </c>
      <c r="D1338" s="711" t="s">
        <v>5883</v>
      </c>
      <c r="E1338" s="713">
        <v>15.39</v>
      </c>
    </row>
    <row r="1339" spans="1:5">
      <c r="A1339" s="712">
        <v>92102</v>
      </c>
      <c r="B1339" s="711" t="s">
        <v>1623</v>
      </c>
      <c r="C1339" s="711" t="s">
        <v>84</v>
      </c>
      <c r="D1339" s="711" t="s">
        <v>5883</v>
      </c>
      <c r="E1339" s="713">
        <v>3.22</v>
      </c>
    </row>
    <row r="1340" spans="1:5">
      <c r="A1340" s="712">
        <v>92103</v>
      </c>
      <c r="B1340" s="711" t="s">
        <v>1624</v>
      </c>
      <c r="C1340" s="711" t="s">
        <v>84</v>
      </c>
      <c r="D1340" s="711" t="s">
        <v>5883</v>
      </c>
      <c r="E1340" s="713">
        <v>1.25</v>
      </c>
    </row>
    <row r="1341" spans="1:5">
      <c r="A1341" s="712">
        <v>92104</v>
      </c>
      <c r="B1341" s="711" t="s">
        <v>1625</v>
      </c>
      <c r="C1341" s="711" t="s">
        <v>84</v>
      </c>
      <c r="D1341" s="711" t="s">
        <v>5883</v>
      </c>
      <c r="E1341" s="713">
        <v>28.87</v>
      </c>
    </row>
    <row r="1342" spans="1:5">
      <c r="A1342" s="712">
        <v>92105</v>
      </c>
      <c r="B1342" s="711" t="s">
        <v>1626</v>
      </c>
      <c r="C1342" s="711" t="s">
        <v>84</v>
      </c>
      <c r="D1342" s="711" t="s">
        <v>5942</v>
      </c>
      <c r="E1342" s="713">
        <v>121.88</v>
      </c>
    </row>
    <row r="1343" spans="1:5">
      <c r="A1343" s="712">
        <v>92108</v>
      </c>
      <c r="B1343" s="711" t="s">
        <v>1627</v>
      </c>
      <c r="C1343" s="711" t="s">
        <v>84</v>
      </c>
      <c r="D1343" s="711" t="s">
        <v>5884</v>
      </c>
      <c r="E1343" s="713">
        <v>0.74</v>
      </c>
    </row>
    <row r="1344" spans="1:5">
      <c r="A1344" s="712">
        <v>92109</v>
      </c>
      <c r="B1344" s="711" t="s">
        <v>1628</v>
      </c>
      <c r="C1344" s="711" t="s">
        <v>84</v>
      </c>
      <c r="D1344" s="711" t="s">
        <v>5884</v>
      </c>
      <c r="E1344" s="713">
        <v>0.08</v>
      </c>
    </row>
    <row r="1345" spans="1:5">
      <c r="A1345" s="712">
        <v>92110</v>
      </c>
      <c r="B1345" s="711" t="s">
        <v>1629</v>
      </c>
      <c r="C1345" s="711" t="s">
        <v>84</v>
      </c>
      <c r="D1345" s="711" t="s">
        <v>5884</v>
      </c>
      <c r="E1345" s="713">
        <v>0.56999999999999995</v>
      </c>
    </row>
    <row r="1346" spans="1:5">
      <c r="A1346" s="712">
        <v>92111</v>
      </c>
      <c r="B1346" s="711" t="s">
        <v>1630</v>
      </c>
      <c r="C1346" s="711" t="s">
        <v>84</v>
      </c>
      <c r="D1346" s="711" t="s">
        <v>5884</v>
      </c>
      <c r="E1346" s="713">
        <v>0.82</v>
      </c>
    </row>
    <row r="1347" spans="1:5">
      <c r="A1347" s="712">
        <v>92114</v>
      </c>
      <c r="B1347" s="711" t="s">
        <v>1631</v>
      </c>
      <c r="C1347" s="711" t="s">
        <v>84</v>
      </c>
      <c r="D1347" s="711" t="s">
        <v>5884</v>
      </c>
      <c r="E1347" s="713">
        <v>0.08</v>
      </c>
    </row>
    <row r="1348" spans="1:5">
      <c r="A1348" s="712">
        <v>92115</v>
      </c>
      <c r="B1348" s="711" t="s">
        <v>1632</v>
      </c>
      <c r="C1348" s="711" t="s">
        <v>84</v>
      </c>
      <c r="D1348" s="711" t="s">
        <v>5884</v>
      </c>
      <c r="E1348" s="713">
        <v>0</v>
      </c>
    </row>
    <row r="1349" spans="1:5">
      <c r="A1349" s="712">
        <v>92116</v>
      </c>
      <c r="B1349" s="711" t="s">
        <v>1633</v>
      </c>
      <c r="C1349" s="711" t="s">
        <v>84</v>
      </c>
      <c r="D1349" s="711" t="s">
        <v>5884</v>
      </c>
      <c r="E1349" s="713">
        <v>0.1</v>
      </c>
    </row>
    <row r="1350" spans="1:5">
      <c r="A1350" s="712">
        <v>92133</v>
      </c>
      <c r="B1350" s="711" t="s">
        <v>1634</v>
      </c>
      <c r="C1350" s="711" t="s">
        <v>84</v>
      </c>
      <c r="D1350" s="711" t="s">
        <v>5942</v>
      </c>
      <c r="E1350" s="713">
        <v>8.49</v>
      </c>
    </row>
    <row r="1351" spans="1:5">
      <c r="A1351" s="712">
        <v>92134</v>
      </c>
      <c r="B1351" s="711" t="s">
        <v>1635</v>
      </c>
      <c r="C1351" s="711" t="s">
        <v>84</v>
      </c>
      <c r="D1351" s="711" t="s">
        <v>5942</v>
      </c>
      <c r="E1351" s="713">
        <v>1.34</v>
      </c>
    </row>
    <row r="1352" spans="1:5">
      <c r="A1352" s="712">
        <v>92135</v>
      </c>
      <c r="B1352" s="711" t="s">
        <v>1636</v>
      </c>
      <c r="C1352" s="711" t="s">
        <v>84</v>
      </c>
      <c r="D1352" s="711" t="s">
        <v>5942</v>
      </c>
      <c r="E1352" s="713">
        <v>0.53</v>
      </c>
    </row>
    <row r="1353" spans="1:5">
      <c r="A1353" s="712">
        <v>92136</v>
      </c>
      <c r="B1353" s="711" t="s">
        <v>1637</v>
      </c>
      <c r="C1353" s="711" t="s">
        <v>84</v>
      </c>
      <c r="D1353" s="711" t="s">
        <v>5942</v>
      </c>
      <c r="E1353" s="713">
        <v>10.62</v>
      </c>
    </row>
    <row r="1354" spans="1:5">
      <c r="A1354" s="712">
        <v>92137</v>
      </c>
      <c r="B1354" s="711" t="s">
        <v>1638</v>
      </c>
      <c r="C1354" s="711" t="s">
        <v>84</v>
      </c>
      <c r="D1354" s="711" t="s">
        <v>5942</v>
      </c>
      <c r="E1354" s="713">
        <v>25.08</v>
      </c>
    </row>
    <row r="1355" spans="1:5">
      <c r="A1355" s="712">
        <v>92140</v>
      </c>
      <c r="B1355" s="711" t="s">
        <v>1639</v>
      </c>
      <c r="C1355" s="711" t="s">
        <v>84</v>
      </c>
      <c r="D1355" s="711" t="s">
        <v>5884</v>
      </c>
      <c r="E1355" s="713">
        <v>2.59</v>
      </c>
    </row>
    <row r="1356" spans="1:5">
      <c r="A1356" s="712">
        <v>92141</v>
      </c>
      <c r="B1356" s="711" t="s">
        <v>1640</v>
      </c>
      <c r="C1356" s="711" t="s">
        <v>84</v>
      </c>
      <c r="D1356" s="711" t="s">
        <v>5884</v>
      </c>
      <c r="E1356" s="713">
        <v>0.41</v>
      </c>
    </row>
    <row r="1357" spans="1:5">
      <c r="A1357" s="712">
        <v>92142</v>
      </c>
      <c r="B1357" s="711" t="s">
        <v>1641</v>
      </c>
      <c r="C1357" s="711" t="s">
        <v>84</v>
      </c>
      <c r="D1357" s="711" t="s">
        <v>5884</v>
      </c>
      <c r="E1357" s="713">
        <v>0.16</v>
      </c>
    </row>
    <row r="1358" spans="1:5">
      <c r="A1358" s="712">
        <v>92143</v>
      </c>
      <c r="B1358" s="711" t="s">
        <v>1642</v>
      </c>
      <c r="C1358" s="711" t="s">
        <v>84</v>
      </c>
      <c r="D1358" s="711" t="s">
        <v>5884</v>
      </c>
      <c r="E1358" s="713">
        <v>3.23</v>
      </c>
    </row>
    <row r="1359" spans="1:5">
      <c r="A1359" s="712">
        <v>92144</v>
      </c>
      <c r="B1359" s="711" t="s">
        <v>1643</v>
      </c>
      <c r="C1359" s="711" t="s">
        <v>84</v>
      </c>
      <c r="D1359" s="711" t="s">
        <v>5942</v>
      </c>
      <c r="E1359" s="713">
        <v>31.44</v>
      </c>
    </row>
    <row r="1360" spans="1:5">
      <c r="A1360" s="712">
        <v>92237</v>
      </c>
      <c r="B1360" s="711" t="s">
        <v>1644</v>
      </c>
      <c r="C1360" s="711" t="s">
        <v>84</v>
      </c>
      <c r="D1360" s="711" t="s">
        <v>5883</v>
      </c>
      <c r="E1360" s="713">
        <v>16.899999999999999</v>
      </c>
    </row>
    <row r="1361" spans="1:5">
      <c r="A1361" s="712">
        <v>92238</v>
      </c>
      <c r="B1361" s="711" t="s">
        <v>1645</v>
      </c>
      <c r="C1361" s="711" t="s">
        <v>84</v>
      </c>
      <c r="D1361" s="711" t="s">
        <v>5883</v>
      </c>
      <c r="E1361" s="713">
        <v>3.54</v>
      </c>
    </row>
    <row r="1362" spans="1:5">
      <c r="A1362" s="712">
        <v>92239</v>
      </c>
      <c r="B1362" s="711" t="s">
        <v>1646</v>
      </c>
      <c r="C1362" s="711" t="s">
        <v>84</v>
      </c>
      <c r="D1362" s="711" t="s">
        <v>5883</v>
      </c>
      <c r="E1362" s="713">
        <v>1.37</v>
      </c>
    </row>
    <row r="1363" spans="1:5">
      <c r="A1363" s="712">
        <v>92240</v>
      </c>
      <c r="B1363" s="711" t="s">
        <v>1647</v>
      </c>
      <c r="C1363" s="711" t="s">
        <v>84</v>
      </c>
      <c r="D1363" s="711" t="s">
        <v>5883</v>
      </c>
      <c r="E1363" s="713">
        <v>31.7</v>
      </c>
    </row>
    <row r="1364" spans="1:5">
      <c r="A1364" s="712">
        <v>92241</v>
      </c>
      <c r="B1364" s="711" t="s">
        <v>1648</v>
      </c>
      <c r="C1364" s="711" t="s">
        <v>84</v>
      </c>
      <c r="D1364" s="711" t="s">
        <v>5942</v>
      </c>
      <c r="E1364" s="713">
        <v>174.9</v>
      </c>
    </row>
    <row r="1365" spans="1:5">
      <c r="A1365" s="712">
        <v>92712</v>
      </c>
      <c r="B1365" s="711" t="s">
        <v>1649</v>
      </c>
      <c r="C1365" s="711" t="s">
        <v>84</v>
      </c>
      <c r="D1365" s="711" t="s">
        <v>5883</v>
      </c>
      <c r="E1365" s="713">
        <v>0.15</v>
      </c>
    </row>
    <row r="1366" spans="1:5">
      <c r="A1366" s="712">
        <v>92713</v>
      </c>
      <c r="B1366" s="711" t="s">
        <v>1650</v>
      </c>
      <c r="C1366" s="711" t="s">
        <v>84</v>
      </c>
      <c r="D1366" s="711" t="s">
        <v>5883</v>
      </c>
      <c r="E1366" s="713">
        <v>0.01</v>
      </c>
    </row>
    <row r="1367" spans="1:5">
      <c r="A1367" s="712">
        <v>92714</v>
      </c>
      <c r="B1367" s="711" t="s">
        <v>1651</v>
      </c>
      <c r="C1367" s="711" t="s">
        <v>84</v>
      </c>
      <c r="D1367" s="711" t="s">
        <v>5883</v>
      </c>
      <c r="E1367" s="713">
        <v>0.19</v>
      </c>
    </row>
    <row r="1368" spans="1:5">
      <c r="A1368" s="712">
        <v>92715</v>
      </c>
      <c r="B1368" s="711" t="s">
        <v>1652</v>
      </c>
      <c r="C1368" s="711" t="s">
        <v>84</v>
      </c>
      <c r="D1368" s="711" t="s">
        <v>5884</v>
      </c>
      <c r="E1368" s="713">
        <v>22.12</v>
      </c>
    </row>
    <row r="1369" spans="1:5">
      <c r="A1369" s="712">
        <v>92956</v>
      </c>
      <c r="B1369" s="711" t="s">
        <v>1653</v>
      </c>
      <c r="C1369" s="711" t="s">
        <v>84</v>
      </c>
      <c r="D1369" s="711" t="s">
        <v>5883</v>
      </c>
      <c r="E1369" s="713">
        <v>3.03</v>
      </c>
    </row>
    <row r="1370" spans="1:5">
      <c r="A1370" s="712">
        <v>92957</v>
      </c>
      <c r="B1370" s="711" t="s">
        <v>1654</v>
      </c>
      <c r="C1370" s="711" t="s">
        <v>84</v>
      </c>
      <c r="D1370" s="711" t="s">
        <v>5883</v>
      </c>
      <c r="E1370" s="713">
        <v>0.36</v>
      </c>
    </row>
    <row r="1371" spans="1:5">
      <c r="A1371" s="712">
        <v>92958</v>
      </c>
      <c r="B1371" s="711" t="s">
        <v>1655</v>
      </c>
      <c r="C1371" s="711" t="s">
        <v>84</v>
      </c>
      <c r="D1371" s="711" t="s">
        <v>5883</v>
      </c>
      <c r="E1371" s="713">
        <v>3.31</v>
      </c>
    </row>
    <row r="1372" spans="1:5">
      <c r="A1372" s="712">
        <v>92959</v>
      </c>
      <c r="B1372" s="711" t="s">
        <v>1656</v>
      </c>
      <c r="C1372" s="711" t="s">
        <v>84</v>
      </c>
      <c r="D1372" s="711" t="s">
        <v>5942</v>
      </c>
      <c r="E1372" s="713">
        <v>5.87</v>
      </c>
    </row>
    <row r="1373" spans="1:5">
      <c r="A1373" s="712">
        <v>92963</v>
      </c>
      <c r="B1373" s="711" t="s">
        <v>1657</v>
      </c>
      <c r="C1373" s="711" t="s">
        <v>84</v>
      </c>
      <c r="D1373" s="711" t="s">
        <v>5883</v>
      </c>
      <c r="E1373" s="713">
        <v>1.1399999999999999</v>
      </c>
    </row>
    <row r="1374" spans="1:5">
      <c r="A1374" s="712">
        <v>92964</v>
      </c>
      <c r="B1374" s="711" t="s">
        <v>1658</v>
      </c>
      <c r="C1374" s="711" t="s">
        <v>84</v>
      </c>
      <c r="D1374" s="711" t="s">
        <v>5883</v>
      </c>
      <c r="E1374" s="713">
        <v>0.13</v>
      </c>
    </row>
    <row r="1375" spans="1:5">
      <c r="A1375" s="712">
        <v>92965</v>
      </c>
      <c r="B1375" s="711" t="s">
        <v>1659</v>
      </c>
      <c r="C1375" s="711" t="s">
        <v>84</v>
      </c>
      <c r="D1375" s="711" t="s">
        <v>5883</v>
      </c>
      <c r="E1375" s="713">
        <v>1.42</v>
      </c>
    </row>
    <row r="1376" spans="1:5">
      <c r="A1376" s="712">
        <v>93220</v>
      </c>
      <c r="B1376" s="711" t="s">
        <v>1660</v>
      </c>
      <c r="C1376" s="711" t="s">
        <v>84</v>
      </c>
      <c r="D1376" s="711" t="s">
        <v>5883</v>
      </c>
      <c r="E1376" s="713">
        <v>191.17</v>
      </c>
    </row>
    <row r="1377" spans="1:5">
      <c r="A1377" s="712">
        <v>93221</v>
      </c>
      <c r="B1377" s="711" t="s">
        <v>1661</v>
      </c>
      <c r="C1377" s="711" t="s">
        <v>84</v>
      </c>
      <c r="D1377" s="711" t="s">
        <v>5883</v>
      </c>
      <c r="E1377" s="713">
        <v>26.54</v>
      </c>
    </row>
    <row r="1378" spans="1:5">
      <c r="A1378" s="712">
        <v>93222</v>
      </c>
      <c r="B1378" s="711" t="s">
        <v>1662</v>
      </c>
      <c r="C1378" s="711" t="s">
        <v>84</v>
      </c>
      <c r="D1378" s="711" t="s">
        <v>5883</v>
      </c>
      <c r="E1378" s="713">
        <v>239.24</v>
      </c>
    </row>
    <row r="1379" spans="1:5">
      <c r="A1379" s="712">
        <v>93223</v>
      </c>
      <c r="B1379" s="711" t="s">
        <v>1663</v>
      </c>
      <c r="C1379" s="711" t="s">
        <v>84</v>
      </c>
      <c r="D1379" s="711" t="s">
        <v>5942</v>
      </c>
      <c r="E1379" s="713">
        <v>98.99</v>
      </c>
    </row>
    <row r="1380" spans="1:5">
      <c r="A1380" s="712">
        <v>93229</v>
      </c>
      <c r="B1380" s="711" t="s">
        <v>1664</v>
      </c>
      <c r="C1380" s="711" t="s">
        <v>84</v>
      </c>
      <c r="D1380" s="711" t="s">
        <v>5884</v>
      </c>
      <c r="E1380" s="713">
        <v>0.31</v>
      </c>
    </row>
    <row r="1381" spans="1:5">
      <c r="A1381" s="712">
        <v>93230</v>
      </c>
      <c r="B1381" s="711" t="s">
        <v>1665</v>
      </c>
      <c r="C1381" s="711" t="s">
        <v>84</v>
      </c>
      <c r="D1381" s="711" t="s">
        <v>5884</v>
      </c>
      <c r="E1381" s="713">
        <v>0.03</v>
      </c>
    </row>
    <row r="1382" spans="1:5">
      <c r="A1382" s="712">
        <v>93231</v>
      </c>
      <c r="B1382" s="711" t="s">
        <v>1666</v>
      </c>
      <c r="C1382" s="711" t="s">
        <v>84</v>
      </c>
      <c r="D1382" s="711" t="s">
        <v>5884</v>
      </c>
      <c r="E1382" s="713">
        <v>0.28999999999999998</v>
      </c>
    </row>
    <row r="1383" spans="1:5">
      <c r="A1383" s="712">
        <v>93232</v>
      </c>
      <c r="B1383" s="711" t="s">
        <v>1667</v>
      </c>
      <c r="C1383" s="711" t="s">
        <v>84</v>
      </c>
      <c r="D1383" s="711" t="s">
        <v>5942</v>
      </c>
      <c r="E1383" s="713">
        <v>6.76</v>
      </c>
    </row>
    <row r="1384" spans="1:5">
      <c r="A1384" s="712">
        <v>93235</v>
      </c>
      <c r="B1384" s="711" t="s">
        <v>1668</v>
      </c>
      <c r="C1384" s="711" t="s">
        <v>84</v>
      </c>
      <c r="D1384" s="711" t="s">
        <v>5883</v>
      </c>
      <c r="E1384" s="713">
        <v>0.79</v>
      </c>
    </row>
    <row r="1385" spans="1:5">
      <c r="A1385" s="712">
        <v>93238</v>
      </c>
      <c r="B1385" s="711" t="s">
        <v>1669</v>
      </c>
      <c r="C1385" s="711" t="s">
        <v>84</v>
      </c>
      <c r="D1385" s="711" t="s">
        <v>5883</v>
      </c>
      <c r="E1385" s="713">
        <v>0.71</v>
      </c>
    </row>
    <row r="1386" spans="1:5">
      <c r="A1386" s="712">
        <v>93239</v>
      </c>
      <c r="B1386" s="711" t="s">
        <v>1670</v>
      </c>
      <c r="C1386" s="711" t="s">
        <v>84</v>
      </c>
      <c r="D1386" s="711" t="s">
        <v>5883</v>
      </c>
      <c r="E1386" s="713">
        <v>3.23</v>
      </c>
    </row>
    <row r="1387" spans="1:5">
      <c r="A1387" s="712">
        <v>93240</v>
      </c>
      <c r="B1387" s="711" t="s">
        <v>1671</v>
      </c>
      <c r="C1387" s="711" t="s">
        <v>84</v>
      </c>
      <c r="D1387" s="711" t="s">
        <v>5942</v>
      </c>
      <c r="E1387" s="713">
        <v>7.58</v>
      </c>
    </row>
    <row r="1388" spans="1:5">
      <c r="A1388" s="712">
        <v>93267</v>
      </c>
      <c r="B1388" s="711" t="s">
        <v>1672</v>
      </c>
      <c r="C1388" s="711" t="s">
        <v>84</v>
      </c>
      <c r="D1388" s="711" t="s">
        <v>5883</v>
      </c>
      <c r="E1388" s="713">
        <v>26.08</v>
      </c>
    </row>
    <row r="1389" spans="1:5">
      <c r="A1389" s="712">
        <v>93269</v>
      </c>
      <c r="B1389" s="711" t="s">
        <v>1673</v>
      </c>
      <c r="C1389" s="711" t="s">
        <v>84</v>
      </c>
      <c r="D1389" s="711" t="s">
        <v>5883</v>
      </c>
      <c r="E1389" s="713">
        <v>3.09</v>
      </c>
    </row>
    <row r="1390" spans="1:5">
      <c r="A1390" s="712">
        <v>93270</v>
      </c>
      <c r="B1390" s="711" t="s">
        <v>1674</v>
      </c>
      <c r="C1390" s="711" t="s">
        <v>84</v>
      </c>
      <c r="D1390" s="711" t="s">
        <v>5883</v>
      </c>
      <c r="E1390" s="713">
        <v>28.53</v>
      </c>
    </row>
    <row r="1391" spans="1:5">
      <c r="A1391" s="712">
        <v>93271</v>
      </c>
      <c r="B1391" s="711" t="s">
        <v>1675</v>
      </c>
      <c r="C1391" s="711" t="s">
        <v>84</v>
      </c>
      <c r="D1391" s="711" t="s">
        <v>5884</v>
      </c>
      <c r="E1391" s="713">
        <v>6.17</v>
      </c>
    </row>
    <row r="1392" spans="1:5">
      <c r="A1392" s="712">
        <v>93277</v>
      </c>
      <c r="B1392" s="711" t="s">
        <v>1676</v>
      </c>
      <c r="C1392" s="711" t="s">
        <v>84</v>
      </c>
      <c r="D1392" s="711" t="s">
        <v>5883</v>
      </c>
      <c r="E1392" s="713">
        <v>0.28000000000000003</v>
      </c>
    </row>
    <row r="1393" spans="1:5">
      <c r="A1393" s="712">
        <v>93278</v>
      </c>
      <c r="B1393" s="711" t="s">
        <v>1677</v>
      </c>
      <c r="C1393" s="711" t="s">
        <v>84</v>
      </c>
      <c r="D1393" s="711" t="s">
        <v>5883</v>
      </c>
      <c r="E1393" s="713">
        <v>0.03</v>
      </c>
    </row>
    <row r="1394" spans="1:5">
      <c r="A1394" s="712">
        <v>93279</v>
      </c>
      <c r="B1394" s="711" t="s">
        <v>1678</v>
      </c>
      <c r="C1394" s="711" t="s">
        <v>84</v>
      </c>
      <c r="D1394" s="711" t="s">
        <v>5883</v>
      </c>
      <c r="E1394" s="713">
        <v>0.27</v>
      </c>
    </row>
    <row r="1395" spans="1:5">
      <c r="A1395" s="712">
        <v>93280</v>
      </c>
      <c r="B1395" s="711" t="s">
        <v>1679</v>
      </c>
      <c r="C1395" s="711" t="s">
        <v>84</v>
      </c>
      <c r="D1395" s="711" t="s">
        <v>5884</v>
      </c>
      <c r="E1395" s="713">
        <v>0.51</v>
      </c>
    </row>
    <row r="1396" spans="1:5">
      <c r="A1396" s="712">
        <v>93283</v>
      </c>
      <c r="B1396" s="711" t="s">
        <v>1680</v>
      </c>
      <c r="C1396" s="711" t="s">
        <v>84</v>
      </c>
      <c r="D1396" s="711" t="s">
        <v>5883</v>
      </c>
      <c r="E1396" s="713">
        <v>54.82</v>
      </c>
    </row>
    <row r="1397" spans="1:5">
      <c r="A1397" s="712">
        <v>93284</v>
      </c>
      <c r="B1397" s="711" t="s">
        <v>1681</v>
      </c>
      <c r="C1397" s="711" t="s">
        <v>84</v>
      </c>
      <c r="D1397" s="711" t="s">
        <v>5883</v>
      </c>
      <c r="E1397" s="713">
        <v>10.41</v>
      </c>
    </row>
    <row r="1398" spans="1:5">
      <c r="A1398" s="712">
        <v>93285</v>
      </c>
      <c r="B1398" s="711" t="s">
        <v>1682</v>
      </c>
      <c r="C1398" s="711" t="s">
        <v>84</v>
      </c>
      <c r="D1398" s="711" t="s">
        <v>5883</v>
      </c>
      <c r="E1398" s="713">
        <v>88.13</v>
      </c>
    </row>
    <row r="1399" spans="1:5">
      <c r="A1399" s="712">
        <v>93286</v>
      </c>
      <c r="B1399" s="711" t="s">
        <v>1683</v>
      </c>
      <c r="C1399" s="711" t="s">
        <v>84</v>
      </c>
      <c r="D1399" s="711" t="s">
        <v>5884</v>
      </c>
      <c r="E1399" s="713">
        <v>145.86000000000001</v>
      </c>
    </row>
    <row r="1400" spans="1:5">
      <c r="A1400" s="712">
        <v>93296</v>
      </c>
      <c r="B1400" s="711" t="s">
        <v>1684</v>
      </c>
      <c r="C1400" s="711" t="s">
        <v>84</v>
      </c>
      <c r="D1400" s="711" t="s">
        <v>5883</v>
      </c>
      <c r="E1400" s="713">
        <v>3.83</v>
      </c>
    </row>
    <row r="1401" spans="1:5">
      <c r="A1401" s="712">
        <v>93397</v>
      </c>
      <c r="B1401" s="711" t="s">
        <v>1685</v>
      </c>
      <c r="C1401" s="711" t="s">
        <v>84</v>
      </c>
      <c r="D1401" s="711" t="s">
        <v>5883</v>
      </c>
      <c r="E1401" s="713">
        <v>10.06</v>
      </c>
    </row>
    <row r="1402" spans="1:5">
      <c r="A1402" s="712">
        <v>93398</v>
      </c>
      <c r="B1402" s="711" t="s">
        <v>1686</v>
      </c>
      <c r="C1402" s="711" t="s">
        <v>84</v>
      </c>
      <c r="D1402" s="711" t="s">
        <v>5883</v>
      </c>
      <c r="E1402" s="713">
        <v>2.11</v>
      </c>
    </row>
    <row r="1403" spans="1:5">
      <c r="A1403" s="712">
        <v>93399</v>
      </c>
      <c r="B1403" s="711" t="s">
        <v>1687</v>
      </c>
      <c r="C1403" s="711" t="s">
        <v>84</v>
      </c>
      <c r="D1403" s="711" t="s">
        <v>5883</v>
      </c>
      <c r="E1403" s="713">
        <v>0.81</v>
      </c>
    </row>
    <row r="1404" spans="1:5">
      <c r="A1404" s="712">
        <v>93400</v>
      </c>
      <c r="B1404" s="711" t="s">
        <v>1688</v>
      </c>
      <c r="C1404" s="711" t="s">
        <v>84</v>
      </c>
      <c r="D1404" s="711" t="s">
        <v>5883</v>
      </c>
      <c r="E1404" s="713">
        <v>18.88</v>
      </c>
    </row>
    <row r="1405" spans="1:5">
      <c r="A1405" s="712">
        <v>93401</v>
      </c>
      <c r="B1405" s="711" t="s">
        <v>1689</v>
      </c>
      <c r="C1405" s="711" t="s">
        <v>84</v>
      </c>
      <c r="D1405" s="711" t="s">
        <v>5942</v>
      </c>
      <c r="E1405" s="713">
        <v>100.16</v>
      </c>
    </row>
    <row r="1406" spans="1:5">
      <c r="A1406" s="712">
        <v>93404</v>
      </c>
      <c r="B1406" s="711" t="s">
        <v>1690</v>
      </c>
      <c r="C1406" s="711" t="s">
        <v>84</v>
      </c>
      <c r="D1406" s="711" t="s">
        <v>5883</v>
      </c>
      <c r="E1406" s="713">
        <v>5.45</v>
      </c>
    </row>
    <row r="1407" spans="1:5">
      <c r="A1407" s="712">
        <v>93405</v>
      </c>
      <c r="B1407" s="711" t="s">
        <v>1691</v>
      </c>
      <c r="C1407" s="711" t="s">
        <v>84</v>
      </c>
      <c r="D1407" s="711" t="s">
        <v>5883</v>
      </c>
      <c r="E1407" s="713">
        <v>0.55000000000000004</v>
      </c>
    </row>
    <row r="1408" spans="1:5">
      <c r="A1408" s="712">
        <v>93406</v>
      </c>
      <c r="B1408" s="711" t="s">
        <v>1692</v>
      </c>
      <c r="C1408" s="711" t="s">
        <v>84</v>
      </c>
      <c r="D1408" s="711" t="s">
        <v>5883</v>
      </c>
      <c r="E1408" s="713">
        <v>6.82</v>
      </c>
    </row>
    <row r="1409" spans="1:5">
      <c r="A1409" s="712">
        <v>93407</v>
      </c>
      <c r="B1409" s="711" t="s">
        <v>1693</v>
      </c>
      <c r="C1409" s="711" t="s">
        <v>84</v>
      </c>
      <c r="D1409" s="711" t="s">
        <v>5942</v>
      </c>
      <c r="E1409" s="713">
        <v>29.86</v>
      </c>
    </row>
    <row r="1410" spans="1:5">
      <c r="A1410" s="712">
        <v>93411</v>
      </c>
      <c r="B1410" s="711" t="s">
        <v>1694</v>
      </c>
      <c r="C1410" s="711" t="s">
        <v>84</v>
      </c>
      <c r="D1410" s="711" t="s">
        <v>5883</v>
      </c>
      <c r="E1410" s="713">
        <v>0.21</v>
      </c>
    </row>
    <row r="1411" spans="1:5">
      <c r="A1411" s="712">
        <v>93412</v>
      </c>
      <c r="B1411" s="711" t="s">
        <v>1695</v>
      </c>
      <c r="C1411" s="711" t="s">
        <v>84</v>
      </c>
      <c r="D1411" s="711" t="s">
        <v>5883</v>
      </c>
      <c r="E1411" s="713">
        <v>0.03</v>
      </c>
    </row>
    <row r="1412" spans="1:5">
      <c r="A1412" s="712">
        <v>93413</v>
      </c>
      <c r="B1412" s="711" t="s">
        <v>1696</v>
      </c>
      <c r="C1412" s="711" t="s">
        <v>84</v>
      </c>
      <c r="D1412" s="711" t="s">
        <v>5883</v>
      </c>
      <c r="E1412" s="713">
        <v>0.18</v>
      </c>
    </row>
    <row r="1413" spans="1:5">
      <c r="A1413" s="712">
        <v>93414</v>
      </c>
      <c r="B1413" s="711" t="s">
        <v>1697</v>
      </c>
      <c r="C1413" s="711" t="s">
        <v>84</v>
      </c>
      <c r="D1413" s="711" t="s">
        <v>5942</v>
      </c>
      <c r="E1413" s="713">
        <v>11.67</v>
      </c>
    </row>
    <row r="1414" spans="1:5">
      <c r="A1414" s="712">
        <v>93417</v>
      </c>
      <c r="B1414" s="711" t="s">
        <v>1698</v>
      </c>
      <c r="C1414" s="711" t="s">
        <v>84</v>
      </c>
      <c r="D1414" s="711" t="s">
        <v>5883</v>
      </c>
      <c r="E1414" s="713">
        <v>2.76</v>
      </c>
    </row>
    <row r="1415" spans="1:5">
      <c r="A1415" s="712">
        <v>93418</v>
      </c>
      <c r="B1415" s="711" t="s">
        <v>1699</v>
      </c>
      <c r="C1415" s="711" t="s">
        <v>84</v>
      </c>
      <c r="D1415" s="711" t="s">
        <v>5883</v>
      </c>
      <c r="E1415" s="713">
        <v>0.49</v>
      </c>
    </row>
    <row r="1416" spans="1:5">
      <c r="A1416" s="712">
        <v>93419</v>
      </c>
      <c r="B1416" s="711" t="s">
        <v>1700</v>
      </c>
      <c r="C1416" s="711" t="s">
        <v>84</v>
      </c>
      <c r="D1416" s="711" t="s">
        <v>5883</v>
      </c>
      <c r="E1416" s="713">
        <v>2.46</v>
      </c>
    </row>
    <row r="1417" spans="1:5">
      <c r="A1417" s="712">
        <v>93420</v>
      </c>
      <c r="B1417" s="711" t="s">
        <v>1701</v>
      </c>
      <c r="C1417" s="711" t="s">
        <v>84</v>
      </c>
      <c r="D1417" s="711" t="s">
        <v>5942</v>
      </c>
      <c r="E1417" s="713">
        <v>42.48</v>
      </c>
    </row>
    <row r="1418" spans="1:5">
      <c r="A1418" s="712">
        <v>93423</v>
      </c>
      <c r="B1418" s="711" t="s">
        <v>1702</v>
      </c>
      <c r="C1418" s="711" t="s">
        <v>84</v>
      </c>
      <c r="D1418" s="711" t="s">
        <v>5883</v>
      </c>
      <c r="E1418" s="713">
        <v>3.91</v>
      </c>
    </row>
    <row r="1419" spans="1:5">
      <c r="A1419" s="712">
        <v>93424</v>
      </c>
      <c r="B1419" s="711" t="s">
        <v>1703</v>
      </c>
      <c r="C1419" s="711" t="s">
        <v>84</v>
      </c>
      <c r="D1419" s="711" t="s">
        <v>5883</v>
      </c>
      <c r="E1419" s="713">
        <v>0.7</v>
      </c>
    </row>
    <row r="1420" spans="1:5">
      <c r="A1420" s="712">
        <v>93425</v>
      </c>
      <c r="B1420" s="711" t="s">
        <v>1704</v>
      </c>
      <c r="C1420" s="711" t="s">
        <v>84</v>
      </c>
      <c r="D1420" s="711" t="s">
        <v>5883</v>
      </c>
      <c r="E1420" s="713">
        <v>3.48</v>
      </c>
    </row>
    <row r="1421" spans="1:5">
      <c r="A1421" s="712">
        <v>93426</v>
      </c>
      <c r="B1421" s="711" t="s">
        <v>1705</v>
      </c>
      <c r="C1421" s="711" t="s">
        <v>84</v>
      </c>
      <c r="D1421" s="711" t="s">
        <v>5942</v>
      </c>
      <c r="E1421" s="713">
        <v>101.53</v>
      </c>
    </row>
    <row r="1422" spans="1:5">
      <c r="A1422" s="712">
        <v>93429</v>
      </c>
      <c r="B1422" s="711" t="s">
        <v>1706</v>
      </c>
      <c r="C1422" s="711" t="s">
        <v>84</v>
      </c>
      <c r="D1422" s="711" t="s">
        <v>5883</v>
      </c>
      <c r="E1422" s="713">
        <v>68</v>
      </c>
    </row>
    <row r="1423" spans="1:5">
      <c r="A1423" s="712">
        <v>93430</v>
      </c>
      <c r="B1423" s="711" t="s">
        <v>1707</v>
      </c>
      <c r="C1423" s="711" t="s">
        <v>84</v>
      </c>
      <c r="D1423" s="711" t="s">
        <v>5883</v>
      </c>
      <c r="E1423" s="713">
        <v>12.24</v>
      </c>
    </row>
    <row r="1424" spans="1:5">
      <c r="A1424" s="712">
        <v>93431</v>
      </c>
      <c r="B1424" s="711" t="s">
        <v>1708</v>
      </c>
      <c r="C1424" s="711" t="s">
        <v>84</v>
      </c>
      <c r="D1424" s="711" t="s">
        <v>5883</v>
      </c>
      <c r="E1424" s="713">
        <v>109.31</v>
      </c>
    </row>
    <row r="1425" spans="1:5">
      <c r="A1425" s="712">
        <v>93432</v>
      </c>
      <c r="B1425" s="711" t="s">
        <v>1709</v>
      </c>
      <c r="C1425" s="711" t="s">
        <v>84</v>
      </c>
      <c r="D1425" s="711" t="s">
        <v>5942</v>
      </c>
      <c r="E1425" s="714">
        <v>1819.2</v>
      </c>
    </row>
    <row r="1426" spans="1:5">
      <c r="A1426" s="712">
        <v>93435</v>
      </c>
      <c r="B1426" s="711" t="s">
        <v>1710</v>
      </c>
      <c r="C1426" s="711" t="s">
        <v>84</v>
      </c>
      <c r="D1426" s="711" t="s">
        <v>5883</v>
      </c>
      <c r="E1426" s="713">
        <v>3.68</v>
      </c>
    </row>
    <row r="1427" spans="1:5">
      <c r="A1427" s="712">
        <v>93436</v>
      </c>
      <c r="B1427" s="711" t="s">
        <v>1711</v>
      </c>
      <c r="C1427" s="711" t="s">
        <v>84</v>
      </c>
      <c r="D1427" s="711" t="s">
        <v>5883</v>
      </c>
      <c r="E1427" s="713">
        <v>0.77</v>
      </c>
    </row>
    <row r="1428" spans="1:5">
      <c r="A1428" s="712">
        <v>93437</v>
      </c>
      <c r="B1428" s="711" t="s">
        <v>1712</v>
      </c>
      <c r="C1428" s="711" t="s">
        <v>84</v>
      </c>
      <c r="D1428" s="711" t="s">
        <v>5883</v>
      </c>
      <c r="E1428" s="713">
        <v>6.9</v>
      </c>
    </row>
    <row r="1429" spans="1:5">
      <c r="A1429" s="712">
        <v>93438</v>
      </c>
      <c r="B1429" s="711" t="s">
        <v>1713</v>
      </c>
      <c r="C1429" s="711" t="s">
        <v>84</v>
      </c>
      <c r="D1429" s="711" t="s">
        <v>5942</v>
      </c>
      <c r="E1429" s="713">
        <v>18.8</v>
      </c>
    </row>
    <row r="1430" spans="1:5">
      <c r="A1430" s="712">
        <v>95114</v>
      </c>
      <c r="B1430" s="711" t="s">
        <v>1714</v>
      </c>
      <c r="C1430" s="711" t="s">
        <v>84</v>
      </c>
      <c r="D1430" s="711" t="s">
        <v>5883</v>
      </c>
      <c r="E1430" s="713">
        <v>1.1000000000000001</v>
      </c>
    </row>
    <row r="1431" spans="1:5">
      <c r="A1431" s="712">
        <v>95115</v>
      </c>
      <c r="B1431" s="711" t="s">
        <v>1715</v>
      </c>
      <c r="C1431" s="711" t="s">
        <v>84</v>
      </c>
      <c r="D1431" s="711" t="s">
        <v>5883</v>
      </c>
      <c r="E1431" s="713">
        <v>0.13</v>
      </c>
    </row>
    <row r="1432" spans="1:5">
      <c r="A1432" s="712">
        <v>95116</v>
      </c>
      <c r="B1432" s="711" t="s">
        <v>6081</v>
      </c>
      <c r="C1432" s="711" t="s">
        <v>84</v>
      </c>
      <c r="D1432" s="711" t="s">
        <v>5883</v>
      </c>
      <c r="E1432" s="713">
        <v>31.99</v>
      </c>
    </row>
    <row r="1433" spans="1:5">
      <c r="A1433" s="712">
        <v>95117</v>
      </c>
      <c r="B1433" s="711" t="s">
        <v>6082</v>
      </c>
      <c r="C1433" s="711" t="s">
        <v>84</v>
      </c>
      <c r="D1433" s="711" t="s">
        <v>5883</v>
      </c>
      <c r="E1433" s="713">
        <v>5.04</v>
      </c>
    </row>
    <row r="1434" spans="1:5">
      <c r="A1434" s="712">
        <v>95118</v>
      </c>
      <c r="B1434" s="711" t="s">
        <v>1716</v>
      </c>
      <c r="C1434" s="711" t="s">
        <v>84</v>
      </c>
      <c r="D1434" s="711" t="s">
        <v>5883</v>
      </c>
      <c r="E1434" s="713">
        <v>35.07</v>
      </c>
    </row>
    <row r="1435" spans="1:5">
      <c r="A1435" s="712">
        <v>95119</v>
      </c>
      <c r="B1435" s="711" t="s">
        <v>1717</v>
      </c>
      <c r="C1435" s="711" t="s">
        <v>84</v>
      </c>
      <c r="D1435" s="711" t="s">
        <v>5883</v>
      </c>
      <c r="E1435" s="713">
        <v>6.31</v>
      </c>
    </row>
    <row r="1436" spans="1:5">
      <c r="A1436" s="712">
        <v>95120</v>
      </c>
      <c r="B1436" s="711" t="s">
        <v>1718</v>
      </c>
      <c r="C1436" s="711" t="s">
        <v>84</v>
      </c>
      <c r="D1436" s="711" t="s">
        <v>5884</v>
      </c>
      <c r="E1436" s="713">
        <v>42.07</v>
      </c>
    </row>
    <row r="1437" spans="1:5">
      <c r="A1437" s="712">
        <v>95123</v>
      </c>
      <c r="B1437" s="711" t="s">
        <v>6083</v>
      </c>
      <c r="C1437" s="711" t="s">
        <v>84</v>
      </c>
      <c r="D1437" s="711" t="s">
        <v>5883</v>
      </c>
      <c r="E1437" s="713">
        <v>11.4</v>
      </c>
    </row>
    <row r="1438" spans="1:5">
      <c r="A1438" s="712">
        <v>95124</v>
      </c>
      <c r="B1438" s="711" t="s">
        <v>6084</v>
      </c>
      <c r="C1438" s="711" t="s">
        <v>84</v>
      </c>
      <c r="D1438" s="711" t="s">
        <v>5883</v>
      </c>
      <c r="E1438" s="713">
        <v>1.79</v>
      </c>
    </row>
    <row r="1439" spans="1:5">
      <c r="A1439" s="712">
        <v>95125</v>
      </c>
      <c r="B1439" s="711" t="s">
        <v>6085</v>
      </c>
      <c r="C1439" s="711" t="s">
        <v>84</v>
      </c>
      <c r="D1439" s="711" t="s">
        <v>5883</v>
      </c>
      <c r="E1439" s="713">
        <v>12.47</v>
      </c>
    </row>
    <row r="1440" spans="1:5">
      <c r="A1440" s="712">
        <v>95126</v>
      </c>
      <c r="B1440" s="711" t="s">
        <v>6086</v>
      </c>
      <c r="C1440" s="711" t="s">
        <v>84</v>
      </c>
      <c r="D1440" s="711" t="s">
        <v>5942</v>
      </c>
      <c r="E1440" s="713">
        <v>93.27</v>
      </c>
    </row>
    <row r="1441" spans="1:5">
      <c r="A1441" s="712">
        <v>95129</v>
      </c>
      <c r="B1441" s="711" t="s">
        <v>1719</v>
      </c>
      <c r="C1441" s="711" t="s">
        <v>84</v>
      </c>
      <c r="D1441" s="711" t="s">
        <v>5883</v>
      </c>
      <c r="E1441" s="713">
        <v>20.23</v>
      </c>
    </row>
    <row r="1442" spans="1:5">
      <c r="A1442" s="712">
        <v>95130</v>
      </c>
      <c r="B1442" s="711" t="s">
        <v>1720</v>
      </c>
      <c r="C1442" s="711" t="s">
        <v>84</v>
      </c>
      <c r="D1442" s="711" t="s">
        <v>5883</v>
      </c>
      <c r="E1442" s="713">
        <v>3.64</v>
      </c>
    </row>
    <row r="1443" spans="1:5">
      <c r="A1443" s="712">
        <v>95131</v>
      </c>
      <c r="B1443" s="711" t="s">
        <v>1721</v>
      </c>
      <c r="C1443" s="711" t="s">
        <v>84</v>
      </c>
      <c r="D1443" s="711" t="s">
        <v>5883</v>
      </c>
      <c r="E1443" s="713">
        <v>37.94</v>
      </c>
    </row>
    <row r="1444" spans="1:5">
      <c r="A1444" s="712">
        <v>95132</v>
      </c>
      <c r="B1444" s="711" t="s">
        <v>1722</v>
      </c>
      <c r="C1444" s="711" t="s">
        <v>84</v>
      </c>
      <c r="D1444" s="711" t="s">
        <v>5942</v>
      </c>
      <c r="E1444" s="713">
        <v>20.420000000000002</v>
      </c>
    </row>
    <row r="1445" spans="1:5">
      <c r="A1445" s="712">
        <v>95136</v>
      </c>
      <c r="B1445" s="711" t="s">
        <v>1723</v>
      </c>
      <c r="C1445" s="711" t="s">
        <v>84</v>
      </c>
      <c r="D1445" s="711" t="s">
        <v>5883</v>
      </c>
      <c r="E1445" s="713">
        <v>0.03</v>
      </c>
    </row>
    <row r="1446" spans="1:5">
      <c r="A1446" s="712">
        <v>95137</v>
      </c>
      <c r="B1446" s="711" t="s">
        <v>1724</v>
      </c>
      <c r="C1446" s="711" t="s">
        <v>84</v>
      </c>
      <c r="D1446" s="711" t="s">
        <v>5883</v>
      </c>
      <c r="E1446" s="713">
        <v>0.01</v>
      </c>
    </row>
    <row r="1447" spans="1:5">
      <c r="A1447" s="712">
        <v>95138</v>
      </c>
      <c r="B1447" s="711" t="s">
        <v>1725</v>
      </c>
      <c r="C1447" s="711" t="s">
        <v>84</v>
      </c>
      <c r="D1447" s="711" t="s">
        <v>5883</v>
      </c>
      <c r="E1447" s="713">
        <v>0.02</v>
      </c>
    </row>
    <row r="1448" spans="1:5">
      <c r="A1448" s="712">
        <v>95208</v>
      </c>
      <c r="B1448" s="711" t="s">
        <v>1726</v>
      </c>
      <c r="C1448" s="711" t="s">
        <v>84</v>
      </c>
      <c r="D1448" s="711" t="s">
        <v>5883</v>
      </c>
      <c r="E1448" s="713">
        <v>29.55</v>
      </c>
    </row>
    <row r="1449" spans="1:5">
      <c r="A1449" s="712">
        <v>95209</v>
      </c>
      <c r="B1449" s="711" t="s">
        <v>1727</v>
      </c>
      <c r="C1449" s="711" t="s">
        <v>84</v>
      </c>
      <c r="D1449" s="711" t="s">
        <v>5883</v>
      </c>
      <c r="E1449" s="713">
        <v>3.5</v>
      </c>
    </row>
    <row r="1450" spans="1:5">
      <c r="A1450" s="712">
        <v>95210</v>
      </c>
      <c r="B1450" s="711" t="s">
        <v>1728</v>
      </c>
      <c r="C1450" s="711" t="s">
        <v>84</v>
      </c>
      <c r="D1450" s="711" t="s">
        <v>5883</v>
      </c>
      <c r="E1450" s="713">
        <v>32.32</v>
      </c>
    </row>
    <row r="1451" spans="1:5">
      <c r="A1451" s="712">
        <v>95211</v>
      </c>
      <c r="B1451" s="711" t="s">
        <v>1729</v>
      </c>
      <c r="C1451" s="711" t="s">
        <v>84</v>
      </c>
      <c r="D1451" s="711" t="s">
        <v>5884</v>
      </c>
      <c r="E1451" s="713">
        <v>6.17</v>
      </c>
    </row>
    <row r="1452" spans="1:5">
      <c r="A1452" s="712">
        <v>95214</v>
      </c>
      <c r="B1452" s="711" t="s">
        <v>1730</v>
      </c>
      <c r="C1452" s="711" t="s">
        <v>84</v>
      </c>
      <c r="D1452" s="711" t="s">
        <v>5883</v>
      </c>
      <c r="E1452" s="713">
        <v>0.23</v>
      </c>
    </row>
    <row r="1453" spans="1:5">
      <c r="A1453" s="712">
        <v>95215</v>
      </c>
      <c r="B1453" s="711" t="s">
        <v>1731</v>
      </c>
      <c r="C1453" s="711" t="s">
        <v>84</v>
      </c>
      <c r="D1453" s="711" t="s">
        <v>5883</v>
      </c>
      <c r="E1453" s="713">
        <v>0.02</v>
      </c>
    </row>
    <row r="1454" spans="1:5">
      <c r="A1454" s="712">
        <v>95216</v>
      </c>
      <c r="B1454" s="711" t="s">
        <v>1732</v>
      </c>
      <c r="C1454" s="711" t="s">
        <v>84</v>
      </c>
      <c r="D1454" s="711" t="s">
        <v>5883</v>
      </c>
      <c r="E1454" s="713">
        <v>0.16</v>
      </c>
    </row>
    <row r="1455" spans="1:5">
      <c r="A1455" s="712">
        <v>95217</v>
      </c>
      <c r="B1455" s="711" t="s">
        <v>1733</v>
      </c>
      <c r="C1455" s="711" t="s">
        <v>84</v>
      </c>
      <c r="D1455" s="711" t="s">
        <v>5884</v>
      </c>
      <c r="E1455" s="713">
        <v>0.41</v>
      </c>
    </row>
    <row r="1456" spans="1:5">
      <c r="A1456" s="712">
        <v>95255</v>
      </c>
      <c r="B1456" s="711" t="s">
        <v>1734</v>
      </c>
      <c r="C1456" s="711" t="s">
        <v>84</v>
      </c>
      <c r="D1456" s="711" t="s">
        <v>5883</v>
      </c>
      <c r="E1456" s="713">
        <v>0.98</v>
      </c>
    </row>
    <row r="1457" spans="1:5">
      <c r="A1457" s="712">
        <v>95256</v>
      </c>
      <c r="B1457" s="711" t="s">
        <v>1735</v>
      </c>
      <c r="C1457" s="711" t="s">
        <v>84</v>
      </c>
      <c r="D1457" s="711" t="s">
        <v>5883</v>
      </c>
      <c r="E1457" s="713">
        <v>0.11</v>
      </c>
    </row>
    <row r="1458" spans="1:5">
      <c r="A1458" s="712">
        <v>95257</v>
      </c>
      <c r="B1458" s="711" t="s">
        <v>1736</v>
      </c>
      <c r="C1458" s="711" t="s">
        <v>84</v>
      </c>
      <c r="D1458" s="711" t="s">
        <v>5883</v>
      </c>
      <c r="E1458" s="713">
        <v>1.23</v>
      </c>
    </row>
    <row r="1459" spans="1:5">
      <c r="A1459" s="712">
        <v>95260</v>
      </c>
      <c r="B1459" s="711" t="s">
        <v>1737</v>
      </c>
      <c r="C1459" s="711" t="s">
        <v>84</v>
      </c>
      <c r="D1459" s="711" t="s">
        <v>5942</v>
      </c>
      <c r="E1459" s="713">
        <v>0.79</v>
      </c>
    </row>
    <row r="1460" spans="1:5">
      <c r="A1460" s="712">
        <v>95261</v>
      </c>
      <c r="B1460" s="711" t="s">
        <v>1738</v>
      </c>
      <c r="C1460" s="711" t="s">
        <v>84</v>
      </c>
      <c r="D1460" s="711" t="s">
        <v>5883</v>
      </c>
      <c r="E1460" s="713">
        <v>0.11</v>
      </c>
    </row>
    <row r="1461" spans="1:5">
      <c r="A1461" s="712">
        <v>95262</v>
      </c>
      <c r="B1461" s="711" t="s">
        <v>1739</v>
      </c>
      <c r="C1461" s="711" t="s">
        <v>84</v>
      </c>
      <c r="D1461" s="711" t="s">
        <v>5883</v>
      </c>
      <c r="E1461" s="713">
        <v>1.02</v>
      </c>
    </row>
    <row r="1462" spans="1:5">
      <c r="A1462" s="712">
        <v>95263</v>
      </c>
      <c r="B1462" s="711" t="s">
        <v>1740</v>
      </c>
      <c r="C1462" s="711" t="s">
        <v>84</v>
      </c>
      <c r="D1462" s="711" t="s">
        <v>5942</v>
      </c>
      <c r="E1462" s="713">
        <v>3.61</v>
      </c>
    </row>
    <row r="1463" spans="1:5">
      <c r="A1463" s="712">
        <v>95266</v>
      </c>
      <c r="B1463" s="711" t="s">
        <v>1741</v>
      </c>
      <c r="C1463" s="711" t="s">
        <v>84</v>
      </c>
      <c r="D1463" s="711" t="s">
        <v>5883</v>
      </c>
      <c r="E1463" s="713">
        <v>0.41</v>
      </c>
    </row>
    <row r="1464" spans="1:5">
      <c r="A1464" s="712">
        <v>95267</v>
      </c>
      <c r="B1464" s="711" t="s">
        <v>1742</v>
      </c>
      <c r="C1464" s="711" t="s">
        <v>84</v>
      </c>
      <c r="D1464" s="711" t="s">
        <v>5883</v>
      </c>
      <c r="E1464" s="713">
        <v>0.04</v>
      </c>
    </row>
    <row r="1465" spans="1:5">
      <c r="A1465" s="712">
        <v>95268</v>
      </c>
      <c r="B1465" s="711" t="s">
        <v>1743</v>
      </c>
      <c r="C1465" s="711" t="s">
        <v>84</v>
      </c>
      <c r="D1465" s="711" t="s">
        <v>5883</v>
      </c>
      <c r="E1465" s="713">
        <v>0.4</v>
      </c>
    </row>
    <row r="1466" spans="1:5">
      <c r="A1466" s="712">
        <v>95269</v>
      </c>
      <c r="B1466" s="711" t="s">
        <v>1744</v>
      </c>
      <c r="C1466" s="711" t="s">
        <v>84</v>
      </c>
      <c r="D1466" s="711" t="s">
        <v>5942</v>
      </c>
      <c r="E1466" s="713">
        <v>6.76</v>
      </c>
    </row>
    <row r="1467" spans="1:5">
      <c r="A1467" s="712">
        <v>95272</v>
      </c>
      <c r="B1467" s="711" t="s">
        <v>1745</v>
      </c>
      <c r="C1467" s="711" t="s">
        <v>84</v>
      </c>
      <c r="D1467" s="711" t="s">
        <v>5883</v>
      </c>
      <c r="E1467" s="713">
        <v>0.4</v>
      </c>
    </row>
    <row r="1468" spans="1:5">
      <c r="A1468" s="712">
        <v>95273</v>
      </c>
      <c r="B1468" s="711" t="s">
        <v>1746</v>
      </c>
      <c r="C1468" s="711" t="s">
        <v>84</v>
      </c>
      <c r="D1468" s="711" t="s">
        <v>5883</v>
      </c>
      <c r="E1468" s="713">
        <v>0.04</v>
      </c>
    </row>
    <row r="1469" spans="1:5">
      <c r="A1469" s="712">
        <v>95274</v>
      </c>
      <c r="B1469" s="711" t="s">
        <v>1747</v>
      </c>
      <c r="C1469" s="711" t="s">
        <v>84</v>
      </c>
      <c r="D1469" s="711" t="s">
        <v>5883</v>
      </c>
      <c r="E1469" s="713">
        <v>0.31</v>
      </c>
    </row>
    <row r="1470" spans="1:5">
      <c r="A1470" s="712">
        <v>95275</v>
      </c>
      <c r="B1470" s="711" t="s">
        <v>1748</v>
      </c>
      <c r="C1470" s="711" t="s">
        <v>84</v>
      </c>
      <c r="D1470" s="711" t="s">
        <v>5884</v>
      </c>
      <c r="E1470" s="713">
        <v>1.67</v>
      </c>
    </row>
    <row r="1471" spans="1:5">
      <c r="A1471" s="712">
        <v>95278</v>
      </c>
      <c r="B1471" s="711" t="s">
        <v>1749</v>
      </c>
      <c r="C1471" s="711" t="s">
        <v>84</v>
      </c>
      <c r="D1471" s="711" t="s">
        <v>5883</v>
      </c>
      <c r="E1471" s="713">
        <v>0.44</v>
      </c>
    </row>
    <row r="1472" spans="1:5">
      <c r="A1472" s="712">
        <v>95279</v>
      </c>
      <c r="B1472" s="711" t="s">
        <v>1750</v>
      </c>
      <c r="C1472" s="711" t="s">
        <v>84</v>
      </c>
      <c r="D1472" s="711" t="s">
        <v>5883</v>
      </c>
      <c r="E1472" s="713">
        <v>0.05</v>
      </c>
    </row>
    <row r="1473" spans="1:5">
      <c r="A1473" s="712">
        <v>95280</v>
      </c>
      <c r="B1473" s="711" t="s">
        <v>1751</v>
      </c>
      <c r="C1473" s="711" t="s">
        <v>84</v>
      </c>
      <c r="D1473" s="711" t="s">
        <v>5883</v>
      </c>
      <c r="E1473" s="713">
        <v>0.34</v>
      </c>
    </row>
    <row r="1474" spans="1:5">
      <c r="A1474" s="712">
        <v>95281</v>
      </c>
      <c r="B1474" s="711" t="s">
        <v>1752</v>
      </c>
      <c r="C1474" s="711" t="s">
        <v>84</v>
      </c>
      <c r="D1474" s="711" t="s">
        <v>5942</v>
      </c>
      <c r="E1474" s="713">
        <v>6.76</v>
      </c>
    </row>
    <row r="1475" spans="1:5">
      <c r="A1475" s="712">
        <v>95617</v>
      </c>
      <c r="B1475" s="711" t="s">
        <v>1753</v>
      </c>
      <c r="C1475" s="711" t="s">
        <v>84</v>
      </c>
      <c r="D1475" s="711" t="s">
        <v>5883</v>
      </c>
      <c r="E1475" s="713">
        <v>0.8</v>
      </c>
    </row>
    <row r="1476" spans="1:5">
      <c r="A1476" s="712">
        <v>95618</v>
      </c>
      <c r="B1476" s="711" t="s">
        <v>1754</v>
      </c>
      <c r="C1476" s="711" t="s">
        <v>84</v>
      </c>
      <c r="D1476" s="711" t="s">
        <v>5883</v>
      </c>
      <c r="E1476" s="713">
        <v>0.09</v>
      </c>
    </row>
    <row r="1477" spans="1:5">
      <c r="A1477" s="712">
        <v>95619</v>
      </c>
      <c r="B1477" s="711" t="s">
        <v>1755</v>
      </c>
      <c r="C1477" s="711" t="s">
        <v>84</v>
      </c>
      <c r="D1477" s="711" t="s">
        <v>5883</v>
      </c>
      <c r="E1477" s="713">
        <v>1.01</v>
      </c>
    </row>
    <row r="1478" spans="1:5">
      <c r="A1478" s="712">
        <v>95627</v>
      </c>
      <c r="B1478" s="711" t="s">
        <v>1756</v>
      </c>
      <c r="C1478" s="711" t="s">
        <v>84</v>
      </c>
      <c r="D1478" s="711" t="s">
        <v>5883</v>
      </c>
      <c r="E1478" s="713">
        <v>25.53</v>
      </c>
    </row>
    <row r="1479" spans="1:5">
      <c r="A1479" s="712">
        <v>95628</v>
      </c>
      <c r="B1479" s="711" t="s">
        <v>1757</v>
      </c>
      <c r="C1479" s="711" t="s">
        <v>84</v>
      </c>
      <c r="D1479" s="711" t="s">
        <v>5883</v>
      </c>
      <c r="E1479" s="713">
        <v>3.54</v>
      </c>
    </row>
    <row r="1480" spans="1:5">
      <c r="A1480" s="712">
        <v>95629</v>
      </c>
      <c r="B1480" s="711" t="s">
        <v>1758</v>
      </c>
      <c r="C1480" s="711" t="s">
        <v>84</v>
      </c>
      <c r="D1480" s="711" t="s">
        <v>5883</v>
      </c>
      <c r="E1480" s="713">
        <v>31.95</v>
      </c>
    </row>
    <row r="1481" spans="1:5">
      <c r="A1481" s="712">
        <v>95630</v>
      </c>
      <c r="B1481" s="711" t="s">
        <v>1759</v>
      </c>
      <c r="C1481" s="711" t="s">
        <v>84</v>
      </c>
      <c r="D1481" s="711" t="s">
        <v>5942</v>
      </c>
      <c r="E1481" s="713">
        <v>56.54</v>
      </c>
    </row>
    <row r="1482" spans="1:5">
      <c r="A1482" s="712">
        <v>95698</v>
      </c>
      <c r="B1482" s="711" t="s">
        <v>1760</v>
      </c>
      <c r="C1482" s="711" t="s">
        <v>84</v>
      </c>
      <c r="D1482" s="711" t="s">
        <v>5883</v>
      </c>
      <c r="E1482" s="713">
        <v>3.27</v>
      </c>
    </row>
    <row r="1483" spans="1:5">
      <c r="A1483" s="712">
        <v>95699</v>
      </c>
      <c r="B1483" s="711" t="s">
        <v>1761</v>
      </c>
      <c r="C1483" s="711" t="s">
        <v>84</v>
      </c>
      <c r="D1483" s="711" t="s">
        <v>5883</v>
      </c>
      <c r="E1483" s="713">
        <v>0.38</v>
      </c>
    </row>
    <row r="1484" spans="1:5">
      <c r="A1484" s="712">
        <v>95700</v>
      </c>
      <c r="B1484" s="711" t="s">
        <v>1762</v>
      </c>
      <c r="C1484" s="711" t="s">
        <v>84</v>
      </c>
      <c r="D1484" s="711" t="s">
        <v>5883</v>
      </c>
      <c r="E1484" s="713">
        <v>4.09</v>
      </c>
    </row>
    <row r="1485" spans="1:5">
      <c r="A1485" s="712">
        <v>95701</v>
      </c>
      <c r="B1485" s="711" t="s">
        <v>1763</v>
      </c>
      <c r="C1485" s="711" t="s">
        <v>84</v>
      </c>
      <c r="D1485" s="711" t="s">
        <v>5884</v>
      </c>
      <c r="E1485" s="713">
        <v>2.06</v>
      </c>
    </row>
    <row r="1486" spans="1:5">
      <c r="A1486" s="712">
        <v>95704</v>
      </c>
      <c r="B1486" s="711" t="s">
        <v>1764</v>
      </c>
      <c r="C1486" s="711" t="s">
        <v>84</v>
      </c>
      <c r="D1486" s="711" t="s">
        <v>5883</v>
      </c>
      <c r="E1486" s="713">
        <v>25.67</v>
      </c>
    </row>
    <row r="1487" spans="1:5">
      <c r="A1487" s="712">
        <v>95705</v>
      </c>
      <c r="B1487" s="711" t="s">
        <v>1765</v>
      </c>
      <c r="C1487" s="711" t="s">
        <v>84</v>
      </c>
      <c r="D1487" s="711" t="s">
        <v>5883</v>
      </c>
      <c r="E1487" s="713">
        <v>3.66</v>
      </c>
    </row>
    <row r="1488" spans="1:5">
      <c r="A1488" s="712">
        <v>95706</v>
      </c>
      <c r="B1488" s="711" t="s">
        <v>1766</v>
      </c>
      <c r="C1488" s="711" t="s">
        <v>84</v>
      </c>
      <c r="D1488" s="711" t="s">
        <v>5883</v>
      </c>
      <c r="E1488" s="713">
        <v>32.130000000000003</v>
      </c>
    </row>
    <row r="1489" spans="1:5">
      <c r="A1489" s="712">
        <v>95707</v>
      </c>
      <c r="B1489" s="711" t="s">
        <v>1767</v>
      </c>
      <c r="C1489" s="711" t="s">
        <v>84</v>
      </c>
      <c r="D1489" s="711" t="s">
        <v>5884</v>
      </c>
      <c r="E1489" s="713">
        <v>23.02</v>
      </c>
    </row>
    <row r="1490" spans="1:5">
      <c r="A1490" s="712">
        <v>95710</v>
      </c>
      <c r="B1490" s="711" t="s">
        <v>1768</v>
      </c>
      <c r="C1490" s="711" t="s">
        <v>84</v>
      </c>
      <c r="D1490" s="711" t="s">
        <v>5883</v>
      </c>
      <c r="E1490" s="713">
        <v>30.86</v>
      </c>
    </row>
    <row r="1491" spans="1:5">
      <c r="A1491" s="712">
        <v>95711</v>
      </c>
      <c r="B1491" s="711" t="s">
        <v>1769</v>
      </c>
      <c r="C1491" s="711" t="s">
        <v>84</v>
      </c>
      <c r="D1491" s="711" t="s">
        <v>5883</v>
      </c>
      <c r="E1491" s="713">
        <v>4.18</v>
      </c>
    </row>
    <row r="1492" spans="1:5">
      <c r="A1492" s="712">
        <v>95712</v>
      </c>
      <c r="B1492" s="711" t="s">
        <v>1770</v>
      </c>
      <c r="C1492" s="711" t="s">
        <v>84</v>
      </c>
      <c r="D1492" s="711" t="s">
        <v>5883</v>
      </c>
      <c r="E1492" s="713">
        <v>38.57</v>
      </c>
    </row>
    <row r="1493" spans="1:5">
      <c r="A1493" s="712">
        <v>95713</v>
      </c>
      <c r="B1493" s="711" t="s">
        <v>1771</v>
      </c>
      <c r="C1493" s="711" t="s">
        <v>84</v>
      </c>
      <c r="D1493" s="711" t="s">
        <v>5942</v>
      </c>
      <c r="E1493" s="713">
        <v>56.96</v>
      </c>
    </row>
    <row r="1494" spans="1:5">
      <c r="A1494" s="712">
        <v>95716</v>
      </c>
      <c r="B1494" s="711" t="s">
        <v>6087</v>
      </c>
      <c r="C1494" s="711" t="s">
        <v>84</v>
      </c>
      <c r="D1494" s="711" t="s">
        <v>5883</v>
      </c>
      <c r="E1494" s="713">
        <v>29.7</v>
      </c>
    </row>
    <row r="1495" spans="1:5">
      <c r="A1495" s="712">
        <v>95717</v>
      </c>
      <c r="B1495" s="711" t="s">
        <v>6088</v>
      </c>
      <c r="C1495" s="711" t="s">
        <v>84</v>
      </c>
      <c r="D1495" s="711" t="s">
        <v>5883</v>
      </c>
      <c r="E1495" s="713">
        <v>4.03</v>
      </c>
    </row>
    <row r="1496" spans="1:5">
      <c r="A1496" s="712">
        <v>95718</v>
      </c>
      <c r="B1496" s="711" t="s">
        <v>6089</v>
      </c>
      <c r="C1496" s="711" t="s">
        <v>84</v>
      </c>
      <c r="D1496" s="711" t="s">
        <v>5883</v>
      </c>
      <c r="E1496" s="713">
        <v>37.130000000000003</v>
      </c>
    </row>
    <row r="1497" spans="1:5">
      <c r="A1497" s="712">
        <v>95719</v>
      </c>
      <c r="B1497" s="711" t="s">
        <v>6090</v>
      </c>
      <c r="C1497" s="711" t="s">
        <v>84</v>
      </c>
      <c r="D1497" s="711" t="s">
        <v>5942</v>
      </c>
      <c r="E1497" s="713">
        <v>56.96</v>
      </c>
    </row>
    <row r="1498" spans="1:5">
      <c r="A1498" s="712">
        <v>95869</v>
      </c>
      <c r="B1498" s="711" t="s">
        <v>1772</v>
      </c>
      <c r="C1498" s="711" t="s">
        <v>84</v>
      </c>
      <c r="D1498" s="711" t="s">
        <v>5883</v>
      </c>
      <c r="E1498" s="713">
        <v>1.1200000000000001</v>
      </c>
    </row>
    <row r="1499" spans="1:5">
      <c r="A1499" s="712">
        <v>95870</v>
      </c>
      <c r="B1499" s="711" t="s">
        <v>1773</v>
      </c>
      <c r="C1499" s="711" t="s">
        <v>84</v>
      </c>
      <c r="D1499" s="711" t="s">
        <v>5883</v>
      </c>
      <c r="E1499" s="713">
        <v>5.57</v>
      </c>
    </row>
    <row r="1500" spans="1:5">
      <c r="A1500" s="712">
        <v>95871</v>
      </c>
      <c r="B1500" s="711" t="s">
        <v>1774</v>
      </c>
      <c r="C1500" s="711" t="s">
        <v>84</v>
      </c>
      <c r="D1500" s="711" t="s">
        <v>5942</v>
      </c>
      <c r="E1500" s="713">
        <v>172.97</v>
      </c>
    </row>
    <row r="1501" spans="1:5">
      <c r="A1501" s="712">
        <v>95874</v>
      </c>
      <c r="B1501" s="711" t="s">
        <v>1775</v>
      </c>
      <c r="C1501" s="711" t="s">
        <v>84</v>
      </c>
      <c r="D1501" s="711" t="s">
        <v>5883</v>
      </c>
      <c r="E1501" s="713">
        <v>6.24</v>
      </c>
    </row>
    <row r="1502" spans="1:5">
      <c r="A1502" s="712">
        <v>96008</v>
      </c>
      <c r="B1502" s="711" t="s">
        <v>1776</v>
      </c>
      <c r="C1502" s="711" t="s">
        <v>84</v>
      </c>
      <c r="D1502" s="711" t="s">
        <v>5883</v>
      </c>
      <c r="E1502" s="713">
        <v>13.43</v>
      </c>
    </row>
    <row r="1503" spans="1:5">
      <c r="A1503" s="712">
        <v>96009</v>
      </c>
      <c r="B1503" s="711" t="s">
        <v>1777</v>
      </c>
      <c r="C1503" s="711" t="s">
        <v>84</v>
      </c>
      <c r="D1503" s="711" t="s">
        <v>5883</v>
      </c>
      <c r="E1503" s="713">
        <v>1.86</v>
      </c>
    </row>
    <row r="1504" spans="1:5">
      <c r="A1504" s="712">
        <v>96011</v>
      </c>
      <c r="B1504" s="711" t="s">
        <v>1778</v>
      </c>
      <c r="C1504" s="711" t="s">
        <v>84</v>
      </c>
      <c r="D1504" s="711" t="s">
        <v>5883</v>
      </c>
      <c r="E1504" s="713">
        <v>14.69</v>
      </c>
    </row>
    <row r="1505" spans="1:5">
      <c r="A1505" s="712">
        <v>96012</v>
      </c>
      <c r="B1505" s="711" t="s">
        <v>1779</v>
      </c>
      <c r="C1505" s="711" t="s">
        <v>84</v>
      </c>
      <c r="D1505" s="711" t="s">
        <v>5942</v>
      </c>
      <c r="E1505" s="713">
        <v>108.88</v>
      </c>
    </row>
    <row r="1506" spans="1:5">
      <c r="A1506" s="712">
        <v>96015</v>
      </c>
      <c r="B1506" s="711" t="s">
        <v>1780</v>
      </c>
      <c r="C1506" s="711" t="s">
        <v>84</v>
      </c>
      <c r="D1506" s="711" t="s">
        <v>5883</v>
      </c>
      <c r="E1506" s="713">
        <v>13.3</v>
      </c>
    </row>
    <row r="1507" spans="1:5">
      <c r="A1507" s="712">
        <v>96016</v>
      </c>
      <c r="B1507" s="711" t="s">
        <v>1781</v>
      </c>
      <c r="C1507" s="711" t="s">
        <v>84</v>
      </c>
      <c r="D1507" s="711" t="s">
        <v>5883</v>
      </c>
      <c r="E1507" s="713">
        <v>1.84</v>
      </c>
    </row>
    <row r="1508" spans="1:5">
      <c r="A1508" s="712">
        <v>96018</v>
      </c>
      <c r="B1508" s="711" t="s">
        <v>1782</v>
      </c>
      <c r="C1508" s="711" t="s">
        <v>84</v>
      </c>
      <c r="D1508" s="711" t="s">
        <v>5883</v>
      </c>
      <c r="E1508" s="713">
        <v>14.56</v>
      </c>
    </row>
    <row r="1509" spans="1:5">
      <c r="A1509" s="712">
        <v>96019</v>
      </c>
      <c r="B1509" s="711" t="s">
        <v>1783</v>
      </c>
      <c r="C1509" s="711" t="s">
        <v>84</v>
      </c>
      <c r="D1509" s="711" t="s">
        <v>5942</v>
      </c>
      <c r="E1509" s="713">
        <v>108.88</v>
      </c>
    </row>
    <row r="1510" spans="1:5">
      <c r="A1510" s="712">
        <v>96023</v>
      </c>
      <c r="B1510" s="711" t="s">
        <v>1784</v>
      </c>
      <c r="C1510" s="711" t="s">
        <v>84</v>
      </c>
      <c r="D1510" s="711" t="s">
        <v>5883</v>
      </c>
      <c r="E1510" s="713">
        <v>10.29</v>
      </c>
    </row>
    <row r="1511" spans="1:5">
      <c r="A1511" s="712">
        <v>96024</v>
      </c>
      <c r="B1511" s="711" t="s">
        <v>1785</v>
      </c>
      <c r="C1511" s="711" t="s">
        <v>84</v>
      </c>
      <c r="D1511" s="711" t="s">
        <v>5883</v>
      </c>
      <c r="E1511" s="713">
        <v>1.42</v>
      </c>
    </row>
    <row r="1512" spans="1:5">
      <c r="A1512" s="712">
        <v>96026</v>
      </c>
      <c r="B1512" s="711" t="s">
        <v>1786</v>
      </c>
      <c r="C1512" s="711" t="s">
        <v>84</v>
      </c>
      <c r="D1512" s="711" t="s">
        <v>5883</v>
      </c>
      <c r="E1512" s="713">
        <v>11.26</v>
      </c>
    </row>
    <row r="1513" spans="1:5">
      <c r="A1513" s="712">
        <v>96027</v>
      </c>
      <c r="B1513" s="711" t="s">
        <v>1787</v>
      </c>
      <c r="C1513" s="711" t="s">
        <v>84</v>
      </c>
      <c r="D1513" s="711" t="s">
        <v>5942</v>
      </c>
      <c r="E1513" s="713">
        <v>75.87</v>
      </c>
    </row>
    <row r="1514" spans="1:5">
      <c r="A1514" s="712">
        <v>96030</v>
      </c>
      <c r="B1514" s="711" t="s">
        <v>6091</v>
      </c>
      <c r="C1514" s="711" t="s">
        <v>84</v>
      </c>
      <c r="D1514" s="711" t="s">
        <v>5883</v>
      </c>
      <c r="E1514" s="713">
        <v>18.45</v>
      </c>
    </row>
    <row r="1515" spans="1:5">
      <c r="A1515" s="712">
        <v>96031</v>
      </c>
      <c r="B1515" s="711" t="s">
        <v>6092</v>
      </c>
      <c r="C1515" s="711" t="s">
        <v>84</v>
      </c>
      <c r="D1515" s="711" t="s">
        <v>5883</v>
      </c>
      <c r="E1515" s="713">
        <v>3.4</v>
      </c>
    </row>
    <row r="1516" spans="1:5">
      <c r="A1516" s="712">
        <v>96032</v>
      </c>
      <c r="B1516" s="711" t="s">
        <v>6093</v>
      </c>
      <c r="C1516" s="711" t="s">
        <v>84</v>
      </c>
      <c r="D1516" s="711" t="s">
        <v>5883</v>
      </c>
      <c r="E1516" s="713">
        <v>1.32</v>
      </c>
    </row>
    <row r="1517" spans="1:5">
      <c r="A1517" s="712">
        <v>96033</v>
      </c>
      <c r="B1517" s="711" t="s">
        <v>6094</v>
      </c>
      <c r="C1517" s="711" t="s">
        <v>84</v>
      </c>
      <c r="D1517" s="711" t="s">
        <v>5883</v>
      </c>
      <c r="E1517" s="713">
        <v>34.61</v>
      </c>
    </row>
    <row r="1518" spans="1:5">
      <c r="A1518" s="712">
        <v>96034</v>
      </c>
      <c r="B1518" s="711" t="s">
        <v>6095</v>
      </c>
      <c r="C1518" s="711" t="s">
        <v>84</v>
      </c>
      <c r="D1518" s="711" t="s">
        <v>5942</v>
      </c>
      <c r="E1518" s="713">
        <v>89.82</v>
      </c>
    </row>
    <row r="1519" spans="1:5">
      <c r="A1519" s="712">
        <v>96053</v>
      </c>
      <c r="B1519" s="711" t="s">
        <v>1788</v>
      </c>
      <c r="C1519" s="711" t="s">
        <v>84</v>
      </c>
      <c r="D1519" s="711" t="s">
        <v>5883</v>
      </c>
      <c r="E1519" s="713">
        <v>10.42</v>
      </c>
    </row>
    <row r="1520" spans="1:5">
      <c r="A1520" s="712">
        <v>96054</v>
      </c>
      <c r="B1520" s="711" t="s">
        <v>1789</v>
      </c>
      <c r="C1520" s="711" t="s">
        <v>84</v>
      </c>
      <c r="D1520" s="711" t="s">
        <v>5883</v>
      </c>
      <c r="E1520" s="713">
        <v>14.97</v>
      </c>
    </row>
    <row r="1521" spans="1:5">
      <c r="A1521" s="712">
        <v>96055</v>
      </c>
      <c r="B1521" s="711" t="s">
        <v>1790</v>
      </c>
      <c r="C1521" s="711" t="s">
        <v>84</v>
      </c>
      <c r="D1521" s="711" t="s">
        <v>5883</v>
      </c>
      <c r="E1521" s="713">
        <v>1.44</v>
      </c>
    </row>
    <row r="1522" spans="1:5">
      <c r="A1522" s="712">
        <v>96056</v>
      </c>
      <c r="B1522" s="711" t="s">
        <v>1791</v>
      </c>
      <c r="C1522" s="711" t="s">
        <v>84</v>
      </c>
      <c r="D1522" s="711" t="s">
        <v>5883</v>
      </c>
      <c r="E1522" s="713">
        <v>11.39</v>
      </c>
    </row>
    <row r="1523" spans="1:5">
      <c r="A1523" s="712">
        <v>96057</v>
      </c>
      <c r="B1523" s="711" t="s">
        <v>1792</v>
      </c>
      <c r="C1523" s="711" t="s">
        <v>84</v>
      </c>
      <c r="D1523" s="711" t="s">
        <v>5942</v>
      </c>
      <c r="E1523" s="713">
        <v>75.87</v>
      </c>
    </row>
    <row r="1524" spans="1:5">
      <c r="A1524" s="712">
        <v>96060</v>
      </c>
      <c r="B1524" s="711" t="s">
        <v>1793</v>
      </c>
      <c r="C1524" s="711" t="s">
        <v>84</v>
      </c>
      <c r="D1524" s="711" t="s">
        <v>5883</v>
      </c>
      <c r="E1524" s="713">
        <v>1.5</v>
      </c>
    </row>
    <row r="1525" spans="1:5">
      <c r="A1525" s="712">
        <v>96061</v>
      </c>
      <c r="B1525" s="711" t="s">
        <v>1794</v>
      </c>
      <c r="C1525" s="711" t="s">
        <v>84</v>
      </c>
      <c r="D1525" s="711" t="s">
        <v>5883</v>
      </c>
      <c r="E1525" s="713">
        <v>18.72</v>
      </c>
    </row>
    <row r="1526" spans="1:5">
      <c r="A1526" s="712">
        <v>96062</v>
      </c>
      <c r="B1526" s="711" t="s">
        <v>1795</v>
      </c>
      <c r="C1526" s="711" t="s">
        <v>84</v>
      </c>
      <c r="D1526" s="711" t="s">
        <v>5942</v>
      </c>
      <c r="E1526" s="713">
        <v>33.200000000000003</v>
      </c>
    </row>
    <row r="1527" spans="1:5">
      <c r="A1527" s="712">
        <v>96241</v>
      </c>
      <c r="B1527" s="711" t="s">
        <v>1796</v>
      </c>
      <c r="C1527" s="711" t="s">
        <v>84</v>
      </c>
      <c r="D1527" s="711" t="s">
        <v>5883</v>
      </c>
      <c r="E1527" s="713">
        <v>12.47</v>
      </c>
    </row>
    <row r="1528" spans="1:5">
      <c r="A1528" s="712">
        <v>96242</v>
      </c>
      <c r="B1528" s="711" t="s">
        <v>1797</v>
      </c>
      <c r="C1528" s="711" t="s">
        <v>84</v>
      </c>
      <c r="D1528" s="711" t="s">
        <v>5883</v>
      </c>
      <c r="E1528" s="713">
        <v>1.69</v>
      </c>
    </row>
    <row r="1529" spans="1:5">
      <c r="A1529" s="712">
        <v>96243</v>
      </c>
      <c r="B1529" s="711" t="s">
        <v>1798</v>
      </c>
      <c r="C1529" s="711" t="s">
        <v>84</v>
      </c>
      <c r="D1529" s="711" t="s">
        <v>5883</v>
      </c>
      <c r="E1529" s="713">
        <v>15.59</v>
      </c>
    </row>
    <row r="1530" spans="1:5">
      <c r="A1530" s="712">
        <v>96244</v>
      </c>
      <c r="B1530" s="711" t="s">
        <v>1799</v>
      </c>
      <c r="C1530" s="711" t="s">
        <v>84</v>
      </c>
      <c r="D1530" s="711" t="s">
        <v>5942</v>
      </c>
      <c r="E1530" s="713">
        <v>11.02</v>
      </c>
    </row>
    <row r="1531" spans="1:5">
      <c r="A1531" s="712">
        <v>96298</v>
      </c>
      <c r="B1531" s="711" t="s">
        <v>1800</v>
      </c>
      <c r="C1531" s="711" t="s">
        <v>84</v>
      </c>
      <c r="D1531" s="711" t="s">
        <v>5883</v>
      </c>
      <c r="E1531" s="713">
        <v>40.08</v>
      </c>
    </row>
    <row r="1532" spans="1:5">
      <c r="A1532" s="712">
        <v>96299</v>
      </c>
      <c r="B1532" s="711" t="s">
        <v>1801</v>
      </c>
      <c r="C1532" s="711" t="s">
        <v>84</v>
      </c>
      <c r="D1532" s="711" t="s">
        <v>5883</v>
      </c>
      <c r="E1532" s="713">
        <v>5.56</v>
      </c>
    </row>
    <row r="1533" spans="1:5">
      <c r="A1533" s="712">
        <v>96300</v>
      </c>
      <c r="B1533" s="711" t="s">
        <v>1802</v>
      </c>
      <c r="C1533" s="711" t="s">
        <v>84</v>
      </c>
      <c r="D1533" s="711" t="s">
        <v>5883</v>
      </c>
      <c r="E1533" s="713">
        <v>50.16</v>
      </c>
    </row>
    <row r="1534" spans="1:5">
      <c r="A1534" s="712">
        <v>96301</v>
      </c>
      <c r="B1534" s="711" t="s">
        <v>1803</v>
      </c>
      <c r="C1534" s="711" t="s">
        <v>84</v>
      </c>
      <c r="D1534" s="711" t="s">
        <v>5942</v>
      </c>
      <c r="E1534" s="713">
        <v>31.11</v>
      </c>
    </row>
    <row r="1535" spans="1:5">
      <c r="A1535" s="712">
        <v>96304</v>
      </c>
      <c r="B1535" s="711" t="s">
        <v>1804</v>
      </c>
      <c r="C1535" s="711" t="s">
        <v>84</v>
      </c>
      <c r="D1535" s="711" t="s">
        <v>5883</v>
      </c>
      <c r="E1535" s="713">
        <v>0.14000000000000001</v>
      </c>
    </row>
    <row r="1536" spans="1:5">
      <c r="A1536" s="712">
        <v>96305</v>
      </c>
      <c r="B1536" s="711" t="s">
        <v>1805</v>
      </c>
      <c r="C1536" s="711" t="s">
        <v>84</v>
      </c>
      <c r="D1536" s="711" t="s">
        <v>5883</v>
      </c>
      <c r="E1536" s="713">
        <v>0.02</v>
      </c>
    </row>
    <row r="1537" spans="1:5">
      <c r="A1537" s="712">
        <v>96306</v>
      </c>
      <c r="B1537" s="711" t="s">
        <v>1806</v>
      </c>
      <c r="C1537" s="711" t="s">
        <v>84</v>
      </c>
      <c r="D1537" s="711" t="s">
        <v>5883</v>
      </c>
      <c r="E1537" s="713">
        <v>0.17</v>
      </c>
    </row>
    <row r="1538" spans="1:5">
      <c r="A1538" s="712">
        <v>96307</v>
      </c>
      <c r="B1538" s="711" t="s">
        <v>1807</v>
      </c>
      <c r="C1538" s="711" t="s">
        <v>84</v>
      </c>
      <c r="D1538" s="711" t="s">
        <v>5884</v>
      </c>
      <c r="E1538" s="713">
        <v>0.83</v>
      </c>
    </row>
    <row r="1539" spans="1:5">
      <c r="A1539" s="712">
        <v>96457</v>
      </c>
      <c r="B1539" s="711" t="s">
        <v>1808</v>
      </c>
      <c r="C1539" s="711" t="s">
        <v>84</v>
      </c>
      <c r="D1539" s="711" t="s">
        <v>5942</v>
      </c>
      <c r="E1539" s="713">
        <v>40.43</v>
      </c>
    </row>
    <row r="1540" spans="1:5">
      <c r="A1540" s="712">
        <v>96458</v>
      </c>
      <c r="B1540" s="711" t="s">
        <v>1809</v>
      </c>
      <c r="C1540" s="711" t="s">
        <v>84</v>
      </c>
      <c r="D1540" s="711" t="s">
        <v>5883</v>
      </c>
      <c r="E1540" s="713">
        <v>35.43</v>
      </c>
    </row>
    <row r="1541" spans="1:5">
      <c r="A1541" s="712">
        <v>96459</v>
      </c>
      <c r="B1541" s="711" t="s">
        <v>1810</v>
      </c>
      <c r="C1541" s="711" t="s">
        <v>84</v>
      </c>
      <c r="D1541" s="711" t="s">
        <v>5883</v>
      </c>
      <c r="E1541" s="713">
        <v>3.93</v>
      </c>
    </row>
    <row r="1542" spans="1:5">
      <c r="A1542" s="712">
        <v>96460</v>
      </c>
      <c r="B1542" s="711" t="s">
        <v>1811</v>
      </c>
      <c r="C1542" s="711" t="s">
        <v>84</v>
      </c>
      <c r="D1542" s="711" t="s">
        <v>5883</v>
      </c>
      <c r="E1542" s="713">
        <v>28.31</v>
      </c>
    </row>
    <row r="1543" spans="1:5">
      <c r="A1543" s="712">
        <v>98760</v>
      </c>
      <c r="B1543" s="711" t="s">
        <v>1812</v>
      </c>
      <c r="C1543" s="711" t="s">
        <v>84</v>
      </c>
      <c r="D1543" s="711" t="s">
        <v>5883</v>
      </c>
      <c r="E1543" s="713">
        <v>0.05</v>
      </c>
    </row>
    <row r="1544" spans="1:5">
      <c r="A1544" s="712">
        <v>98761</v>
      </c>
      <c r="B1544" s="711" t="s">
        <v>1813</v>
      </c>
      <c r="C1544" s="711" t="s">
        <v>84</v>
      </c>
      <c r="D1544" s="711" t="s">
        <v>5883</v>
      </c>
      <c r="E1544" s="713">
        <v>0.01</v>
      </c>
    </row>
    <row r="1545" spans="1:5">
      <c r="A1545" s="712">
        <v>98762</v>
      </c>
      <c r="B1545" s="711" t="s">
        <v>1814</v>
      </c>
      <c r="C1545" s="711" t="s">
        <v>84</v>
      </c>
      <c r="D1545" s="711" t="s">
        <v>5883</v>
      </c>
      <c r="E1545" s="713">
        <v>7.0000000000000007E-2</v>
      </c>
    </row>
    <row r="1546" spans="1:5">
      <c r="A1546" s="712">
        <v>98763</v>
      </c>
      <c r="B1546" s="711" t="s">
        <v>1815</v>
      </c>
      <c r="C1546" s="711" t="s">
        <v>84</v>
      </c>
      <c r="D1546" s="711" t="s">
        <v>5884</v>
      </c>
      <c r="E1546" s="713">
        <v>3.02</v>
      </c>
    </row>
    <row r="1547" spans="1:5">
      <c r="A1547" s="712">
        <v>99829</v>
      </c>
      <c r="B1547" s="711" t="s">
        <v>1816</v>
      </c>
      <c r="C1547" s="711" t="s">
        <v>84</v>
      </c>
      <c r="D1547" s="711" t="s">
        <v>5883</v>
      </c>
      <c r="E1547" s="713">
        <v>0.12</v>
      </c>
    </row>
    <row r="1548" spans="1:5">
      <c r="A1548" s="712">
        <v>99830</v>
      </c>
      <c r="B1548" s="711" t="s">
        <v>1817</v>
      </c>
      <c r="C1548" s="711" t="s">
        <v>84</v>
      </c>
      <c r="D1548" s="711" t="s">
        <v>5883</v>
      </c>
      <c r="E1548" s="713">
        <v>0.01</v>
      </c>
    </row>
    <row r="1549" spans="1:5">
      <c r="A1549" s="712">
        <v>99831</v>
      </c>
      <c r="B1549" s="711" t="s">
        <v>1818</v>
      </c>
      <c r="C1549" s="711" t="s">
        <v>84</v>
      </c>
      <c r="D1549" s="711" t="s">
        <v>5883</v>
      </c>
      <c r="E1549" s="713">
        <v>0.18</v>
      </c>
    </row>
    <row r="1550" spans="1:5">
      <c r="A1550" s="712">
        <v>99832</v>
      </c>
      <c r="B1550" s="711" t="s">
        <v>1819</v>
      </c>
      <c r="C1550" s="711" t="s">
        <v>84</v>
      </c>
      <c r="D1550" s="711" t="s">
        <v>5884</v>
      </c>
      <c r="E1550" s="713">
        <v>0.78</v>
      </c>
    </row>
    <row r="1551" spans="1:5">
      <c r="A1551" s="712">
        <v>100637</v>
      </c>
      <c r="B1551" s="711" t="s">
        <v>1820</v>
      </c>
      <c r="C1551" s="711" t="s">
        <v>84</v>
      </c>
      <c r="D1551" s="711" t="s">
        <v>5883</v>
      </c>
      <c r="E1551" s="713">
        <v>83.52</v>
      </c>
    </row>
    <row r="1552" spans="1:5">
      <c r="A1552" s="712">
        <v>100638</v>
      </c>
      <c r="B1552" s="711" t="s">
        <v>1821</v>
      </c>
      <c r="C1552" s="711" t="s">
        <v>84</v>
      </c>
      <c r="D1552" s="711" t="s">
        <v>5883</v>
      </c>
      <c r="E1552" s="713">
        <v>15.03</v>
      </c>
    </row>
    <row r="1553" spans="1:5">
      <c r="A1553" s="712">
        <v>100639</v>
      </c>
      <c r="B1553" s="711" t="s">
        <v>1822</v>
      </c>
      <c r="C1553" s="711" t="s">
        <v>84</v>
      </c>
      <c r="D1553" s="711" t="s">
        <v>5883</v>
      </c>
      <c r="E1553" s="713">
        <v>134.26</v>
      </c>
    </row>
    <row r="1554" spans="1:5">
      <c r="A1554" s="712">
        <v>100640</v>
      </c>
      <c r="B1554" s="711" t="s">
        <v>1823</v>
      </c>
      <c r="C1554" s="711" t="s">
        <v>84</v>
      </c>
      <c r="D1554" s="711" t="s">
        <v>5884</v>
      </c>
      <c r="E1554" s="713">
        <v>157.08000000000001</v>
      </c>
    </row>
    <row r="1555" spans="1:5">
      <c r="A1555" s="712">
        <v>100643</v>
      </c>
      <c r="B1555" s="711" t="s">
        <v>1824</v>
      </c>
      <c r="C1555" s="711" t="s">
        <v>84</v>
      </c>
      <c r="D1555" s="711" t="s">
        <v>5883</v>
      </c>
      <c r="E1555" s="713">
        <v>219.92</v>
      </c>
    </row>
    <row r="1556" spans="1:5">
      <c r="A1556" s="712">
        <v>100644</v>
      </c>
      <c r="B1556" s="711" t="s">
        <v>1825</v>
      </c>
      <c r="C1556" s="711" t="s">
        <v>84</v>
      </c>
      <c r="D1556" s="711" t="s">
        <v>5883</v>
      </c>
      <c r="E1556" s="713">
        <v>39.58</v>
      </c>
    </row>
    <row r="1557" spans="1:5">
      <c r="A1557" s="712">
        <v>100645</v>
      </c>
      <c r="B1557" s="711" t="s">
        <v>1826</v>
      </c>
      <c r="C1557" s="711" t="s">
        <v>84</v>
      </c>
      <c r="D1557" s="711" t="s">
        <v>5883</v>
      </c>
      <c r="E1557" s="713">
        <v>353.52</v>
      </c>
    </row>
    <row r="1558" spans="1:5">
      <c r="A1558" s="712">
        <v>100646</v>
      </c>
      <c r="B1558" s="711" t="s">
        <v>1827</v>
      </c>
      <c r="C1558" s="711" t="s">
        <v>84</v>
      </c>
      <c r="D1558" s="711" t="s">
        <v>5884</v>
      </c>
      <c r="E1558" s="713">
        <v>224.4</v>
      </c>
    </row>
    <row r="1559" spans="1:5">
      <c r="A1559" s="712">
        <v>55960</v>
      </c>
      <c r="B1559" s="711" t="s">
        <v>1828</v>
      </c>
      <c r="C1559" s="711" t="s">
        <v>281</v>
      </c>
      <c r="D1559" s="711" t="s">
        <v>5884</v>
      </c>
      <c r="E1559" s="713">
        <v>5.22</v>
      </c>
    </row>
    <row r="1560" spans="1:5">
      <c r="A1560" s="712">
        <v>92259</v>
      </c>
      <c r="B1560" s="711" t="s">
        <v>1829</v>
      </c>
      <c r="C1560" s="711" t="s">
        <v>269</v>
      </c>
      <c r="D1560" s="711" t="s">
        <v>5883</v>
      </c>
      <c r="E1560" s="713">
        <v>332.91</v>
      </c>
    </row>
    <row r="1561" spans="1:5">
      <c r="A1561" s="712">
        <v>92260</v>
      </c>
      <c r="B1561" s="711" t="s">
        <v>1830</v>
      </c>
      <c r="C1561" s="711" t="s">
        <v>269</v>
      </c>
      <c r="D1561" s="711" t="s">
        <v>5883</v>
      </c>
      <c r="E1561" s="713">
        <v>382.32</v>
      </c>
    </row>
    <row r="1562" spans="1:5">
      <c r="A1562" s="712">
        <v>92261</v>
      </c>
      <c r="B1562" s="711" t="s">
        <v>1831</v>
      </c>
      <c r="C1562" s="711" t="s">
        <v>269</v>
      </c>
      <c r="D1562" s="711" t="s">
        <v>5883</v>
      </c>
      <c r="E1562" s="713">
        <v>430.22</v>
      </c>
    </row>
    <row r="1563" spans="1:5">
      <c r="A1563" s="712">
        <v>92262</v>
      </c>
      <c r="B1563" s="711" t="s">
        <v>1832</v>
      </c>
      <c r="C1563" s="711" t="s">
        <v>269</v>
      </c>
      <c r="D1563" s="711" t="s">
        <v>5883</v>
      </c>
      <c r="E1563" s="713">
        <v>507.33</v>
      </c>
    </row>
    <row r="1564" spans="1:5">
      <c r="A1564" s="712">
        <v>92539</v>
      </c>
      <c r="B1564" s="711" t="s">
        <v>1833</v>
      </c>
      <c r="C1564" s="711" t="s">
        <v>281</v>
      </c>
      <c r="D1564" s="711" t="s">
        <v>5883</v>
      </c>
      <c r="E1564" s="713">
        <v>53.88</v>
      </c>
    </row>
    <row r="1565" spans="1:5">
      <c r="A1565" s="712">
        <v>92540</v>
      </c>
      <c r="B1565" s="711" t="s">
        <v>1834</v>
      </c>
      <c r="C1565" s="711" t="s">
        <v>281</v>
      </c>
      <c r="D1565" s="711" t="s">
        <v>5883</v>
      </c>
      <c r="E1565" s="713">
        <v>61.2</v>
      </c>
    </row>
    <row r="1566" spans="1:5">
      <c r="A1566" s="712">
        <v>92541</v>
      </c>
      <c r="B1566" s="711" t="s">
        <v>1835</v>
      </c>
      <c r="C1566" s="711" t="s">
        <v>281</v>
      </c>
      <c r="D1566" s="711" t="s">
        <v>5883</v>
      </c>
      <c r="E1566" s="713">
        <v>57.98</v>
      </c>
    </row>
    <row r="1567" spans="1:5">
      <c r="A1567" s="712">
        <v>92542</v>
      </c>
      <c r="B1567" s="711" t="s">
        <v>1836</v>
      </c>
      <c r="C1567" s="711" t="s">
        <v>281</v>
      </c>
      <c r="D1567" s="711" t="s">
        <v>5883</v>
      </c>
      <c r="E1567" s="713">
        <v>70.900000000000006</v>
      </c>
    </row>
    <row r="1568" spans="1:5">
      <c r="A1568" s="712">
        <v>92543</v>
      </c>
      <c r="B1568" s="711" t="s">
        <v>1837</v>
      </c>
      <c r="C1568" s="711" t="s">
        <v>281</v>
      </c>
      <c r="D1568" s="711" t="s">
        <v>5883</v>
      </c>
      <c r="E1568" s="713">
        <v>16.04</v>
      </c>
    </row>
    <row r="1569" spans="1:5">
      <c r="A1569" s="712">
        <v>92544</v>
      </c>
      <c r="B1569" s="711" t="s">
        <v>1838</v>
      </c>
      <c r="C1569" s="711" t="s">
        <v>281</v>
      </c>
      <c r="D1569" s="711" t="s">
        <v>5883</v>
      </c>
      <c r="E1569" s="713">
        <v>12.77</v>
      </c>
    </row>
    <row r="1570" spans="1:5">
      <c r="A1570" s="712">
        <v>92545</v>
      </c>
      <c r="B1570" s="711" t="s">
        <v>1839</v>
      </c>
      <c r="C1570" s="711" t="s">
        <v>269</v>
      </c>
      <c r="D1570" s="711" t="s">
        <v>5883</v>
      </c>
      <c r="E1570" s="713">
        <v>734.08</v>
      </c>
    </row>
    <row r="1571" spans="1:5">
      <c r="A1571" s="712">
        <v>92546</v>
      </c>
      <c r="B1571" s="711" t="s">
        <v>1840</v>
      </c>
      <c r="C1571" s="711" t="s">
        <v>269</v>
      </c>
      <c r="D1571" s="711" t="s">
        <v>5883</v>
      </c>
      <c r="E1571" s="713">
        <v>903.31</v>
      </c>
    </row>
    <row r="1572" spans="1:5">
      <c r="A1572" s="712">
        <v>92547</v>
      </c>
      <c r="B1572" s="711" t="s">
        <v>1841</v>
      </c>
      <c r="C1572" s="711" t="s">
        <v>269</v>
      </c>
      <c r="D1572" s="711" t="s">
        <v>5883</v>
      </c>
      <c r="E1572" s="713">
        <v>951.76</v>
      </c>
    </row>
    <row r="1573" spans="1:5">
      <c r="A1573" s="712">
        <v>92548</v>
      </c>
      <c r="B1573" s="711" t="s">
        <v>1842</v>
      </c>
      <c r="C1573" s="711" t="s">
        <v>269</v>
      </c>
      <c r="D1573" s="711" t="s">
        <v>5883</v>
      </c>
      <c r="E1573" s="714">
        <v>1058.97</v>
      </c>
    </row>
    <row r="1574" spans="1:5">
      <c r="A1574" s="712">
        <v>92549</v>
      </c>
      <c r="B1574" s="711" t="s">
        <v>1843</v>
      </c>
      <c r="C1574" s="711" t="s">
        <v>269</v>
      </c>
      <c r="D1574" s="711" t="s">
        <v>5883</v>
      </c>
      <c r="E1574" s="714">
        <v>1332.49</v>
      </c>
    </row>
    <row r="1575" spans="1:5">
      <c r="A1575" s="712">
        <v>92550</v>
      </c>
      <c r="B1575" s="711" t="s">
        <v>1844</v>
      </c>
      <c r="C1575" s="711" t="s">
        <v>269</v>
      </c>
      <c r="D1575" s="711" t="s">
        <v>5883</v>
      </c>
      <c r="E1575" s="714">
        <v>1652.05</v>
      </c>
    </row>
    <row r="1576" spans="1:5">
      <c r="A1576" s="712">
        <v>92551</v>
      </c>
      <c r="B1576" s="711" t="s">
        <v>1845</v>
      </c>
      <c r="C1576" s="711" t="s">
        <v>269</v>
      </c>
      <c r="D1576" s="711" t="s">
        <v>5883</v>
      </c>
      <c r="E1576" s="714">
        <v>1714.23</v>
      </c>
    </row>
    <row r="1577" spans="1:5">
      <c r="A1577" s="712">
        <v>92552</v>
      </c>
      <c r="B1577" s="711" t="s">
        <v>1846</v>
      </c>
      <c r="C1577" s="711" t="s">
        <v>269</v>
      </c>
      <c r="D1577" s="711" t="s">
        <v>5883</v>
      </c>
      <c r="E1577" s="714">
        <v>1862.88</v>
      </c>
    </row>
    <row r="1578" spans="1:5">
      <c r="A1578" s="712">
        <v>92553</v>
      </c>
      <c r="B1578" s="711" t="s">
        <v>1847</v>
      </c>
      <c r="C1578" s="711" t="s">
        <v>269</v>
      </c>
      <c r="D1578" s="711" t="s">
        <v>5883</v>
      </c>
      <c r="E1578" s="714">
        <v>2143.38</v>
      </c>
    </row>
    <row r="1579" spans="1:5">
      <c r="A1579" s="712">
        <v>92554</v>
      </c>
      <c r="B1579" s="711" t="s">
        <v>1848</v>
      </c>
      <c r="C1579" s="711" t="s">
        <v>269</v>
      </c>
      <c r="D1579" s="711" t="s">
        <v>5883</v>
      </c>
      <c r="E1579" s="714">
        <v>2214.63</v>
      </c>
    </row>
    <row r="1580" spans="1:5">
      <c r="A1580" s="712">
        <v>92555</v>
      </c>
      <c r="B1580" s="711" t="s">
        <v>1849</v>
      </c>
      <c r="C1580" s="711" t="s">
        <v>269</v>
      </c>
      <c r="D1580" s="711" t="s">
        <v>5883</v>
      </c>
      <c r="E1580" s="713">
        <v>724.72</v>
      </c>
    </row>
    <row r="1581" spans="1:5">
      <c r="A1581" s="712">
        <v>92556</v>
      </c>
      <c r="B1581" s="711" t="s">
        <v>1850</v>
      </c>
      <c r="C1581" s="711" t="s">
        <v>269</v>
      </c>
      <c r="D1581" s="711" t="s">
        <v>5883</v>
      </c>
      <c r="E1581" s="713">
        <v>886.91</v>
      </c>
    </row>
    <row r="1582" spans="1:5">
      <c r="A1582" s="712">
        <v>92557</v>
      </c>
      <c r="B1582" s="711" t="s">
        <v>1851</v>
      </c>
      <c r="C1582" s="711" t="s">
        <v>269</v>
      </c>
      <c r="D1582" s="711" t="s">
        <v>5883</v>
      </c>
      <c r="E1582" s="713">
        <v>935.36</v>
      </c>
    </row>
    <row r="1583" spans="1:5">
      <c r="A1583" s="712">
        <v>92558</v>
      </c>
      <c r="B1583" s="711" t="s">
        <v>1852</v>
      </c>
      <c r="C1583" s="711" t="s">
        <v>269</v>
      </c>
      <c r="D1583" s="711" t="s">
        <v>5883</v>
      </c>
      <c r="E1583" s="714">
        <v>1049.6099999999999</v>
      </c>
    </row>
    <row r="1584" spans="1:5">
      <c r="A1584" s="712">
        <v>92559</v>
      </c>
      <c r="B1584" s="711" t="s">
        <v>1853</v>
      </c>
      <c r="C1584" s="711" t="s">
        <v>269</v>
      </c>
      <c r="D1584" s="711" t="s">
        <v>5883</v>
      </c>
      <c r="E1584" s="714">
        <v>1315.07</v>
      </c>
    </row>
    <row r="1585" spans="1:5">
      <c r="A1585" s="712">
        <v>92560</v>
      </c>
      <c r="B1585" s="711" t="s">
        <v>1854</v>
      </c>
      <c r="C1585" s="711" t="s">
        <v>269</v>
      </c>
      <c r="D1585" s="711" t="s">
        <v>5883</v>
      </c>
      <c r="E1585" s="714">
        <v>1628.32</v>
      </c>
    </row>
    <row r="1586" spans="1:5">
      <c r="A1586" s="712">
        <v>92561</v>
      </c>
      <c r="B1586" s="711" t="s">
        <v>1855</v>
      </c>
      <c r="C1586" s="711" t="s">
        <v>269</v>
      </c>
      <c r="D1586" s="711" t="s">
        <v>5883</v>
      </c>
      <c r="E1586" s="714">
        <v>1691.15</v>
      </c>
    </row>
    <row r="1587" spans="1:5">
      <c r="A1587" s="712">
        <v>92562</v>
      </c>
      <c r="B1587" s="711" t="s">
        <v>1856</v>
      </c>
      <c r="C1587" s="711" t="s">
        <v>269</v>
      </c>
      <c r="D1587" s="711" t="s">
        <v>5883</v>
      </c>
      <c r="E1587" s="714">
        <v>1823.4</v>
      </c>
    </row>
    <row r="1588" spans="1:5">
      <c r="A1588" s="712">
        <v>92563</v>
      </c>
      <c r="B1588" s="711" t="s">
        <v>1857</v>
      </c>
      <c r="C1588" s="711" t="s">
        <v>269</v>
      </c>
      <c r="D1588" s="711" t="s">
        <v>5883</v>
      </c>
      <c r="E1588" s="714">
        <v>2097.2199999999998</v>
      </c>
    </row>
    <row r="1589" spans="1:5">
      <c r="A1589" s="712">
        <v>92564</v>
      </c>
      <c r="B1589" s="711" t="s">
        <v>1858</v>
      </c>
      <c r="C1589" s="711" t="s">
        <v>269</v>
      </c>
      <c r="D1589" s="711" t="s">
        <v>5883</v>
      </c>
      <c r="E1589" s="714">
        <v>2158.09</v>
      </c>
    </row>
    <row r="1590" spans="1:5">
      <c r="A1590" s="712">
        <v>92565</v>
      </c>
      <c r="B1590" s="711" t="s">
        <v>1859</v>
      </c>
      <c r="C1590" s="711" t="s">
        <v>281</v>
      </c>
      <c r="D1590" s="711" t="s">
        <v>5883</v>
      </c>
      <c r="E1590" s="713">
        <v>27.26</v>
      </c>
    </row>
    <row r="1591" spans="1:5">
      <c r="A1591" s="712">
        <v>92566</v>
      </c>
      <c r="B1591" s="711" t="s">
        <v>1860</v>
      </c>
      <c r="C1591" s="711" t="s">
        <v>281</v>
      </c>
      <c r="D1591" s="711" t="s">
        <v>5883</v>
      </c>
      <c r="E1591" s="713">
        <v>16.45</v>
      </c>
    </row>
    <row r="1592" spans="1:5">
      <c r="A1592" s="712">
        <v>92567</v>
      </c>
      <c r="B1592" s="711" t="s">
        <v>1861</v>
      </c>
      <c r="C1592" s="711" t="s">
        <v>281</v>
      </c>
      <c r="D1592" s="711" t="s">
        <v>5883</v>
      </c>
      <c r="E1592" s="713">
        <v>24.26</v>
      </c>
    </row>
    <row r="1593" spans="1:5">
      <c r="A1593" s="712">
        <v>100379</v>
      </c>
      <c r="B1593" s="711" t="s">
        <v>1862</v>
      </c>
      <c r="C1593" s="711" t="s">
        <v>281</v>
      </c>
      <c r="D1593" s="711" t="s">
        <v>5883</v>
      </c>
      <c r="E1593" s="713">
        <v>27.26</v>
      </c>
    </row>
    <row r="1594" spans="1:5">
      <c r="A1594" s="712">
        <v>100380</v>
      </c>
      <c r="B1594" s="711" t="s">
        <v>1863</v>
      </c>
      <c r="C1594" s="711" t="s">
        <v>281</v>
      </c>
      <c r="D1594" s="711" t="s">
        <v>5883</v>
      </c>
      <c r="E1594" s="713">
        <v>36.29</v>
      </c>
    </row>
    <row r="1595" spans="1:5">
      <c r="A1595" s="712">
        <v>100381</v>
      </c>
      <c r="B1595" s="711" t="s">
        <v>1864</v>
      </c>
      <c r="C1595" s="711" t="s">
        <v>281</v>
      </c>
      <c r="D1595" s="711" t="s">
        <v>5883</v>
      </c>
      <c r="E1595" s="713">
        <v>40.92</v>
      </c>
    </row>
    <row r="1596" spans="1:5">
      <c r="A1596" s="712">
        <v>100383</v>
      </c>
      <c r="B1596" s="711" t="s">
        <v>1865</v>
      </c>
      <c r="C1596" s="711" t="s">
        <v>281</v>
      </c>
      <c r="D1596" s="711" t="s">
        <v>5883</v>
      </c>
      <c r="E1596" s="713">
        <v>17.87</v>
      </c>
    </row>
    <row r="1597" spans="1:5">
      <c r="A1597" s="712">
        <v>100384</v>
      </c>
      <c r="B1597" s="711" t="s">
        <v>1866</v>
      </c>
      <c r="C1597" s="711" t="s">
        <v>281</v>
      </c>
      <c r="D1597" s="711" t="s">
        <v>5883</v>
      </c>
      <c r="E1597" s="713">
        <v>18.89</v>
      </c>
    </row>
    <row r="1598" spans="1:5">
      <c r="A1598" s="712">
        <v>100385</v>
      </c>
      <c r="B1598" s="711" t="s">
        <v>1867</v>
      </c>
      <c r="C1598" s="711" t="s">
        <v>281</v>
      </c>
      <c r="D1598" s="711" t="s">
        <v>5883</v>
      </c>
      <c r="E1598" s="713">
        <v>24.26</v>
      </c>
    </row>
    <row r="1599" spans="1:5">
      <c r="A1599" s="712">
        <v>100386</v>
      </c>
      <c r="B1599" s="711" t="s">
        <v>1868</v>
      </c>
      <c r="C1599" s="711" t="s">
        <v>281</v>
      </c>
      <c r="D1599" s="711" t="s">
        <v>5883</v>
      </c>
      <c r="E1599" s="713">
        <v>31.29</v>
      </c>
    </row>
    <row r="1600" spans="1:5">
      <c r="A1600" s="712">
        <v>100387</v>
      </c>
      <c r="B1600" s="711" t="s">
        <v>1869</v>
      </c>
      <c r="C1600" s="711" t="s">
        <v>281</v>
      </c>
      <c r="D1600" s="711" t="s">
        <v>5883</v>
      </c>
      <c r="E1600" s="713">
        <v>38.24</v>
      </c>
    </row>
    <row r="1601" spans="1:5">
      <c r="A1601" s="712">
        <v>100388</v>
      </c>
      <c r="B1601" s="711" t="s">
        <v>1870</v>
      </c>
      <c r="C1601" s="711" t="s">
        <v>281</v>
      </c>
      <c r="D1601" s="711" t="s">
        <v>5883</v>
      </c>
      <c r="E1601" s="713">
        <v>14.04</v>
      </c>
    </row>
    <row r="1602" spans="1:5">
      <c r="A1602" s="712">
        <v>100389</v>
      </c>
      <c r="B1602" s="711" t="s">
        <v>1871</v>
      </c>
      <c r="C1602" s="711" t="s">
        <v>281</v>
      </c>
      <c r="D1602" s="711" t="s">
        <v>5883</v>
      </c>
      <c r="E1602" s="713">
        <v>12.82</v>
      </c>
    </row>
    <row r="1603" spans="1:5">
      <c r="A1603" s="712">
        <v>100390</v>
      </c>
      <c r="B1603" s="711" t="s">
        <v>1872</v>
      </c>
      <c r="C1603" s="711" t="s">
        <v>281</v>
      </c>
      <c r="D1603" s="711" t="s">
        <v>5883</v>
      </c>
      <c r="E1603" s="713">
        <v>16.97</v>
      </c>
    </row>
    <row r="1604" spans="1:5">
      <c r="A1604" s="712">
        <v>100391</v>
      </c>
      <c r="B1604" s="711" t="s">
        <v>1873</v>
      </c>
      <c r="C1604" s="711" t="s">
        <v>281</v>
      </c>
      <c r="D1604" s="711" t="s">
        <v>5883</v>
      </c>
      <c r="E1604" s="713">
        <v>14.82</v>
      </c>
    </row>
    <row r="1605" spans="1:5">
      <c r="A1605" s="712">
        <v>100392</v>
      </c>
      <c r="B1605" s="711" t="s">
        <v>1874</v>
      </c>
      <c r="C1605" s="711" t="s">
        <v>281</v>
      </c>
      <c r="D1605" s="711" t="s">
        <v>5883</v>
      </c>
      <c r="E1605" s="713">
        <v>11.07</v>
      </c>
    </row>
    <row r="1606" spans="1:5">
      <c r="A1606" s="712">
        <v>100393</v>
      </c>
      <c r="B1606" s="711" t="s">
        <v>1875</v>
      </c>
      <c r="C1606" s="711" t="s">
        <v>281</v>
      </c>
      <c r="D1606" s="711" t="s">
        <v>5883</v>
      </c>
      <c r="E1606" s="713">
        <v>14.73</v>
      </c>
    </row>
    <row r="1607" spans="1:5">
      <c r="A1607" s="712">
        <v>100394</v>
      </c>
      <c r="B1607" s="711" t="s">
        <v>1876</v>
      </c>
      <c r="C1607" s="711" t="s">
        <v>281</v>
      </c>
      <c r="D1607" s="711" t="s">
        <v>5883</v>
      </c>
      <c r="E1607" s="713">
        <v>13.34</v>
      </c>
    </row>
    <row r="1608" spans="1:5">
      <c r="A1608" s="712">
        <v>100395</v>
      </c>
      <c r="B1608" s="711" t="s">
        <v>1877</v>
      </c>
      <c r="C1608" s="711" t="s">
        <v>281</v>
      </c>
      <c r="D1608" s="711" t="s">
        <v>5883</v>
      </c>
      <c r="E1608" s="713">
        <v>17.649999999999999</v>
      </c>
    </row>
    <row r="1609" spans="1:5">
      <c r="A1609" s="712">
        <v>94189</v>
      </c>
      <c r="B1609" s="711" t="s">
        <v>1878</v>
      </c>
      <c r="C1609" s="711" t="s">
        <v>281</v>
      </c>
      <c r="D1609" s="711" t="s">
        <v>5883</v>
      </c>
      <c r="E1609" s="713">
        <v>28.61</v>
      </c>
    </row>
    <row r="1610" spans="1:5">
      <c r="A1610" s="712">
        <v>94192</v>
      </c>
      <c r="B1610" s="711" t="s">
        <v>1879</v>
      </c>
      <c r="C1610" s="711" t="s">
        <v>281</v>
      </c>
      <c r="D1610" s="711" t="s">
        <v>5883</v>
      </c>
      <c r="E1610" s="713">
        <v>30.65</v>
      </c>
    </row>
    <row r="1611" spans="1:5">
      <c r="A1611" s="712">
        <v>94195</v>
      </c>
      <c r="B1611" s="711" t="s">
        <v>1880</v>
      </c>
      <c r="C1611" s="711" t="s">
        <v>281</v>
      </c>
      <c r="D1611" s="711" t="s">
        <v>5883</v>
      </c>
      <c r="E1611" s="713">
        <v>28.18</v>
      </c>
    </row>
    <row r="1612" spans="1:5">
      <c r="A1612" s="712">
        <v>94198</v>
      </c>
      <c r="B1612" s="711" t="s">
        <v>1881</v>
      </c>
      <c r="C1612" s="711" t="s">
        <v>281</v>
      </c>
      <c r="D1612" s="711" t="s">
        <v>5883</v>
      </c>
      <c r="E1612" s="713">
        <v>30.86</v>
      </c>
    </row>
    <row r="1613" spans="1:5">
      <c r="A1613" s="712">
        <v>94201</v>
      </c>
      <c r="B1613" s="711" t="s">
        <v>1882</v>
      </c>
      <c r="C1613" s="711" t="s">
        <v>281</v>
      </c>
      <c r="D1613" s="711" t="s">
        <v>5883</v>
      </c>
      <c r="E1613" s="713">
        <v>40.270000000000003</v>
      </c>
    </row>
    <row r="1614" spans="1:5">
      <c r="A1614" s="712">
        <v>94204</v>
      </c>
      <c r="B1614" s="711" t="s">
        <v>1883</v>
      </c>
      <c r="C1614" s="711" t="s">
        <v>281</v>
      </c>
      <c r="D1614" s="711" t="s">
        <v>5883</v>
      </c>
      <c r="E1614" s="713">
        <v>44.83</v>
      </c>
    </row>
    <row r="1615" spans="1:5">
      <c r="A1615" s="712">
        <v>94224</v>
      </c>
      <c r="B1615" s="711" t="s">
        <v>1884</v>
      </c>
      <c r="C1615" s="711" t="s">
        <v>585</v>
      </c>
      <c r="D1615" s="711" t="s">
        <v>5884</v>
      </c>
      <c r="E1615" s="713">
        <v>20.12</v>
      </c>
    </row>
    <row r="1616" spans="1:5">
      <c r="A1616" s="712">
        <v>94225</v>
      </c>
      <c r="B1616" s="711" t="s">
        <v>1885</v>
      </c>
      <c r="C1616" s="711" t="s">
        <v>281</v>
      </c>
      <c r="D1616" s="711" t="s">
        <v>5883</v>
      </c>
      <c r="E1616" s="713">
        <v>23.78</v>
      </c>
    </row>
    <row r="1617" spans="1:5">
      <c r="A1617" s="712">
        <v>94226</v>
      </c>
      <c r="B1617" s="711" t="s">
        <v>1886</v>
      </c>
      <c r="C1617" s="711" t="s">
        <v>281</v>
      </c>
      <c r="D1617" s="711" t="s">
        <v>5883</v>
      </c>
      <c r="E1617" s="713">
        <v>14.61</v>
      </c>
    </row>
    <row r="1618" spans="1:5">
      <c r="A1618" s="712">
        <v>94232</v>
      </c>
      <c r="B1618" s="711" t="s">
        <v>1887</v>
      </c>
      <c r="C1618" s="711" t="s">
        <v>269</v>
      </c>
      <c r="D1618" s="711" t="s">
        <v>5884</v>
      </c>
      <c r="E1618" s="713">
        <v>2.34</v>
      </c>
    </row>
    <row r="1619" spans="1:5">
      <c r="A1619" s="712">
        <v>94440</v>
      </c>
      <c r="B1619" s="711" t="s">
        <v>1888</v>
      </c>
      <c r="C1619" s="711" t="s">
        <v>281</v>
      </c>
      <c r="D1619" s="711" t="s">
        <v>5883</v>
      </c>
      <c r="E1619" s="713">
        <v>28.18</v>
      </c>
    </row>
    <row r="1620" spans="1:5">
      <c r="A1620" s="712">
        <v>94441</v>
      </c>
      <c r="B1620" s="711" t="s">
        <v>1889</v>
      </c>
      <c r="C1620" s="711" t="s">
        <v>281</v>
      </c>
      <c r="D1620" s="711" t="s">
        <v>5883</v>
      </c>
      <c r="E1620" s="713">
        <v>30.86</v>
      </c>
    </row>
    <row r="1621" spans="1:5">
      <c r="A1621" s="712">
        <v>94442</v>
      </c>
      <c r="B1621" s="711" t="s">
        <v>1890</v>
      </c>
      <c r="C1621" s="711" t="s">
        <v>281</v>
      </c>
      <c r="D1621" s="711" t="s">
        <v>5883</v>
      </c>
      <c r="E1621" s="713">
        <v>28.18</v>
      </c>
    </row>
    <row r="1622" spans="1:5">
      <c r="A1622" s="712">
        <v>94443</v>
      </c>
      <c r="B1622" s="711" t="s">
        <v>1891</v>
      </c>
      <c r="C1622" s="711" t="s">
        <v>281</v>
      </c>
      <c r="D1622" s="711" t="s">
        <v>5883</v>
      </c>
      <c r="E1622" s="713">
        <v>30.86</v>
      </c>
    </row>
    <row r="1623" spans="1:5">
      <c r="A1623" s="712">
        <v>94445</v>
      </c>
      <c r="B1623" s="711" t="s">
        <v>1892</v>
      </c>
      <c r="C1623" s="711" t="s">
        <v>281</v>
      </c>
      <c r="D1623" s="711" t="s">
        <v>5883</v>
      </c>
      <c r="E1623" s="713">
        <v>40.270000000000003</v>
      </c>
    </row>
    <row r="1624" spans="1:5">
      <c r="A1624" s="712">
        <v>94446</v>
      </c>
      <c r="B1624" s="711" t="s">
        <v>1893</v>
      </c>
      <c r="C1624" s="711" t="s">
        <v>281</v>
      </c>
      <c r="D1624" s="711" t="s">
        <v>5883</v>
      </c>
      <c r="E1624" s="713">
        <v>44.83</v>
      </c>
    </row>
    <row r="1625" spans="1:5">
      <c r="A1625" s="712">
        <v>94447</v>
      </c>
      <c r="B1625" s="711" t="s">
        <v>1894</v>
      </c>
      <c r="C1625" s="711" t="s">
        <v>281</v>
      </c>
      <c r="D1625" s="711" t="s">
        <v>5883</v>
      </c>
      <c r="E1625" s="713">
        <v>40.270000000000003</v>
      </c>
    </row>
    <row r="1626" spans="1:5">
      <c r="A1626" s="712">
        <v>94448</v>
      </c>
      <c r="B1626" s="711" t="s">
        <v>1895</v>
      </c>
      <c r="C1626" s="711" t="s">
        <v>281</v>
      </c>
      <c r="D1626" s="711" t="s">
        <v>5883</v>
      </c>
      <c r="E1626" s="713">
        <v>44.83</v>
      </c>
    </row>
    <row r="1627" spans="1:5">
      <c r="A1627" s="712">
        <v>94207</v>
      </c>
      <c r="B1627" s="711" t="s">
        <v>1896</v>
      </c>
      <c r="C1627" s="711" t="s">
        <v>281</v>
      </c>
      <c r="D1627" s="711" t="s">
        <v>5883</v>
      </c>
      <c r="E1627" s="713">
        <v>40.869999999999997</v>
      </c>
    </row>
    <row r="1628" spans="1:5">
      <c r="A1628" s="712">
        <v>94210</v>
      </c>
      <c r="B1628" s="711" t="s">
        <v>1897</v>
      </c>
      <c r="C1628" s="711" t="s">
        <v>281</v>
      </c>
      <c r="D1628" s="711" t="s">
        <v>5883</v>
      </c>
      <c r="E1628" s="713">
        <v>43.43</v>
      </c>
    </row>
    <row r="1629" spans="1:5">
      <c r="A1629" s="712">
        <v>94218</v>
      </c>
      <c r="B1629" s="711" t="s">
        <v>1898</v>
      </c>
      <c r="C1629" s="711" t="s">
        <v>281</v>
      </c>
      <c r="D1629" s="711" t="s">
        <v>5883</v>
      </c>
      <c r="E1629" s="713">
        <v>90.17</v>
      </c>
    </row>
    <row r="1630" spans="1:5">
      <c r="A1630" s="712">
        <v>94213</v>
      </c>
      <c r="B1630" s="711" t="s">
        <v>1899</v>
      </c>
      <c r="C1630" s="711" t="s">
        <v>281</v>
      </c>
      <c r="D1630" s="711" t="s">
        <v>5883</v>
      </c>
      <c r="E1630" s="713">
        <v>82.46</v>
      </c>
    </row>
    <row r="1631" spans="1:5">
      <c r="A1631" s="712">
        <v>94216</v>
      </c>
      <c r="B1631" s="711" t="s">
        <v>1900</v>
      </c>
      <c r="C1631" s="711" t="s">
        <v>281</v>
      </c>
      <c r="D1631" s="711" t="s">
        <v>5883</v>
      </c>
      <c r="E1631" s="713">
        <v>246.86</v>
      </c>
    </row>
    <row r="1632" spans="1:5">
      <c r="A1632" s="712">
        <v>94219</v>
      </c>
      <c r="B1632" s="711" t="s">
        <v>1901</v>
      </c>
      <c r="C1632" s="711" t="s">
        <v>585</v>
      </c>
      <c r="D1632" s="711" t="s">
        <v>5883</v>
      </c>
      <c r="E1632" s="713">
        <v>25.5</v>
      </c>
    </row>
    <row r="1633" spans="1:5">
      <c r="A1633" s="712">
        <v>94220</v>
      </c>
      <c r="B1633" s="711" t="s">
        <v>1902</v>
      </c>
      <c r="C1633" s="711" t="s">
        <v>585</v>
      </c>
      <c r="D1633" s="711" t="s">
        <v>5883</v>
      </c>
      <c r="E1633" s="713">
        <v>40.47</v>
      </c>
    </row>
    <row r="1634" spans="1:5">
      <c r="A1634" s="712">
        <v>94221</v>
      </c>
      <c r="B1634" s="711" t="s">
        <v>1903</v>
      </c>
      <c r="C1634" s="711" t="s">
        <v>585</v>
      </c>
      <c r="D1634" s="711" t="s">
        <v>5883</v>
      </c>
      <c r="E1634" s="713">
        <v>20.2</v>
      </c>
    </row>
    <row r="1635" spans="1:5">
      <c r="A1635" s="712">
        <v>94222</v>
      </c>
      <c r="B1635" s="711" t="s">
        <v>1904</v>
      </c>
      <c r="C1635" s="711" t="s">
        <v>585</v>
      </c>
      <c r="D1635" s="711" t="s">
        <v>5883</v>
      </c>
      <c r="E1635" s="713">
        <v>35.17</v>
      </c>
    </row>
    <row r="1636" spans="1:5">
      <c r="A1636" s="712">
        <v>94223</v>
      </c>
      <c r="B1636" s="711" t="s">
        <v>1905</v>
      </c>
      <c r="C1636" s="711" t="s">
        <v>585</v>
      </c>
      <c r="D1636" s="711" t="s">
        <v>5883</v>
      </c>
      <c r="E1636" s="713">
        <v>52.87</v>
      </c>
    </row>
    <row r="1637" spans="1:5">
      <c r="A1637" s="712">
        <v>94451</v>
      </c>
      <c r="B1637" s="711" t="s">
        <v>1906</v>
      </c>
      <c r="C1637" s="711" t="s">
        <v>585</v>
      </c>
      <c r="D1637" s="711" t="s">
        <v>5883</v>
      </c>
      <c r="E1637" s="713">
        <v>118.77</v>
      </c>
    </row>
    <row r="1638" spans="1:5">
      <c r="A1638" s="712">
        <v>100325</v>
      </c>
      <c r="B1638" s="711" t="s">
        <v>1907</v>
      </c>
      <c r="C1638" s="711" t="s">
        <v>585</v>
      </c>
      <c r="D1638" s="711" t="s">
        <v>5883</v>
      </c>
      <c r="E1638" s="713">
        <v>50.95</v>
      </c>
    </row>
    <row r="1639" spans="1:5">
      <c r="A1639" s="712">
        <v>100327</v>
      </c>
      <c r="B1639" s="711" t="s">
        <v>1908</v>
      </c>
      <c r="C1639" s="711" t="s">
        <v>585</v>
      </c>
      <c r="D1639" s="711" t="s">
        <v>5883</v>
      </c>
      <c r="E1639" s="713">
        <v>44.73</v>
      </c>
    </row>
    <row r="1640" spans="1:5">
      <c r="A1640" s="712">
        <v>100328</v>
      </c>
      <c r="B1640" s="711" t="s">
        <v>1909</v>
      </c>
      <c r="C1640" s="711" t="s">
        <v>281</v>
      </c>
      <c r="D1640" s="711" t="s">
        <v>5883</v>
      </c>
      <c r="E1640" s="713">
        <v>10.8</v>
      </c>
    </row>
    <row r="1641" spans="1:5">
      <c r="A1641" s="712">
        <v>100329</v>
      </c>
      <c r="B1641" s="711" t="s">
        <v>1910</v>
      </c>
      <c r="C1641" s="711" t="s">
        <v>281</v>
      </c>
      <c r="D1641" s="711" t="s">
        <v>5883</v>
      </c>
      <c r="E1641" s="713">
        <v>13.49</v>
      </c>
    </row>
    <row r="1642" spans="1:5">
      <c r="A1642" s="712">
        <v>100330</v>
      </c>
      <c r="B1642" s="711" t="s">
        <v>1911</v>
      </c>
      <c r="C1642" s="711" t="s">
        <v>281</v>
      </c>
      <c r="D1642" s="711" t="s">
        <v>5883</v>
      </c>
      <c r="E1642" s="713">
        <v>14.68</v>
      </c>
    </row>
    <row r="1643" spans="1:5">
      <c r="A1643" s="712">
        <v>100331</v>
      </c>
      <c r="B1643" s="711" t="s">
        <v>1912</v>
      </c>
      <c r="C1643" s="711" t="s">
        <v>281</v>
      </c>
      <c r="D1643" s="711" t="s">
        <v>5883</v>
      </c>
      <c r="E1643" s="713">
        <v>19.260000000000002</v>
      </c>
    </row>
    <row r="1644" spans="1:5">
      <c r="A1644" s="712">
        <v>100434</v>
      </c>
      <c r="B1644" s="711" t="s">
        <v>1913</v>
      </c>
      <c r="C1644" s="711" t="s">
        <v>585</v>
      </c>
      <c r="D1644" s="711" t="s">
        <v>5883</v>
      </c>
      <c r="E1644" s="713">
        <v>50.22</v>
      </c>
    </row>
    <row r="1645" spans="1:5">
      <c r="A1645" s="712">
        <v>100435</v>
      </c>
      <c r="B1645" s="711" t="s">
        <v>1914</v>
      </c>
      <c r="C1645" s="711" t="s">
        <v>585</v>
      </c>
      <c r="D1645" s="711" t="s">
        <v>5883</v>
      </c>
      <c r="E1645" s="713">
        <v>26.96</v>
      </c>
    </row>
    <row r="1646" spans="1:5">
      <c r="A1646" s="712">
        <v>94227</v>
      </c>
      <c r="B1646" s="711" t="s">
        <v>1915</v>
      </c>
      <c r="C1646" s="711" t="s">
        <v>585</v>
      </c>
      <c r="D1646" s="711" t="s">
        <v>5883</v>
      </c>
      <c r="E1646" s="713">
        <v>49.69</v>
      </c>
    </row>
    <row r="1647" spans="1:5">
      <c r="A1647" s="712">
        <v>94228</v>
      </c>
      <c r="B1647" s="711" t="s">
        <v>1916</v>
      </c>
      <c r="C1647" s="711" t="s">
        <v>585</v>
      </c>
      <c r="D1647" s="711" t="s">
        <v>5883</v>
      </c>
      <c r="E1647" s="713">
        <v>66.849999999999994</v>
      </c>
    </row>
    <row r="1648" spans="1:5">
      <c r="A1648" s="712">
        <v>94229</v>
      </c>
      <c r="B1648" s="711" t="s">
        <v>1917</v>
      </c>
      <c r="C1648" s="711" t="s">
        <v>585</v>
      </c>
      <c r="D1648" s="711" t="s">
        <v>5883</v>
      </c>
      <c r="E1648" s="713">
        <v>129.19999999999999</v>
      </c>
    </row>
    <row r="1649" spans="1:5">
      <c r="A1649" s="712">
        <v>94231</v>
      </c>
      <c r="B1649" s="711" t="s">
        <v>1918</v>
      </c>
      <c r="C1649" s="711" t="s">
        <v>585</v>
      </c>
      <c r="D1649" s="711" t="s">
        <v>5883</v>
      </c>
      <c r="E1649" s="713">
        <v>40.090000000000003</v>
      </c>
    </row>
    <row r="1650" spans="1:5">
      <c r="A1650" s="712">
        <v>94449</v>
      </c>
      <c r="B1650" s="711" t="s">
        <v>1919</v>
      </c>
      <c r="C1650" s="711" t="s">
        <v>281</v>
      </c>
      <c r="D1650" s="711" t="s">
        <v>5883</v>
      </c>
      <c r="E1650" s="713">
        <v>45.9</v>
      </c>
    </row>
    <row r="1651" spans="1:5">
      <c r="A1651" s="712">
        <v>92255</v>
      </c>
      <c r="B1651" s="711" t="s">
        <v>1920</v>
      </c>
      <c r="C1651" s="711" t="s">
        <v>269</v>
      </c>
      <c r="D1651" s="711" t="s">
        <v>5883</v>
      </c>
      <c r="E1651" s="713">
        <v>138.83000000000001</v>
      </c>
    </row>
    <row r="1652" spans="1:5">
      <c r="A1652" s="712">
        <v>92256</v>
      </c>
      <c r="B1652" s="711" t="s">
        <v>1921</v>
      </c>
      <c r="C1652" s="711" t="s">
        <v>269</v>
      </c>
      <c r="D1652" s="711" t="s">
        <v>5883</v>
      </c>
      <c r="E1652" s="713">
        <v>168.1</v>
      </c>
    </row>
    <row r="1653" spans="1:5">
      <c r="A1653" s="712">
        <v>92257</v>
      </c>
      <c r="B1653" s="711" t="s">
        <v>1922</v>
      </c>
      <c r="C1653" s="711" t="s">
        <v>269</v>
      </c>
      <c r="D1653" s="711" t="s">
        <v>5883</v>
      </c>
      <c r="E1653" s="713">
        <v>197.1</v>
      </c>
    </row>
    <row r="1654" spans="1:5">
      <c r="A1654" s="712">
        <v>92258</v>
      </c>
      <c r="B1654" s="711" t="s">
        <v>1923</v>
      </c>
      <c r="C1654" s="711" t="s">
        <v>269</v>
      </c>
      <c r="D1654" s="711" t="s">
        <v>5883</v>
      </c>
      <c r="E1654" s="713">
        <v>243.76</v>
      </c>
    </row>
    <row r="1655" spans="1:5">
      <c r="A1655" s="712">
        <v>92568</v>
      </c>
      <c r="B1655" s="711" t="s">
        <v>1924</v>
      </c>
      <c r="C1655" s="711" t="s">
        <v>281</v>
      </c>
      <c r="D1655" s="711" t="s">
        <v>5883</v>
      </c>
      <c r="E1655" s="713">
        <v>96.55</v>
      </c>
    </row>
    <row r="1656" spans="1:5">
      <c r="A1656" s="712">
        <v>92569</v>
      </c>
      <c r="B1656" s="711" t="s">
        <v>1925</v>
      </c>
      <c r="C1656" s="711" t="s">
        <v>281</v>
      </c>
      <c r="D1656" s="711" t="s">
        <v>5883</v>
      </c>
      <c r="E1656" s="713">
        <v>53.79</v>
      </c>
    </row>
    <row r="1657" spans="1:5">
      <c r="A1657" s="712">
        <v>92570</v>
      </c>
      <c r="B1657" s="711" t="s">
        <v>1926</v>
      </c>
      <c r="C1657" s="711" t="s">
        <v>281</v>
      </c>
      <c r="D1657" s="711" t="s">
        <v>5883</v>
      </c>
      <c r="E1657" s="713">
        <v>34.06</v>
      </c>
    </row>
    <row r="1658" spans="1:5">
      <c r="A1658" s="712">
        <v>92571</v>
      </c>
      <c r="B1658" s="711" t="s">
        <v>1927</v>
      </c>
      <c r="C1658" s="711" t="s">
        <v>281</v>
      </c>
      <c r="D1658" s="711" t="s">
        <v>5883</v>
      </c>
      <c r="E1658" s="713">
        <v>102.31</v>
      </c>
    </row>
    <row r="1659" spans="1:5">
      <c r="A1659" s="712">
        <v>92572</v>
      </c>
      <c r="B1659" s="711" t="s">
        <v>1928</v>
      </c>
      <c r="C1659" s="711" t="s">
        <v>281</v>
      </c>
      <c r="D1659" s="711" t="s">
        <v>5883</v>
      </c>
      <c r="E1659" s="713">
        <v>61.34</v>
      </c>
    </row>
    <row r="1660" spans="1:5">
      <c r="A1660" s="712">
        <v>92573</v>
      </c>
      <c r="B1660" s="711" t="s">
        <v>1929</v>
      </c>
      <c r="C1660" s="711" t="s">
        <v>281</v>
      </c>
      <c r="D1660" s="711" t="s">
        <v>5883</v>
      </c>
      <c r="E1660" s="713">
        <v>36.51</v>
      </c>
    </row>
    <row r="1661" spans="1:5">
      <c r="A1661" s="712">
        <v>92574</v>
      </c>
      <c r="B1661" s="711" t="s">
        <v>1930</v>
      </c>
      <c r="C1661" s="711" t="s">
        <v>281</v>
      </c>
      <c r="D1661" s="711" t="s">
        <v>5883</v>
      </c>
      <c r="E1661" s="713">
        <v>98.08</v>
      </c>
    </row>
    <row r="1662" spans="1:5">
      <c r="A1662" s="712">
        <v>92575</v>
      </c>
      <c r="B1662" s="711" t="s">
        <v>1931</v>
      </c>
      <c r="C1662" s="711" t="s">
        <v>281</v>
      </c>
      <c r="D1662" s="711" t="s">
        <v>5883</v>
      </c>
      <c r="E1662" s="713">
        <v>49.24</v>
      </c>
    </row>
    <row r="1663" spans="1:5">
      <c r="A1663" s="712">
        <v>92576</v>
      </c>
      <c r="B1663" s="711" t="s">
        <v>1932</v>
      </c>
      <c r="C1663" s="711" t="s">
        <v>281</v>
      </c>
      <c r="D1663" s="711" t="s">
        <v>5883</v>
      </c>
      <c r="E1663" s="713">
        <v>26.95</v>
      </c>
    </row>
    <row r="1664" spans="1:5">
      <c r="A1664" s="712">
        <v>92577</v>
      </c>
      <c r="B1664" s="711" t="s">
        <v>1933</v>
      </c>
      <c r="C1664" s="711" t="s">
        <v>281</v>
      </c>
      <c r="D1664" s="711" t="s">
        <v>5883</v>
      </c>
      <c r="E1664" s="713">
        <v>104.19</v>
      </c>
    </row>
    <row r="1665" spans="1:5">
      <c r="A1665" s="712">
        <v>92578</v>
      </c>
      <c r="B1665" s="711" t="s">
        <v>1934</v>
      </c>
      <c r="C1665" s="711" t="s">
        <v>281</v>
      </c>
      <c r="D1665" s="711" t="s">
        <v>5883</v>
      </c>
      <c r="E1665" s="713">
        <v>52.64</v>
      </c>
    </row>
    <row r="1666" spans="1:5">
      <c r="A1666" s="712">
        <v>92579</v>
      </c>
      <c r="B1666" s="711" t="s">
        <v>1935</v>
      </c>
      <c r="C1666" s="711" t="s">
        <v>281</v>
      </c>
      <c r="D1666" s="711" t="s">
        <v>5883</v>
      </c>
      <c r="E1666" s="713">
        <v>28.9</v>
      </c>
    </row>
    <row r="1667" spans="1:5">
      <c r="A1667" s="712">
        <v>92580</v>
      </c>
      <c r="B1667" s="711" t="s">
        <v>1936</v>
      </c>
      <c r="C1667" s="711" t="s">
        <v>281</v>
      </c>
      <c r="D1667" s="711" t="s">
        <v>5883</v>
      </c>
      <c r="E1667" s="713">
        <v>35.94</v>
      </c>
    </row>
    <row r="1668" spans="1:5">
      <c r="A1668" s="712">
        <v>92581</v>
      </c>
      <c r="B1668" s="711" t="s">
        <v>1937</v>
      </c>
      <c r="C1668" s="711" t="s">
        <v>281</v>
      </c>
      <c r="D1668" s="711" t="s">
        <v>5883</v>
      </c>
      <c r="E1668" s="713">
        <v>37.53</v>
      </c>
    </row>
    <row r="1669" spans="1:5">
      <c r="A1669" s="712">
        <v>92582</v>
      </c>
      <c r="B1669" s="711" t="s">
        <v>1938</v>
      </c>
      <c r="C1669" s="711" t="s">
        <v>269</v>
      </c>
      <c r="D1669" s="711" t="s">
        <v>5883</v>
      </c>
      <c r="E1669" s="713">
        <v>524.72</v>
      </c>
    </row>
    <row r="1670" spans="1:5">
      <c r="A1670" s="712">
        <v>92584</v>
      </c>
      <c r="B1670" s="711" t="s">
        <v>1939</v>
      </c>
      <c r="C1670" s="711" t="s">
        <v>269</v>
      </c>
      <c r="D1670" s="711" t="s">
        <v>5883</v>
      </c>
      <c r="E1670" s="713">
        <v>615.79999999999995</v>
      </c>
    </row>
    <row r="1671" spans="1:5">
      <c r="A1671" s="712">
        <v>92586</v>
      </c>
      <c r="B1671" s="711" t="s">
        <v>1940</v>
      </c>
      <c r="C1671" s="711" t="s">
        <v>269</v>
      </c>
      <c r="D1671" s="711" t="s">
        <v>5883</v>
      </c>
      <c r="E1671" s="713">
        <v>706.89</v>
      </c>
    </row>
    <row r="1672" spans="1:5">
      <c r="A1672" s="712">
        <v>92588</v>
      </c>
      <c r="B1672" s="711" t="s">
        <v>1941</v>
      </c>
      <c r="C1672" s="711" t="s">
        <v>269</v>
      </c>
      <c r="D1672" s="711" t="s">
        <v>5883</v>
      </c>
      <c r="E1672" s="713">
        <v>889.85</v>
      </c>
    </row>
    <row r="1673" spans="1:5">
      <c r="A1673" s="712">
        <v>92590</v>
      </c>
      <c r="B1673" s="711" t="s">
        <v>1942</v>
      </c>
      <c r="C1673" s="711" t="s">
        <v>269</v>
      </c>
      <c r="D1673" s="711" t="s">
        <v>5883</v>
      </c>
      <c r="E1673" s="713">
        <v>980.94</v>
      </c>
    </row>
    <row r="1674" spans="1:5">
      <c r="A1674" s="712">
        <v>92592</v>
      </c>
      <c r="B1674" s="711" t="s">
        <v>1943</v>
      </c>
      <c r="C1674" s="711" t="s">
        <v>269</v>
      </c>
      <c r="D1674" s="711" t="s">
        <v>5883</v>
      </c>
      <c r="E1674" s="714">
        <v>1101.02</v>
      </c>
    </row>
    <row r="1675" spans="1:5">
      <c r="A1675" s="712">
        <v>92593</v>
      </c>
      <c r="B1675" s="711" t="s">
        <v>1944</v>
      </c>
      <c r="C1675" s="711" t="s">
        <v>285</v>
      </c>
      <c r="D1675" s="711" t="s">
        <v>5883</v>
      </c>
      <c r="E1675" s="713">
        <v>8.33</v>
      </c>
    </row>
    <row r="1676" spans="1:5">
      <c r="A1676" s="712">
        <v>92594</v>
      </c>
      <c r="B1676" s="711" t="s">
        <v>1945</v>
      </c>
      <c r="C1676" s="711" t="s">
        <v>269</v>
      </c>
      <c r="D1676" s="711" t="s">
        <v>5883</v>
      </c>
      <c r="E1676" s="714">
        <v>1277.78</v>
      </c>
    </row>
    <row r="1677" spans="1:5">
      <c r="A1677" s="712">
        <v>92596</v>
      </c>
      <c r="B1677" s="711" t="s">
        <v>1946</v>
      </c>
      <c r="C1677" s="711" t="s">
        <v>269</v>
      </c>
      <c r="D1677" s="711" t="s">
        <v>5883</v>
      </c>
      <c r="E1677" s="714">
        <v>1419.43</v>
      </c>
    </row>
    <row r="1678" spans="1:5">
      <c r="A1678" s="712">
        <v>92598</v>
      </c>
      <c r="B1678" s="711" t="s">
        <v>1947</v>
      </c>
      <c r="C1678" s="711" t="s">
        <v>269</v>
      </c>
      <c r="D1678" s="711" t="s">
        <v>5883</v>
      </c>
      <c r="E1678" s="714">
        <v>1510.51</v>
      </c>
    </row>
    <row r="1679" spans="1:5">
      <c r="A1679" s="712">
        <v>92600</v>
      </c>
      <c r="B1679" s="711" t="s">
        <v>1948</v>
      </c>
      <c r="C1679" s="711" t="s">
        <v>269</v>
      </c>
      <c r="D1679" s="711" t="s">
        <v>5883</v>
      </c>
      <c r="E1679" s="714">
        <v>1624.65</v>
      </c>
    </row>
    <row r="1680" spans="1:5">
      <c r="A1680" s="712">
        <v>92602</v>
      </c>
      <c r="B1680" s="711" t="s">
        <v>1949</v>
      </c>
      <c r="C1680" s="711" t="s">
        <v>269</v>
      </c>
      <c r="D1680" s="711" t="s">
        <v>5883</v>
      </c>
      <c r="E1680" s="713">
        <v>524.72</v>
      </c>
    </row>
    <row r="1681" spans="1:5">
      <c r="A1681" s="712">
        <v>92604</v>
      </c>
      <c r="B1681" s="711" t="s">
        <v>1950</v>
      </c>
      <c r="C1681" s="711" t="s">
        <v>269</v>
      </c>
      <c r="D1681" s="711" t="s">
        <v>5883</v>
      </c>
      <c r="E1681" s="713">
        <v>592.74</v>
      </c>
    </row>
    <row r="1682" spans="1:5">
      <c r="A1682" s="712">
        <v>92606</v>
      </c>
      <c r="B1682" s="711" t="s">
        <v>1951</v>
      </c>
      <c r="C1682" s="711" t="s">
        <v>269</v>
      </c>
      <c r="D1682" s="711" t="s">
        <v>5883</v>
      </c>
      <c r="E1682" s="713">
        <v>683.83</v>
      </c>
    </row>
    <row r="1683" spans="1:5">
      <c r="A1683" s="712">
        <v>92608</v>
      </c>
      <c r="B1683" s="711" t="s">
        <v>1952</v>
      </c>
      <c r="C1683" s="711" t="s">
        <v>269</v>
      </c>
      <c r="D1683" s="711" t="s">
        <v>5883</v>
      </c>
      <c r="E1683" s="713">
        <v>843.73</v>
      </c>
    </row>
    <row r="1684" spans="1:5">
      <c r="A1684" s="712">
        <v>92610</v>
      </c>
      <c r="B1684" s="711" t="s">
        <v>1953</v>
      </c>
      <c r="C1684" s="711" t="s">
        <v>269</v>
      </c>
      <c r="D1684" s="711" t="s">
        <v>5883</v>
      </c>
      <c r="E1684" s="713">
        <v>934.82</v>
      </c>
    </row>
    <row r="1685" spans="1:5">
      <c r="A1685" s="712">
        <v>92612</v>
      </c>
      <c r="B1685" s="711" t="s">
        <v>1954</v>
      </c>
      <c r="C1685" s="711" t="s">
        <v>269</v>
      </c>
      <c r="D1685" s="711" t="s">
        <v>5883</v>
      </c>
      <c r="E1685" s="714">
        <v>1054.9000000000001</v>
      </c>
    </row>
    <row r="1686" spans="1:5">
      <c r="A1686" s="712">
        <v>92614</v>
      </c>
      <c r="B1686" s="711" t="s">
        <v>1955</v>
      </c>
      <c r="C1686" s="711" t="s">
        <v>269</v>
      </c>
      <c r="D1686" s="711" t="s">
        <v>5883</v>
      </c>
      <c r="E1686" s="714">
        <v>1185.55</v>
      </c>
    </row>
    <row r="1687" spans="1:5">
      <c r="A1687" s="712">
        <v>92616</v>
      </c>
      <c r="B1687" s="711" t="s">
        <v>1956</v>
      </c>
      <c r="C1687" s="711" t="s">
        <v>269</v>
      </c>
      <c r="D1687" s="711" t="s">
        <v>5883</v>
      </c>
      <c r="E1687" s="714">
        <v>1350.26</v>
      </c>
    </row>
    <row r="1688" spans="1:5">
      <c r="A1688" s="712">
        <v>92618</v>
      </c>
      <c r="B1688" s="711" t="s">
        <v>1957</v>
      </c>
      <c r="C1688" s="711" t="s">
        <v>269</v>
      </c>
      <c r="D1688" s="711" t="s">
        <v>5883</v>
      </c>
      <c r="E1688" s="714">
        <v>1441.34</v>
      </c>
    </row>
    <row r="1689" spans="1:5">
      <c r="A1689" s="712">
        <v>92620</v>
      </c>
      <c r="B1689" s="711" t="s">
        <v>1958</v>
      </c>
      <c r="C1689" s="711" t="s">
        <v>269</v>
      </c>
      <c r="D1689" s="711" t="s">
        <v>5883</v>
      </c>
      <c r="E1689" s="714">
        <v>1532.41</v>
      </c>
    </row>
    <row r="1690" spans="1:5">
      <c r="A1690" s="712">
        <v>100357</v>
      </c>
      <c r="B1690" s="711" t="s">
        <v>1959</v>
      </c>
      <c r="C1690" s="711" t="s">
        <v>269</v>
      </c>
      <c r="D1690" s="711" t="s">
        <v>5883</v>
      </c>
      <c r="E1690" s="713">
        <v>760.08</v>
      </c>
    </row>
    <row r="1691" spans="1:5">
      <c r="A1691" s="712">
        <v>100358</v>
      </c>
      <c r="B1691" s="711" t="s">
        <v>1960</v>
      </c>
      <c r="C1691" s="711" t="s">
        <v>269</v>
      </c>
      <c r="D1691" s="711" t="s">
        <v>5883</v>
      </c>
      <c r="E1691" s="714">
        <v>1036.8800000000001</v>
      </c>
    </row>
    <row r="1692" spans="1:5">
      <c r="A1692" s="712">
        <v>100359</v>
      </c>
      <c r="B1692" s="711" t="s">
        <v>1961</v>
      </c>
      <c r="C1692" s="711" t="s">
        <v>269</v>
      </c>
      <c r="D1692" s="711" t="s">
        <v>5883</v>
      </c>
      <c r="E1692" s="714">
        <v>1086.28</v>
      </c>
    </row>
    <row r="1693" spans="1:5">
      <c r="A1693" s="712">
        <v>100360</v>
      </c>
      <c r="B1693" s="711" t="s">
        <v>1962</v>
      </c>
      <c r="C1693" s="711" t="s">
        <v>269</v>
      </c>
      <c r="D1693" s="711" t="s">
        <v>5883</v>
      </c>
      <c r="E1693" s="714">
        <v>1203.1600000000001</v>
      </c>
    </row>
    <row r="1694" spans="1:5">
      <c r="A1694" s="712">
        <v>100361</v>
      </c>
      <c r="B1694" s="711" t="s">
        <v>1963</v>
      </c>
      <c r="C1694" s="711" t="s">
        <v>269</v>
      </c>
      <c r="D1694" s="711" t="s">
        <v>5883</v>
      </c>
      <c r="E1694" s="714">
        <v>1500.7</v>
      </c>
    </row>
    <row r="1695" spans="1:5">
      <c r="A1695" s="712">
        <v>100362</v>
      </c>
      <c r="B1695" s="711" t="s">
        <v>1964</v>
      </c>
      <c r="C1695" s="711" t="s">
        <v>269</v>
      </c>
      <c r="D1695" s="711" t="s">
        <v>5883</v>
      </c>
      <c r="E1695" s="714">
        <v>2025.5</v>
      </c>
    </row>
    <row r="1696" spans="1:5">
      <c r="A1696" s="712">
        <v>100363</v>
      </c>
      <c r="B1696" s="711" t="s">
        <v>1965</v>
      </c>
      <c r="C1696" s="711" t="s">
        <v>269</v>
      </c>
      <c r="D1696" s="711" t="s">
        <v>5883</v>
      </c>
      <c r="E1696" s="714">
        <v>2086.42</v>
      </c>
    </row>
    <row r="1697" spans="1:5">
      <c r="A1697" s="712">
        <v>100364</v>
      </c>
      <c r="B1697" s="711" t="s">
        <v>1966</v>
      </c>
      <c r="C1697" s="711" t="s">
        <v>269</v>
      </c>
      <c r="D1697" s="711" t="s">
        <v>5883</v>
      </c>
      <c r="E1697" s="714">
        <v>2260.9699999999998</v>
      </c>
    </row>
    <row r="1698" spans="1:5">
      <c r="A1698" s="712">
        <v>100365</v>
      </c>
      <c r="B1698" s="711" t="s">
        <v>1967</v>
      </c>
      <c r="C1698" s="711" t="s">
        <v>269</v>
      </c>
      <c r="D1698" s="711" t="s">
        <v>5883</v>
      </c>
      <c r="E1698" s="714">
        <v>2595.5</v>
      </c>
    </row>
    <row r="1699" spans="1:5">
      <c r="A1699" s="712">
        <v>100366</v>
      </c>
      <c r="B1699" s="711" t="s">
        <v>1968</v>
      </c>
      <c r="C1699" s="711" t="s">
        <v>269</v>
      </c>
      <c r="D1699" s="711" t="s">
        <v>5883</v>
      </c>
      <c r="E1699" s="714">
        <v>2757.18</v>
      </c>
    </row>
    <row r="1700" spans="1:5">
      <c r="A1700" s="712">
        <v>100367</v>
      </c>
      <c r="B1700" s="711" t="s">
        <v>1969</v>
      </c>
      <c r="C1700" s="711" t="s">
        <v>269</v>
      </c>
      <c r="D1700" s="711" t="s">
        <v>5883</v>
      </c>
      <c r="E1700" s="713">
        <v>741.36</v>
      </c>
    </row>
    <row r="1701" spans="1:5">
      <c r="A1701" s="712">
        <v>100368</v>
      </c>
      <c r="B1701" s="711" t="s">
        <v>1970</v>
      </c>
      <c r="C1701" s="711" t="s">
        <v>269</v>
      </c>
      <c r="D1701" s="711" t="s">
        <v>5883</v>
      </c>
      <c r="E1701" s="714">
        <v>1013.8</v>
      </c>
    </row>
    <row r="1702" spans="1:5">
      <c r="A1702" s="712">
        <v>100369</v>
      </c>
      <c r="B1702" s="711" t="s">
        <v>1971</v>
      </c>
      <c r="C1702" s="711" t="s">
        <v>269</v>
      </c>
      <c r="D1702" s="711" t="s">
        <v>5883</v>
      </c>
      <c r="E1702" s="714">
        <v>1063.2</v>
      </c>
    </row>
    <row r="1703" spans="1:5">
      <c r="A1703" s="712">
        <v>100370</v>
      </c>
      <c r="B1703" s="711" t="s">
        <v>1972</v>
      </c>
      <c r="C1703" s="711" t="s">
        <v>269</v>
      </c>
      <c r="D1703" s="711" t="s">
        <v>5883</v>
      </c>
      <c r="E1703" s="714">
        <v>1251.6199999999999</v>
      </c>
    </row>
    <row r="1704" spans="1:5">
      <c r="A1704" s="712">
        <v>100371</v>
      </c>
      <c r="B1704" s="711" t="s">
        <v>1973</v>
      </c>
      <c r="C1704" s="711" t="s">
        <v>269</v>
      </c>
      <c r="D1704" s="711" t="s">
        <v>5883</v>
      </c>
      <c r="E1704" s="714">
        <v>1439.15</v>
      </c>
    </row>
    <row r="1705" spans="1:5">
      <c r="A1705" s="712">
        <v>100372</v>
      </c>
      <c r="B1705" s="711" t="s">
        <v>1974</v>
      </c>
      <c r="C1705" s="711" t="s">
        <v>269</v>
      </c>
      <c r="D1705" s="711" t="s">
        <v>5883</v>
      </c>
      <c r="E1705" s="714">
        <v>1920.04</v>
      </c>
    </row>
    <row r="1706" spans="1:5">
      <c r="A1706" s="712">
        <v>100373</v>
      </c>
      <c r="B1706" s="711" t="s">
        <v>1975</v>
      </c>
      <c r="C1706" s="711" t="s">
        <v>269</v>
      </c>
      <c r="D1706" s="711" t="s">
        <v>5883</v>
      </c>
      <c r="E1706" s="714">
        <v>1979.82</v>
      </c>
    </row>
    <row r="1707" spans="1:5">
      <c r="A1707" s="712">
        <v>100374</v>
      </c>
      <c r="B1707" s="711" t="s">
        <v>1976</v>
      </c>
      <c r="C1707" s="711" t="s">
        <v>269</v>
      </c>
      <c r="D1707" s="711" t="s">
        <v>5883</v>
      </c>
      <c r="E1707" s="714">
        <v>2120.06</v>
      </c>
    </row>
    <row r="1708" spans="1:5">
      <c r="A1708" s="712">
        <v>100375</v>
      </c>
      <c r="B1708" s="711" t="s">
        <v>1977</v>
      </c>
      <c r="C1708" s="711" t="s">
        <v>269</v>
      </c>
      <c r="D1708" s="711" t="s">
        <v>5883</v>
      </c>
      <c r="E1708" s="714">
        <v>2386.12</v>
      </c>
    </row>
    <row r="1709" spans="1:5">
      <c r="A1709" s="712">
        <v>100376</v>
      </c>
      <c r="B1709" s="711" t="s">
        <v>1978</v>
      </c>
      <c r="C1709" s="711" t="s">
        <v>269</v>
      </c>
      <c r="D1709" s="711" t="s">
        <v>5883</v>
      </c>
      <c r="E1709" s="714">
        <v>2341.34</v>
      </c>
    </row>
    <row r="1710" spans="1:5">
      <c r="A1710" s="712">
        <v>100377</v>
      </c>
      <c r="B1710" s="711" t="s">
        <v>1979</v>
      </c>
      <c r="C1710" s="711" t="s">
        <v>285</v>
      </c>
      <c r="D1710" s="711" t="s">
        <v>5883</v>
      </c>
      <c r="E1710" s="713">
        <v>8.74</v>
      </c>
    </row>
    <row r="1711" spans="1:5">
      <c r="A1711" s="712">
        <v>100378</v>
      </c>
      <c r="B1711" s="711" t="s">
        <v>1980</v>
      </c>
      <c r="C1711" s="711" t="s">
        <v>285</v>
      </c>
      <c r="D1711" s="711" t="s">
        <v>5883</v>
      </c>
      <c r="E1711" s="713">
        <v>8.09</v>
      </c>
    </row>
    <row r="1712" spans="1:5">
      <c r="A1712" s="712">
        <v>100382</v>
      </c>
      <c r="B1712" s="711" t="s">
        <v>1981</v>
      </c>
      <c r="C1712" s="711" t="s">
        <v>281</v>
      </c>
      <c r="D1712" s="711" t="s">
        <v>5883</v>
      </c>
      <c r="E1712" s="713">
        <v>16.45</v>
      </c>
    </row>
    <row r="1713" spans="1:5">
      <c r="A1713" s="712">
        <v>94444</v>
      </c>
      <c r="B1713" s="711" t="s">
        <v>1982</v>
      </c>
      <c r="C1713" s="711" t="s">
        <v>281</v>
      </c>
      <c r="D1713" s="711" t="s">
        <v>5883</v>
      </c>
      <c r="E1713" s="713">
        <v>743.11</v>
      </c>
    </row>
    <row r="1714" spans="1:5">
      <c r="A1714" s="712" t="s">
        <v>1983</v>
      </c>
      <c r="B1714" s="711" t="s">
        <v>6096</v>
      </c>
      <c r="C1714" s="711" t="s">
        <v>281</v>
      </c>
      <c r="D1714" s="711" t="s">
        <v>5884</v>
      </c>
      <c r="E1714" s="713">
        <v>5.35</v>
      </c>
    </row>
    <row r="1715" spans="1:5">
      <c r="A1715" s="712" t="s">
        <v>1983</v>
      </c>
      <c r="B1715" s="711" t="s">
        <v>6096</v>
      </c>
      <c r="C1715" s="711" t="s">
        <v>281</v>
      </c>
      <c r="D1715" s="711" t="s">
        <v>5884</v>
      </c>
      <c r="E1715" s="713">
        <v>5.35</v>
      </c>
    </row>
    <row r="1716" spans="1:5">
      <c r="A1716" s="712" t="s">
        <v>1984</v>
      </c>
      <c r="B1716" s="711" t="s">
        <v>1985</v>
      </c>
      <c r="C1716" s="711" t="s">
        <v>424</v>
      </c>
      <c r="D1716" s="711" t="s">
        <v>5942</v>
      </c>
      <c r="E1716" s="713">
        <v>174.39</v>
      </c>
    </row>
    <row r="1717" spans="1:5">
      <c r="A1717" s="712" t="s">
        <v>1984</v>
      </c>
      <c r="B1717" s="711" t="s">
        <v>1985</v>
      </c>
      <c r="C1717" s="711" t="s">
        <v>424</v>
      </c>
      <c r="D1717" s="711" t="s">
        <v>5942</v>
      </c>
      <c r="E1717" s="713">
        <v>174.39</v>
      </c>
    </row>
    <row r="1718" spans="1:5">
      <c r="A1718" s="712">
        <v>83670</v>
      </c>
      <c r="B1718" s="711" t="s">
        <v>1986</v>
      </c>
      <c r="C1718" s="711" t="s">
        <v>585</v>
      </c>
      <c r="D1718" s="711" t="s">
        <v>5884</v>
      </c>
      <c r="E1718" s="713">
        <v>51.05</v>
      </c>
    </row>
    <row r="1719" spans="1:5">
      <c r="A1719" s="712">
        <v>83670</v>
      </c>
      <c r="B1719" s="711" t="s">
        <v>1986</v>
      </c>
      <c r="C1719" s="711" t="s">
        <v>585</v>
      </c>
      <c r="D1719" s="711" t="s">
        <v>5884</v>
      </c>
      <c r="E1719" s="713">
        <v>51.05</v>
      </c>
    </row>
    <row r="1720" spans="1:5">
      <c r="A1720" s="712">
        <v>83671</v>
      </c>
      <c r="B1720" s="711" t="s">
        <v>1987</v>
      </c>
      <c r="C1720" s="711" t="s">
        <v>585</v>
      </c>
      <c r="D1720" s="711" t="s">
        <v>5884</v>
      </c>
      <c r="E1720" s="713">
        <v>55.02</v>
      </c>
    </row>
    <row r="1721" spans="1:5">
      <c r="A1721" s="712">
        <v>83671</v>
      </c>
      <c r="B1721" s="711" t="s">
        <v>1987</v>
      </c>
      <c r="C1721" s="711" t="s">
        <v>585</v>
      </c>
      <c r="D1721" s="711" t="s">
        <v>5884</v>
      </c>
      <c r="E1721" s="713">
        <v>55.02</v>
      </c>
    </row>
    <row r="1722" spans="1:5">
      <c r="A1722" s="712">
        <v>92743</v>
      </c>
      <c r="B1722" s="711" t="s">
        <v>1988</v>
      </c>
      <c r="C1722" s="711" t="s">
        <v>424</v>
      </c>
      <c r="D1722" s="711" t="s">
        <v>5883</v>
      </c>
      <c r="E1722" s="713">
        <v>556.75</v>
      </c>
    </row>
    <row r="1723" spans="1:5">
      <c r="A1723" s="712">
        <v>92743</v>
      </c>
      <c r="B1723" s="711" t="s">
        <v>1988</v>
      </c>
      <c r="C1723" s="711" t="s">
        <v>424</v>
      </c>
      <c r="D1723" s="711" t="s">
        <v>5883</v>
      </c>
      <c r="E1723" s="713">
        <v>556.75</v>
      </c>
    </row>
    <row r="1724" spans="1:5">
      <c r="A1724" s="712">
        <v>92744</v>
      </c>
      <c r="B1724" s="711" t="s">
        <v>1989</v>
      </c>
      <c r="C1724" s="711" t="s">
        <v>424</v>
      </c>
      <c r="D1724" s="711" t="s">
        <v>5883</v>
      </c>
      <c r="E1724" s="713">
        <v>541.91</v>
      </c>
    </row>
    <row r="1725" spans="1:5">
      <c r="A1725" s="712">
        <v>92744</v>
      </c>
      <c r="B1725" s="711" t="s">
        <v>1989</v>
      </c>
      <c r="C1725" s="711" t="s">
        <v>424</v>
      </c>
      <c r="D1725" s="711" t="s">
        <v>5883</v>
      </c>
      <c r="E1725" s="713">
        <v>541.91</v>
      </c>
    </row>
    <row r="1726" spans="1:5">
      <c r="A1726" s="712">
        <v>92745</v>
      </c>
      <c r="B1726" s="711" t="s">
        <v>1990</v>
      </c>
      <c r="C1726" s="711" t="s">
        <v>424</v>
      </c>
      <c r="D1726" s="711" t="s">
        <v>5883</v>
      </c>
      <c r="E1726" s="713">
        <v>678.31</v>
      </c>
    </row>
    <row r="1727" spans="1:5">
      <c r="A1727" s="712">
        <v>92745</v>
      </c>
      <c r="B1727" s="711" t="s">
        <v>1990</v>
      </c>
      <c r="C1727" s="711" t="s">
        <v>424</v>
      </c>
      <c r="D1727" s="711" t="s">
        <v>5883</v>
      </c>
      <c r="E1727" s="713">
        <v>678.31</v>
      </c>
    </row>
    <row r="1728" spans="1:5">
      <c r="A1728" s="712">
        <v>92746</v>
      </c>
      <c r="B1728" s="711" t="s">
        <v>1991</v>
      </c>
      <c r="C1728" s="711" t="s">
        <v>424</v>
      </c>
      <c r="D1728" s="711" t="s">
        <v>5883</v>
      </c>
      <c r="E1728" s="713">
        <v>631.09</v>
      </c>
    </row>
    <row r="1729" spans="1:5">
      <c r="A1729" s="712">
        <v>92746</v>
      </c>
      <c r="B1729" s="711" t="s">
        <v>1991</v>
      </c>
      <c r="C1729" s="711" t="s">
        <v>424</v>
      </c>
      <c r="D1729" s="711" t="s">
        <v>5883</v>
      </c>
      <c r="E1729" s="713">
        <v>631.09</v>
      </c>
    </row>
    <row r="1730" spans="1:5">
      <c r="A1730" s="712">
        <v>92747</v>
      </c>
      <c r="B1730" s="711" t="s">
        <v>1992</v>
      </c>
      <c r="C1730" s="711" t="s">
        <v>424</v>
      </c>
      <c r="D1730" s="711" t="s">
        <v>5883</v>
      </c>
      <c r="E1730" s="713">
        <v>747.53</v>
      </c>
    </row>
    <row r="1731" spans="1:5">
      <c r="A1731" s="712">
        <v>92747</v>
      </c>
      <c r="B1731" s="711" t="s">
        <v>1992</v>
      </c>
      <c r="C1731" s="711" t="s">
        <v>424</v>
      </c>
      <c r="D1731" s="711" t="s">
        <v>5883</v>
      </c>
      <c r="E1731" s="713">
        <v>747.53</v>
      </c>
    </row>
    <row r="1732" spans="1:5">
      <c r="A1732" s="712">
        <v>92748</v>
      </c>
      <c r="B1732" s="711" t="s">
        <v>1993</v>
      </c>
      <c r="C1732" s="711" t="s">
        <v>424</v>
      </c>
      <c r="D1732" s="711" t="s">
        <v>5883</v>
      </c>
      <c r="E1732" s="713">
        <v>682.17</v>
      </c>
    </row>
    <row r="1733" spans="1:5">
      <c r="A1733" s="712">
        <v>92748</v>
      </c>
      <c r="B1733" s="711" t="s">
        <v>1993</v>
      </c>
      <c r="C1733" s="711" t="s">
        <v>424</v>
      </c>
      <c r="D1733" s="711" t="s">
        <v>5883</v>
      </c>
      <c r="E1733" s="713">
        <v>682.17</v>
      </c>
    </row>
    <row r="1734" spans="1:5">
      <c r="A1734" s="712">
        <v>92749</v>
      </c>
      <c r="B1734" s="711" t="s">
        <v>1994</v>
      </c>
      <c r="C1734" s="711" t="s">
        <v>424</v>
      </c>
      <c r="D1734" s="711" t="s">
        <v>5883</v>
      </c>
      <c r="E1734" s="713">
        <v>775.01</v>
      </c>
    </row>
    <row r="1735" spans="1:5">
      <c r="A1735" s="712">
        <v>92749</v>
      </c>
      <c r="B1735" s="711" t="s">
        <v>1994</v>
      </c>
      <c r="C1735" s="711" t="s">
        <v>424</v>
      </c>
      <c r="D1735" s="711" t="s">
        <v>5883</v>
      </c>
      <c r="E1735" s="713">
        <v>775.01</v>
      </c>
    </row>
    <row r="1736" spans="1:5">
      <c r="A1736" s="712">
        <v>92750</v>
      </c>
      <c r="B1736" s="711" t="s">
        <v>1995</v>
      </c>
      <c r="C1736" s="711" t="s">
        <v>424</v>
      </c>
      <c r="D1736" s="711" t="s">
        <v>5883</v>
      </c>
      <c r="E1736" s="714">
        <v>1297.82</v>
      </c>
    </row>
    <row r="1737" spans="1:5">
      <c r="A1737" s="712">
        <v>92750</v>
      </c>
      <c r="B1737" s="711" t="s">
        <v>1995</v>
      </c>
      <c r="C1737" s="711" t="s">
        <v>424</v>
      </c>
      <c r="D1737" s="711" t="s">
        <v>5883</v>
      </c>
      <c r="E1737" s="714">
        <v>1297.82</v>
      </c>
    </row>
    <row r="1738" spans="1:5">
      <c r="A1738" s="712">
        <v>92751</v>
      </c>
      <c r="B1738" s="711" t="s">
        <v>1996</v>
      </c>
      <c r="C1738" s="711" t="s">
        <v>424</v>
      </c>
      <c r="D1738" s="711" t="s">
        <v>5883</v>
      </c>
      <c r="E1738" s="714">
        <v>1601.96</v>
      </c>
    </row>
    <row r="1739" spans="1:5">
      <c r="A1739" s="712">
        <v>92751</v>
      </c>
      <c r="B1739" s="711" t="s">
        <v>1996</v>
      </c>
      <c r="C1739" s="711" t="s">
        <v>424</v>
      </c>
      <c r="D1739" s="711" t="s">
        <v>5883</v>
      </c>
      <c r="E1739" s="714">
        <v>1601.96</v>
      </c>
    </row>
    <row r="1740" spans="1:5">
      <c r="A1740" s="712">
        <v>92752</v>
      </c>
      <c r="B1740" s="711" t="s">
        <v>1997</v>
      </c>
      <c r="C1740" s="711" t="s">
        <v>424</v>
      </c>
      <c r="D1740" s="711" t="s">
        <v>5883</v>
      </c>
      <c r="E1740" s="714">
        <v>1904.99</v>
      </c>
    </row>
    <row r="1741" spans="1:5">
      <c r="A1741" s="712">
        <v>92752</v>
      </c>
      <c r="B1741" s="711" t="s">
        <v>1997</v>
      </c>
      <c r="C1741" s="711" t="s">
        <v>424</v>
      </c>
      <c r="D1741" s="711" t="s">
        <v>5883</v>
      </c>
      <c r="E1741" s="714">
        <v>1904.99</v>
      </c>
    </row>
    <row r="1742" spans="1:5">
      <c r="A1742" s="712">
        <v>92753</v>
      </c>
      <c r="B1742" s="711" t="s">
        <v>1998</v>
      </c>
      <c r="C1742" s="711" t="s">
        <v>424</v>
      </c>
      <c r="D1742" s="711" t="s">
        <v>5883</v>
      </c>
      <c r="E1742" s="713">
        <v>471.28</v>
      </c>
    </row>
    <row r="1743" spans="1:5">
      <c r="A1743" s="712">
        <v>92753</v>
      </c>
      <c r="B1743" s="711" t="s">
        <v>1998</v>
      </c>
      <c r="C1743" s="711" t="s">
        <v>424</v>
      </c>
      <c r="D1743" s="711" t="s">
        <v>5883</v>
      </c>
      <c r="E1743" s="713">
        <v>471.28</v>
      </c>
    </row>
    <row r="1744" spans="1:5">
      <c r="A1744" s="712">
        <v>92754</v>
      </c>
      <c r="B1744" s="711" t="s">
        <v>1999</v>
      </c>
      <c r="C1744" s="711" t="s">
        <v>424</v>
      </c>
      <c r="D1744" s="711" t="s">
        <v>5883</v>
      </c>
      <c r="E1744" s="713">
        <v>431.72</v>
      </c>
    </row>
    <row r="1745" spans="1:5">
      <c r="A1745" s="712">
        <v>92754</v>
      </c>
      <c r="B1745" s="711" t="s">
        <v>1999</v>
      </c>
      <c r="C1745" s="711" t="s">
        <v>424</v>
      </c>
      <c r="D1745" s="711" t="s">
        <v>5883</v>
      </c>
      <c r="E1745" s="713">
        <v>431.72</v>
      </c>
    </row>
    <row r="1746" spans="1:5">
      <c r="A1746" s="712">
        <v>92755</v>
      </c>
      <c r="B1746" s="711" t="s">
        <v>2000</v>
      </c>
      <c r="C1746" s="711" t="s">
        <v>281</v>
      </c>
      <c r="D1746" s="711" t="s">
        <v>5883</v>
      </c>
      <c r="E1746" s="713">
        <v>192.25</v>
      </c>
    </row>
    <row r="1747" spans="1:5">
      <c r="A1747" s="712">
        <v>92755</v>
      </c>
      <c r="B1747" s="711" t="s">
        <v>2000</v>
      </c>
      <c r="C1747" s="711" t="s">
        <v>281</v>
      </c>
      <c r="D1747" s="711" t="s">
        <v>5883</v>
      </c>
      <c r="E1747" s="713">
        <v>192.25</v>
      </c>
    </row>
    <row r="1748" spans="1:5">
      <c r="A1748" s="712">
        <v>92756</v>
      </c>
      <c r="B1748" s="711" t="s">
        <v>2001</v>
      </c>
      <c r="C1748" s="711" t="s">
        <v>281</v>
      </c>
      <c r="D1748" s="711" t="s">
        <v>5883</v>
      </c>
      <c r="E1748" s="713">
        <v>220.2</v>
      </c>
    </row>
    <row r="1749" spans="1:5">
      <c r="A1749" s="712">
        <v>92756</v>
      </c>
      <c r="B1749" s="711" t="s">
        <v>2001</v>
      </c>
      <c r="C1749" s="711" t="s">
        <v>281</v>
      </c>
      <c r="D1749" s="711" t="s">
        <v>5883</v>
      </c>
      <c r="E1749" s="713">
        <v>220.2</v>
      </c>
    </row>
    <row r="1750" spans="1:5">
      <c r="A1750" s="712">
        <v>92757</v>
      </c>
      <c r="B1750" s="711" t="s">
        <v>2002</v>
      </c>
      <c r="C1750" s="711" t="s">
        <v>281</v>
      </c>
      <c r="D1750" s="711" t="s">
        <v>5883</v>
      </c>
      <c r="E1750" s="713">
        <v>253.97</v>
      </c>
    </row>
    <row r="1751" spans="1:5">
      <c r="A1751" s="712">
        <v>92757</v>
      </c>
      <c r="B1751" s="711" t="s">
        <v>2002</v>
      </c>
      <c r="C1751" s="711" t="s">
        <v>281</v>
      </c>
      <c r="D1751" s="711" t="s">
        <v>5883</v>
      </c>
      <c r="E1751" s="713">
        <v>253.97</v>
      </c>
    </row>
    <row r="1752" spans="1:5">
      <c r="A1752" s="712">
        <v>92758</v>
      </c>
      <c r="B1752" s="711" t="s">
        <v>2003</v>
      </c>
      <c r="C1752" s="711" t="s">
        <v>424</v>
      </c>
      <c r="D1752" s="711" t="s">
        <v>5883</v>
      </c>
      <c r="E1752" s="713">
        <v>638.13</v>
      </c>
    </row>
    <row r="1753" spans="1:5">
      <c r="A1753" s="712">
        <v>92758</v>
      </c>
      <c r="B1753" s="711" t="s">
        <v>2003</v>
      </c>
      <c r="C1753" s="711" t="s">
        <v>424</v>
      </c>
      <c r="D1753" s="711" t="s">
        <v>5883</v>
      </c>
      <c r="E1753" s="713">
        <v>638.13</v>
      </c>
    </row>
    <row r="1754" spans="1:5">
      <c r="A1754" s="712">
        <v>91069</v>
      </c>
      <c r="B1754" s="711" t="s">
        <v>2004</v>
      </c>
      <c r="C1754" s="711" t="s">
        <v>281</v>
      </c>
      <c r="D1754" s="711" t="s">
        <v>5883</v>
      </c>
      <c r="E1754" s="713">
        <v>93.27</v>
      </c>
    </row>
    <row r="1755" spans="1:5">
      <c r="A1755" s="712">
        <v>91070</v>
      </c>
      <c r="B1755" s="711" t="s">
        <v>2005</v>
      </c>
      <c r="C1755" s="711" t="s">
        <v>281</v>
      </c>
      <c r="D1755" s="711" t="s">
        <v>5883</v>
      </c>
      <c r="E1755" s="713">
        <v>103.33</v>
      </c>
    </row>
    <row r="1756" spans="1:5">
      <c r="A1756" s="712">
        <v>91071</v>
      </c>
      <c r="B1756" s="711" t="s">
        <v>2006</v>
      </c>
      <c r="C1756" s="711" t="s">
        <v>281</v>
      </c>
      <c r="D1756" s="711" t="s">
        <v>5883</v>
      </c>
      <c r="E1756" s="713">
        <v>125.06</v>
      </c>
    </row>
    <row r="1757" spans="1:5">
      <c r="A1757" s="712">
        <v>91072</v>
      </c>
      <c r="B1757" s="711" t="s">
        <v>2007</v>
      </c>
      <c r="C1757" s="711" t="s">
        <v>281</v>
      </c>
      <c r="D1757" s="711" t="s">
        <v>5883</v>
      </c>
      <c r="E1757" s="713">
        <v>135.11000000000001</v>
      </c>
    </row>
    <row r="1758" spans="1:5">
      <c r="A1758" s="712">
        <v>91073</v>
      </c>
      <c r="B1758" s="711" t="s">
        <v>2008</v>
      </c>
      <c r="C1758" s="711" t="s">
        <v>281</v>
      </c>
      <c r="D1758" s="711" t="s">
        <v>5883</v>
      </c>
      <c r="E1758" s="713">
        <v>104.01</v>
      </c>
    </row>
    <row r="1759" spans="1:5">
      <c r="A1759" s="712">
        <v>91074</v>
      </c>
      <c r="B1759" s="711" t="s">
        <v>2009</v>
      </c>
      <c r="C1759" s="711" t="s">
        <v>281</v>
      </c>
      <c r="D1759" s="711" t="s">
        <v>5883</v>
      </c>
      <c r="E1759" s="713">
        <v>115.16</v>
      </c>
    </row>
    <row r="1760" spans="1:5">
      <c r="A1760" s="712">
        <v>91075</v>
      </c>
      <c r="B1760" s="711" t="s">
        <v>2010</v>
      </c>
      <c r="C1760" s="711" t="s">
        <v>281</v>
      </c>
      <c r="D1760" s="711" t="s">
        <v>5883</v>
      </c>
      <c r="E1760" s="713">
        <v>137.86000000000001</v>
      </c>
    </row>
    <row r="1761" spans="1:5">
      <c r="A1761" s="712">
        <v>91076</v>
      </c>
      <c r="B1761" s="711" t="s">
        <v>2011</v>
      </c>
      <c r="C1761" s="711" t="s">
        <v>281</v>
      </c>
      <c r="D1761" s="711" t="s">
        <v>5883</v>
      </c>
      <c r="E1761" s="713">
        <v>149.08000000000001</v>
      </c>
    </row>
    <row r="1762" spans="1:5">
      <c r="A1762" s="712">
        <v>91077</v>
      </c>
      <c r="B1762" s="711" t="s">
        <v>2012</v>
      </c>
      <c r="C1762" s="711" t="s">
        <v>281</v>
      </c>
      <c r="D1762" s="711" t="s">
        <v>5883</v>
      </c>
      <c r="E1762" s="713">
        <v>96.95</v>
      </c>
    </row>
    <row r="1763" spans="1:5">
      <c r="A1763" s="712">
        <v>91078</v>
      </c>
      <c r="B1763" s="711" t="s">
        <v>2013</v>
      </c>
      <c r="C1763" s="711" t="s">
        <v>281</v>
      </c>
      <c r="D1763" s="711" t="s">
        <v>5883</v>
      </c>
      <c r="E1763" s="713">
        <v>113.81</v>
      </c>
    </row>
    <row r="1764" spans="1:5">
      <c r="A1764" s="712">
        <v>91079</v>
      </c>
      <c r="B1764" s="711" t="s">
        <v>2014</v>
      </c>
      <c r="C1764" s="711" t="s">
        <v>281</v>
      </c>
      <c r="D1764" s="711" t="s">
        <v>5883</v>
      </c>
      <c r="E1764" s="713">
        <v>101.65</v>
      </c>
    </row>
    <row r="1765" spans="1:5">
      <c r="A1765" s="712">
        <v>91080</v>
      </c>
      <c r="B1765" s="711" t="s">
        <v>2015</v>
      </c>
      <c r="C1765" s="711" t="s">
        <v>281</v>
      </c>
      <c r="D1765" s="711" t="s">
        <v>5883</v>
      </c>
      <c r="E1765" s="713">
        <v>118.35</v>
      </c>
    </row>
    <row r="1766" spans="1:5">
      <c r="A1766" s="712">
        <v>91081</v>
      </c>
      <c r="B1766" s="711" t="s">
        <v>2016</v>
      </c>
      <c r="C1766" s="711" t="s">
        <v>281</v>
      </c>
      <c r="D1766" s="711" t="s">
        <v>5883</v>
      </c>
      <c r="E1766" s="713">
        <v>109</v>
      </c>
    </row>
    <row r="1767" spans="1:5">
      <c r="A1767" s="712">
        <v>91082</v>
      </c>
      <c r="B1767" s="711" t="s">
        <v>2017</v>
      </c>
      <c r="C1767" s="711" t="s">
        <v>281</v>
      </c>
      <c r="D1767" s="711" t="s">
        <v>5883</v>
      </c>
      <c r="E1767" s="713">
        <v>126.81</v>
      </c>
    </row>
    <row r="1768" spans="1:5">
      <c r="A1768" s="712">
        <v>91083</v>
      </c>
      <c r="B1768" s="711" t="s">
        <v>2018</v>
      </c>
      <c r="C1768" s="711" t="s">
        <v>281</v>
      </c>
      <c r="D1768" s="711" t="s">
        <v>5883</v>
      </c>
      <c r="E1768" s="713">
        <v>117.29</v>
      </c>
    </row>
    <row r="1769" spans="1:5">
      <c r="A1769" s="712">
        <v>91084</v>
      </c>
      <c r="B1769" s="711" t="s">
        <v>2019</v>
      </c>
      <c r="C1769" s="711" t="s">
        <v>281</v>
      </c>
      <c r="D1769" s="711" t="s">
        <v>5883</v>
      </c>
      <c r="E1769" s="713">
        <v>134.96</v>
      </c>
    </row>
    <row r="1770" spans="1:5">
      <c r="A1770" s="712">
        <v>91086</v>
      </c>
      <c r="B1770" s="711" t="s">
        <v>2020</v>
      </c>
      <c r="C1770" s="711" t="s">
        <v>281</v>
      </c>
      <c r="D1770" s="711" t="s">
        <v>5883</v>
      </c>
      <c r="E1770" s="713">
        <v>101.5</v>
      </c>
    </row>
    <row r="1771" spans="1:5">
      <c r="A1771" s="712">
        <v>91087</v>
      </c>
      <c r="B1771" s="711" t="s">
        <v>2021</v>
      </c>
      <c r="C1771" s="711" t="s">
        <v>281</v>
      </c>
      <c r="D1771" s="711" t="s">
        <v>5883</v>
      </c>
      <c r="E1771" s="713">
        <v>111.81</v>
      </c>
    </row>
    <row r="1772" spans="1:5">
      <c r="A1772" s="712">
        <v>91088</v>
      </c>
      <c r="B1772" s="711" t="s">
        <v>2022</v>
      </c>
      <c r="C1772" s="711" t="s">
        <v>281</v>
      </c>
      <c r="D1772" s="711" t="s">
        <v>5883</v>
      </c>
      <c r="E1772" s="713">
        <v>134.53</v>
      </c>
    </row>
    <row r="1773" spans="1:5">
      <c r="A1773" s="712">
        <v>91089</v>
      </c>
      <c r="B1773" s="711" t="s">
        <v>2023</v>
      </c>
      <c r="C1773" s="711" t="s">
        <v>281</v>
      </c>
      <c r="D1773" s="711" t="s">
        <v>5883</v>
      </c>
      <c r="E1773" s="713">
        <v>144.96</v>
      </c>
    </row>
    <row r="1774" spans="1:5">
      <c r="A1774" s="712">
        <v>91090</v>
      </c>
      <c r="B1774" s="711" t="s">
        <v>2024</v>
      </c>
      <c r="C1774" s="711" t="s">
        <v>281</v>
      </c>
      <c r="D1774" s="711" t="s">
        <v>5883</v>
      </c>
      <c r="E1774" s="713">
        <v>110.7</v>
      </c>
    </row>
    <row r="1775" spans="1:5">
      <c r="A1775" s="712">
        <v>91091</v>
      </c>
      <c r="B1775" s="711" t="s">
        <v>2025</v>
      </c>
      <c r="C1775" s="711" t="s">
        <v>281</v>
      </c>
      <c r="D1775" s="711" t="s">
        <v>5883</v>
      </c>
      <c r="E1775" s="713">
        <v>122.25</v>
      </c>
    </row>
    <row r="1776" spans="1:5">
      <c r="A1776" s="712">
        <v>91092</v>
      </c>
      <c r="B1776" s="711" t="s">
        <v>2026</v>
      </c>
      <c r="C1776" s="711" t="s">
        <v>281</v>
      </c>
      <c r="D1776" s="711" t="s">
        <v>5883</v>
      </c>
      <c r="E1776" s="713">
        <v>145.4</v>
      </c>
    </row>
    <row r="1777" spans="1:5">
      <c r="A1777" s="712">
        <v>91093</v>
      </c>
      <c r="B1777" s="711" t="s">
        <v>2027</v>
      </c>
      <c r="C1777" s="711" t="s">
        <v>281</v>
      </c>
      <c r="D1777" s="711" t="s">
        <v>5883</v>
      </c>
      <c r="E1777" s="713">
        <v>157.26</v>
      </c>
    </row>
    <row r="1778" spans="1:5">
      <c r="A1778" s="712">
        <v>91094</v>
      </c>
      <c r="B1778" s="711" t="s">
        <v>2028</v>
      </c>
      <c r="C1778" s="711" t="s">
        <v>281</v>
      </c>
      <c r="D1778" s="711" t="s">
        <v>5883</v>
      </c>
      <c r="E1778" s="713">
        <v>101.83</v>
      </c>
    </row>
    <row r="1779" spans="1:5">
      <c r="A1779" s="712">
        <v>91095</v>
      </c>
      <c r="B1779" s="711" t="s">
        <v>2029</v>
      </c>
      <c r="C1779" s="711" t="s">
        <v>281</v>
      </c>
      <c r="D1779" s="711" t="s">
        <v>5883</v>
      </c>
      <c r="E1779" s="713">
        <v>118.96</v>
      </c>
    </row>
    <row r="1780" spans="1:5">
      <c r="A1780" s="712">
        <v>91096</v>
      </c>
      <c r="B1780" s="711" t="s">
        <v>2030</v>
      </c>
      <c r="C1780" s="711" t="s">
        <v>281</v>
      </c>
      <c r="D1780" s="711" t="s">
        <v>5883</v>
      </c>
      <c r="E1780" s="713">
        <v>104.35</v>
      </c>
    </row>
    <row r="1781" spans="1:5">
      <c r="A1781" s="712">
        <v>91097</v>
      </c>
      <c r="B1781" s="711" t="s">
        <v>2031</v>
      </c>
      <c r="C1781" s="711" t="s">
        <v>281</v>
      </c>
      <c r="D1781" s="711" t="s">
        <v>5883</v>
      </c>
      <c r="E1781" s="713">
        <v>121.4</v>
      </c>
    </row>
    <row r="1782" spans="1:5">
      <c r="A1782" s="712">
        <v>91098</v>
      </c>
      <c r="B1782" s="711" t="s">
        <v>2032</v>
      </c>
      <c r="C1782" s="711" t="s">
        <v>281</v>
      </c>
      <c r="D1782" s="711" t="s">
        <v>5883</v>
      </c>
      <c r="E1782" s="713">
        <v>113.71</v>
      </c>
    </row>
    <row r="1783" spans="1:5">
      <c r="A1783" s="712">
        <v>91099</v>
      </c>
      <c r="B1783" s="711" t="s">
        <v>2033</v>
      </c>
      <c r="C1783" s="711" t="s">
        <v>281</v>
      </c>
      <c r="D1783" s="711" t="s">
        <v>5883</v>
      </c>
      <c r="E1783" s="713">
        <v>131.94</v>
      </c>
    </row>
    <row r="1784" spans="1:5">
      <c r="A1784" s="712">
        <v>91100</v>
      </c>
      <c r="B1784" s="711" t="s">
        <v>2034</v>
      </c>
      <c r="C1784" s="711" t="s">
        <v>281</v>
      </c>
      <c r="D1784" s="711" t="s">
        <v>5883</v>
      </c>
      <c r="E1784" s="713">
        <v>120.44</v>
      </c>
    </row>
    <row r="1785" spans="1:5">
      <c r="A1785" s="712">
        <v>91101</v>
      </c>
      <c r="B1785" s="711" t="s">
        <v>2035</v>
      </c>
      <c r="C1785" s="711" t="s">
        <v>281</v>
      </c>
      <c r="D1785" s="711" t="s">
        <v>5883</v>
      </c>
      <c r="E1785" s="713">
        <v>138.61000000000001</v>
      </c>
    </row>
    <row r="1786" spans="1:5">
      <c r="A1786" s="712">
        <v>93952</v>
      </c>
      <c r="B1786" s="711" t="s">
        <v>2036</v>
      </c>
      <c r="C1786" s="711" t="s">
        <v>585</v>
      </c>
      <c r="D1786" s="711" t="s">
        <v>5883</v>
      </c>
      <c r="E1786" s="713">
        <v>154.29</v>
      </c>
    </row>
    <row r="1787" spans="1:5">
      <c r="A1787" s="712">
        <v>93952</v>
      </c>
      <c r="B1787" s="711" t="s">
        <v>2036</v>
      </c>
      <c r="C1787" s="711" t="s">
        <v>585</v>
      </c>
      <c r="D1787" s="711" t="s">
        <v>5883</v>
      </c>
      <c r="E1787" s="713">
        <v>154.29</v>
      </c>
    </row>
    <row r="1788" spans="1:5">
      <c r="A1788" s="712">
        <v>93953</v>
      </c>
      <c r="B1788" s="711" t="s">
        <v>2037</v>
      </c>
      <c r="C1788" s="711" t="s">
        <v>585</v>
      </c>
      <c r="D1788" s="711" t="s">
        <v>5883</v>
      </c>
      <c r="E1788" s="713">
        <v>143.62</v>
      </c>
    </row>
    <row r="1789" spans="1:5">
      <c r="A1789" s="712">
        <v>93953</v>
      </c>
      <c r="B1789" s="711" t="s">
        <v>2037</v>
      </c>
      <c r="C1789" s="711" t="s">
        <v>585</v>
      </c>
      <c r="D1789" s="711" t="s">
        <v>5883</v>
      </c>
      <c r="E1789" s="713">
        <v>143.62</v>
      </c>
    </row>
    <row r="1790" spans="1:5">
      <c r="A1790" s="712">
        <v>93954</v>
      </c>
      <c r="B1790" s="711" t="s">
        <v>2038</v>
      </c>
      <c r="C1790" s="711" t="s">
        <v>585</v>
      </c>
      <c r="D1790" s="711" t="s">
        <v>5883</v>
      </c>
      <c r="E1790" s="713">
        <v>137.22</v>
      </c>
    </row>
    <row r="1791" spans="1:5">
      <c r="A1791" s="712">
        <v>93954</v>
      </c>
      <c r="B1791" s="711" t="s">
        <v>2038</v>
      </c>
      <c r="C1791" s="711" t="s">
        <v>585</v>
      </c>
      <c r="D1791" s="711" t="s">
        <v>5883</v>
      </c>
      <c r="E1791" s="713">
        <v>137.22</v>
      </c>
    </row>
    <row r="1792" spans="1:5">
      <c r="A1792" s="712">
        <v>93955</v>
      </c>
      <c r="B1792" s="711" t="s">
        <v>2039</v>
      </c>
      <c r="C1792" s="711" t="s">
        <v>585</v>
      </c>
      <c r="D1792" s="711" t="s">
        <v>5883</v>
      </c>
      <c r="E1792" s="713">
        <v>132.69</v>
      </c>
    </row>
    <row r="1793" spans="1:5">
      <c r="A1793" s="712">
        <v>93955</v>
      </c>
      <c r="B1793" s="711" t="s">
        <v>2039</v>
      </c>
      <c r="C1793" s="711" t="s">
        <v>585</v>
      </c>
      <c r="D1793" s="711" t="s">
        <v>5883</v>
      </c>
      <c r="E1793" s="713">
        <v>132.69</v>
      </c>
    </row>
    <row r="1794" spans="1:5">
      <c r="A1794" s="712">
        <v>93956</v>
      </c>
      <c r="B1794" s="711" t="s">
        <v>2040</v>
      </c>
      <c r="C1794" s="711" t="s">
        <v>585</v>
      </c>
      <c r="D1794" s="711" t="s">
        <v>5883</v>
      </c>
      <c r="E1794" s="713">
        <v>129.09</v>
      </c>
    </row>
    <row r="1795" spans="1:5">
      <c r="A1795" s="712">
        <v>93956</v>
      </c>
      <c r="B1795" s="711" t="s">
        <v>2040</v>
      </c>
      <c r="C1795" s="711" t="s">
        <v>585</v>
      </c>
      <c r="D1795" s="711" t="s">
        <v>5883</v>
      </c>
      <c r="E1795" s="713">
        <v>129.09</v>
      </c>
    </row>
    <row r="1796" spans="1:5">
      <c r="A1796" s="712">
        <v>93957</v>
      </c>
      <c r="B1796" s="711" t="s">
        <v>2041</v>
      </c>
      <c r="C1796" s="711" t="s">
        <v>585</v>
      </c>
      <c r="D1796" s="711" t="s">
        <v>5883</v>
      </c>
      <c r="E1796" s="713">
        <v>165.88</v>
      </c>
    </row>
    <row r="1797" spans="1:5">
      <c r="A1797" s="712">
        <v>93957</v>
      </c>
      <c r="B1797" s="711" t="s">
        <v>2041</v>
      </c>
      <c r="C1797" s="711" t="s">
        <v>585</v>
      </c>
      <c r="D1797" s="711" t="s">
        <v>5883</v>
      </c>
      <c r="E1797" s="713">
        <v>165.88</v>
      </c>
    </row>
    <row r="1798" spans="1:5">
      <c r="A1798" s="712">
        <v>93958</v>
      </c>
      <c r="B1798" s="711" t="s">
        <v>2042</v>
      </c>
      <c r="C1798" s="711" t="s">
        <v>585</v>
      </c>
      <c r="D1798" s="711" t="s">
        <v>5883</v>
      </c>
      <c r="E1798" s="713">
        <v>154.55000000000001</v>
      </c>
    </row>
    <row r="1799" spans="1:5">
      <c r="A1799" s="712">
        <v>93958</v>
      </c>
      <c r="B1799" s="711" t="s">
        <v>2042</v>
      </c>
      <c r="C1799" s="711" t="s">
        <v>585</v>
      </c>
      <c r="D1799" s="711" t="s">
        <v>5883</v>
      </c>
      <c r="E1799" s="713">
        <v>154.55000000000001</v>
      </c>
    </row>
    <row r="1800" spans="1:5">
      <c r="A1800" s="712">
        <v>93959</v>
      </c>
      <c r="B1800" s="711" t="s">
        <v>2043</v>
      </c>
      <c r="C1800" s="711" t="s">
        <v>585</v>
      </c>
      <c r="D1800" s="711" t="s">
        <v>5883</v>
      </c>
      <c r="E1800" s="713">
        <v>147.83000000000001</v>
      </c>
    </row>
    <row r="1801" spans="1:5">
      <c r="A1801" s="712">
        <v>93959</v>
      </c>
      <c r="B1801" s="711" t="s">
        <v>2043</v>
      </c>
      <c r="C1801" s="711" t="s">
        <v>585</v>
      </c>
      <c r="D1801" s="711" t="s">
        <v>5883</v>
      </c>
      <c r="E1801" s="713">
        <v>147.83000000000001</v>
      </c>
    </row>
    <row r="1802" spans="1:5">
      <c r="A1802" s="712">
        <v>93960</v>
      </c>
      <c r="B1802" s="711" t="s">
        <v>2044</v>
      </c>
      <c r="C1802" s="711" t="s">
        <v>585</v>
      </c>
      <c r="D1802" s="711" t="s">
        <v>5883</v>
      </c>
      <c r="E1802" s="713">
        <v>143.08000000000001</v>
      </c>
    </row>
    <row r="1803" spans="1:5">
      <c r="A1803" s="712">
        <v>93960</v>
      </c>
      <c r="B1803" s="711" t="s">
        <v>2044</v>
      </c>
      <c r="C1803" s="711" t="s">
        <v>585</v>
      </c>
      <c r="D1803" s="711" t="s">
        <v>5883</v>
      </c>
      <c r="E1803" s="713">
        <v>143.08000000000001</v>
      </c>
    </row>
    <row r="1804" spans="1:5">
      <c r="A1804" s="712">
        <v>93961</v>
      </c>
      <c r="B1804" s="711" t="s">
        <v>2045</v>
      </c>
      <c r="C1804" s="711" t="s">
        <v>585</v>
      </c>
      <c r="D1804" s="711" t="s">
        <v>5883</v>
      </c>
      <c r="E1804" s="713">
        <v>139.37</v>
      </c>
    </row>
    <row r="1805" spans="1:5">
      <c r="A1805" s="712">
        <v>93961</v>
      </c>
      <c r="B1805" s="711" t="s">
        <v>2045</v>
      </c>
      <c r="C1805" s="711" t="s">
        <v>585</v>
      </c>
      <c r="D1805" s="711" t="s">
        <v>5883</v>
      </c>
      <c r="E1805" s="713">
        <v>139.37</v>
      </c>
    </row>
    <row r="1806" spans="1:5">
      <c r="A1806" s="712">
        <v>93962</v>
      </c>
      <c r="B1806" s="711" t="s">
        <v>2046</v>
      </c>
      <c r="C1806" s="711" t="s">
        <v>585</v>
      </c>
      <c r="D1806" s="711" t="s">
        <v>5883</v>
      </c>
      <c r="E1806" s="713">
        <v>145.47</v>
      </c>
    </row>
    <row r="1807" spans="1:5">
      <c r="A1807" s="712">
        <v>93962</v>
      </c>
      <c r="B1807" s="711" t="s">
        <v>2046</v>
      </c>
      <c r="C1807" s="711" t="s">
        <v>585</v>
      </c>
      <c r="D1807" s="711" t="s">
        <v>5883</v>
      </c>
      <c r="E1807" s="713">
        <v>145.47</v>
      </c>
    </row>
    <row r="1808" spans="1:5">
      <c r="A1808" s="712">
        <v>93963</v>
      </c>
      <c r="B1808" s="711" t="s">
        <v>2047</v>
      </c>
      <c r="C1808" s="711" t="s">
        <v>585</v>
      </c>
      <c r="D1808" s="711" t="s">
        <v>5883</v>
      </c>
      <c r="E1808" s="713">
        <v>134.82</v>
      </c>
    </row>
    <row r="1809" spans="1:5">
      <c r="A1809" s="712">
        <v>93963</v>
      </c>
      <c r="B1809" s="711" t="s">
        <v>2047</v>
      </c>
      <c r="C1809" s="711" t="s">
        <v>585</v>
      </c>
      <c r="D1809" s="711" t="s">
        <v>5883</v>
      </c>
      <c r="E1809" s="713">
        <v>134.82</v>
      </c>
    </row>
    <row r="1810" spans="1:5">
      <c r="A1810" s="712">
        <v>93964</v>
      </c>
      <c r="B1810" s="711" t="s">
        <v>2048</v>
      </c>
      <c r="C1810" s="711" t="s">
        <v>585</v>
      </c>
      <c r="D1810" s="711" t="s">
        <v>5883</v>
      </c>
      <c r="E1810" s="713">
        <v>128.47</v>
      </c>
    </row>
    <row r="1811" spans="1:5">
      <c r="A1811" s="712">
        <v>93964</v>
      </c>
      <c r="B1811" s="711" t="s">
        <v>2048</v>
      </c>
      <c r="C1811" s="711" t="s">
        <v>585</v>
      </c>
      <c r="D1811" s="711" t="s">
        <v>5883</v>
      </c>
      <c r="E1811" s="713">
        <v>128.47</v>
      </c>
    </row>
    <row r="1812" spans="1:5">
      <c r="A1812" s="712">
        <v>93965</v>
      </c>
      <c r="B1812" s="711" t="s">
        <v>2049</v>
      </c>
      <c r="C1812" s="711" t="s">
        <v>585</v>
      </c>
      <c r="D1812" s="711" t="s">
        <v>5883</v>
      </c>
      <c r="E1812" s="713">
        <v>122.3</v>
      </c>
    </row>
    <row r="1813" spans="1:5">
      <c r="A1813" s="712">
        <v>93965</v>
      </c>
      <c r="B1813" s="711" t="s">
        <v>2049</v>
      </c>
      <c r="C1813" s="711" t="s">
        <v>585</v>
      </c>
      <c r="D1813" s="711" t="s">
        <v>5883</v>
      </c>
      <c r="E1813" s="713">
        <v>122.3</v>
      </c>
    </row>
    <row r="1814" spans="1:5">
      <c r="A1814" s="712">
        <v>93966</v>
      </c>
      <c r="B1814" s="711" t="s">
        <v>2050</v>
      </c>
      <c r="C1814" s="711" t="s">
        <v>585</v>
      </c>
      <c r="D1814" s="711" t="s">
        <v>5883</v>
      </c>
      <c r="E1814" s="713">
        <v>120.4</v>
      </c>
    </row>
    <row r="1815" spans="1:5">
      <c r="A1815" s="712">
        <v>93966</v>
      </c>
      <c r="B1815" s="711" t="s">
        <v>2050</v>
      </c>
      <c r="C1815" s="711" t="s">
        <v>585</v>
      </c>
      <c r="D1815" s="711" t="s">
        <v>5883</v>
      </c>
      <c r="E1815" s="713">
        <v>120.4</v>
      </c>
    </row>
    <row r="1816" spans="1:5">
      <c r="A1816" s="712">
        <v>93967</v>
      </c>
      <c r="B1816" s="711" t="s">
        <v>2051</v>
      </c>
      <c r="C1816" s="711" t="s">
        <v>585</v>
      </c>
      <c r="D1816" s="711" t="s">
        <v>5883</v>
      </c>
      <c r="E1816" s="713">
        <v>157.08000000000001</v>
      </c>
    </row>
    <row r="1817" spans="1:5">
      <c r="A1817" s="712">
        <v>93967</v>
      </c>
      <c r="B1817" s="711" t="s">
        <v>2051</v>
      </c>
      <c r="C1817" s="711" t="s">
        <v>585</v>
      </c>
      <c r="D1817" s="711" t="s">
        <v>5883</v>
      </c>
      <c r="E1817" s="713">
        <v>157.08000000000001</v>
      </c>
    </row>
    <row r="1818" spans="1:5">
      <c r="A1818" s="712">
        <v>93968</v>
      </c>
      <c r="B1818" s="711" t="s">
        <v>2052</v>
      </c>
      <c r="C1818" s="711" t="s">
        <v>585</v>
      </c>
      <c r="D1818" s="711" t="s">
        <v>5883</v>
      </c>
      <c r="E1818" s="713">
        <v>145.74</v>
      </c>
    </row>
    <row r="1819" spans="1:5">
      <c r="A1819" s="712">
        <v>93968</v>
      </c>
      <c r="B1819" s="711" t="s">
        <v>2052</v>
      </c>
      <c r="C1819" s="711" t="s">
        <v>585</v>
      </c>
      <c r="D1819" s="711" t="s">
        <v>5883</v>
      </c>
      <c r="E1819" s="713">
        <v>145.74</v>
      </c>
    </row>
    <row r="1820" spans="1:5">
      <c r="A1820" s="712">
        <v>93969</v>
      </c>
      <c r="B1820" s="711" t="s">
        <v>2053</v>
      </c>
      <c r="C1820" s="711" t="s">
        <v>585</v>
      </c>
      <c r="D1820" s="711" t="s">
        <v>5883</v>
      </c>
      <c r="E1820" s="713">
        <v>139.07</v>
      </c>
    </row>
    <row r="1821" spans="1:5">
      <c r="A1821" s="712">
        <v>93969</v>
      </c>
      <c r="B1821" s="711" t="s">
        <v>2053</v>
      </c>
      <c r="C1821" s="711" t="s">
        <v>585</v>
      </c>
      <c r="D1821" s="711" t="s">
        <v>5883</v>
      </c>
      <c r="E1821" s="713">
        <v>139.07</v>
      </c>
    </row>
    <row r="1822" spans="1:5">
      <c r="A1822" s="712">
        <v>93970</v>
      </c>
      <c r="B1822" s="711" t="s">
        <v>2054</v>
      </c>
      <c r="C1822" s="711" t="s">
        <v>585</v>
      </c>
      <c r="D1822" s="711" t="s">
        <v>5883</v>
      </c>
      <c r="E1822" s="713">
        <v>134.33000000000001</v>
      </c>
    </row>
    <row r="1823" spans="1:5">
      <c r="A1823" s="712">
        <v>93970</v>
      </c>
      <c r="B1823" s="711" t="s">
        <v>2054</v>
      </c>
      <c r="C1823" s="711" t="s">
        <v>585</v>
      </c>
      <c r="D1823" s="711" t="s">
        <v>5883</v>
      </c>
      <c r="E1823" s="713">
        <v>134.33000000000001</v>
      </c>
    </row>
    <row r="1824" spans="1:5">
      <c r="A1824" s="712">
        <v>93971</v>
      </c>
      <c r="B1824" s="711" t="s">
        <v>2055</v>
      </c>
      <c r="C1824" s="711" t="s">
        <v>585</v>
      </c>
      <c r="D1824" s="711" t="s">
        <v>5883</v>
      </c>
      <c r="E1824" s="713">
        <v>126.98</v>
      </c>
    </row>
    <row r="1825" spans="1:5">
      <c r="A1825" s="712">
        <v>93971</v>
      </c>
      <c r="B1825" s="711" t="s">
        <v>2055</v>
      </c>
      <c r="C1825" s="711" t="s">
        <v>585</v>
      </c>
      <c r="D1825" s="711" t="s">
        <v>5883</v>
      </c>
      <c r="E1825" s="713">
        <v>126.98</v>
      </c>
    </row>
    <row r="1826" spans="1:5">
      <c r="A1826" s="712">
        <v>95108</v>
      </c>
      <c r="B1826" s="711" t="s">
        <v>2056</v>
      </c>
      <c r="C1826" s="711" t="s">
        <v>269</v>
      </c>
      <c r="D1826" s="711" t="s">
        <v>5884</v>
      </c>
      <c r="E1826" s="713">
        <v>24.11</v>
      </c>
    </row>
    <row r="1827" spans="1:5">
      <c r="A1827" s="712">
        <v>95108</v>
      </c>
      <c r="B1827" s="711" t="s">
        <v>2056</v>
      </c>
      <c r="C1827" s="711" t="s">
        <v>269</v>
      </c>
      <c r="D1827" s="711" t="s">
        <v>5884</v>
      </c>
      <c r="E1827" s="713">
        <v>24.11</v>
      </c>
    </row>
    <row r="1828" spans="1:5">
      <c r="A1828" s="712">
        <v>100332</v>
      </c>
      <c r="B1828" s="711" t="s">
        <v>2057</v>
      </c>
      <c r="C1828" s="711" t="s">
        <v>281</v>
      </c>
      <c r="D1828" s="711" t="s">
        <v>5883</v>
      </c>
      <c r="E1828" s="713">
        <v>624.08000000000004</v>
      </c>
    </row>
    <row r="1829" spans="1:5">
      <c r="A1829" s="712">
        <v>100332</v>
      </c>
      <c r="B1829" s="711" t="s">
        <v>2057</v>
      </c>
      <c r="C1829" s="711" t="s">
        <v>281</v>
      </c>
      <c r="D1829" s="711" t="s">
        <v>5883</v>
      </c>
      <c r="E1829" s="713">
        <v>624.08000000000004</v>
      </c>
    </row>
    <row r="1830" spans="1:5">
      <c r="A1830" s="712">
        <v>100333</v>
      </c>
      <c r="B1830" s="711" t="s">
        <v>2058</v>
      </c>
      <c r="C1830" s="711" t="s">
        <v>281</v>
      </c>
      <c r="D1830" s="711" t="s">
        <v>5883</v>
      </c>
      <c r="E1830" s="713">
        <v>381.44</v>
      </c>
    </row>
    <row r="1831" spans="1:5">
      <c r="A1831" s="712">
        <v>100333</v>
      </c>
      <c r="B1831" s="711" t="s">
        <v>2058</v>
      </c>
      <c r="C1831" s="711" t="s">
        <v>281</v>
      </c>
      <c r="D1831" s="711" t="s">
        <v>5883</v>
      </c>
      <c r="E1831" s="713">
        <v>381.44</v>
      </c>
    </row>
    <row r="1832" spans="1:5">
      <c r="A1832" s="712">
        <v>100334</v>
      </c>
      <c r="B1832" s="711" t="s">
        <v>2059</v>
      </c>
      <c r="C1832" s="711" t="s">
        <v>281</v>
      </c>
      <c r="D1832" s="711" t="s">
        <v>5883</v>
      </c>
      <c r="E1832" s="713">
        <v>492.46</v>
      </c>
    </row>
    <row r="1833" spans="1:5">
      <c r="A1833" s="712">
        <v>100334</v>
      </c>
      <c r="B1833" s="711" t="s">
        <v>2059</v>
      </c>
      <c r="C1833" s="711" t="s">
        <v>281</v>
      </c>
      <c r="D1833" s="711" t="s">
        <v>5883</v>
      </c>
      <c r="E1833" s="713">
        <v>492.46</v>
      </c>
    </row>
    <row r="1834" spans="1:5">
      <c r="A1834" s="712">
        <v>100335</v>
      </c>
      <c r="B1834" s="711" t="s">
        <v>2060</v>
      </c>
      <c r="C1834" s="711" t="s">
        <v>281</v>
      </c>
      <c r="D1834" s="711" t="s">
        <v>5883</v>
      </c>
      <c r="E1834" s="713">
        <v>310.49</v>
      </c>
    </row>
    <row r="1835" spans="1:5">
      <c r="A1835" s="712">
        <v>100335</v>
      </c>
      <c r="B1835" s="711" t="s">
        <v>2060</v>
      </c>
      <c r="C1835" s="711" t="s">
        <v>281</v>
      </c>
      <c r="D1835" s="711" t="s">
        <v>5883</v>
      </c>
      <c r="E1835" s="713">
        <v>310.49</v>
      </c>
    </row>
    <row r="1836" spans="1:5">
      <c r="A1836" s="712">
        <v>100341</v>
      </c>
      <c r="B1836" s="711" t="s">
        <v>2061</v>
      </c>
      <c r="C1836" s="711" t="s">
        <v>281</v>
      </c>
      <c r="D1836" s="711" t="s">
        <v>5884</v>
      </c>
      <c r="E1836" s="713">
        <v>24.09</v>
      </c>
    </row>
    <row r="1837" spans="1:5">
      <c r="A1837" s="712">
        <v>100341</v>
      </c>
      <c r="B1837" s="711" t="s">
        <v>2061</v>
      </c>
      <c r="C1837" s="711" t="s">
        <v>281</v>
      </c>
      <c r="D1837" s="711" t="s">
        <v>5884</v>
      </c>
      <c r="E1837" s="713">
        <v>24.09</v>
      </c>
    </row>
    <row r="1838" spans="1:5">
      <c r="A1838" s="712">
        <v>100342</v>
      </c>
      <c r="B1838" s="711" t="s">
        <v>2062</v>
      </c>
      <c r="C1838" s="711" t="s">
        <v>285</v>
      </c>
      <c r="D1838" s="711" t="s">
        <v>5883</v>
      </c>
      <c r="E1838" s="713">
        <v>12.71</v>
      </c>
    </row>
    <row r="1839" spans="1:5">
      <c r="A1839" s="712">
        <v>100342</v>
      </c>
      <c r="B1839" s="711" t="s">
        <v>2062</v>
      </c>
      <c r="C1839" s="711" t="s">
        <v>285</v>
      </c>
      <c r="D1839" s="711" t="s">
        <v>5883</v>
      </c>
      <c r="E1839" s="713">
        <v>12.71</v>
      </c>
    </row>
    <row r="1840" spans="1:5">
      <c r="A1840" s="712">
        <v>100343</v>
      </c>
      <c r="B1840" s="711" t="s">
        <v>2063</v>
      </c>
      <c r="C1840" s="711" t="s">
        <v>285</v>
      </c>
      <c r="D1840" s="711" t="s">
        <v>5883</v>
      </c>
      <c r="E1840" s="713">
        <v>11.96</v>
      </c>
    </row>
    <row r="1841" spans="1:5">
      <c r="A1841" s="712">
        <v>100343</v>
      </c>
      <c r="B1841" s="711" t="s">
        <v>2063</v>
      </c>
      <c r="C1841" s="711" t="s">
        <v>285</v>
      </c>
      <c r="D1841" s="711" t="s">
        <v>5883</v>
      </c>
      <c r="E1841" s="713">
        <v>11.96</v>
      </c>
    </row>
    <row r="1842" spans="1:5">
      <c r="A1842" s="712">
        <v>100344</v>
      </c>
      <c r="B1842" s="711" t="s">
        <v>2064</v>
      </c>
      <c r="C1842" s="711" t="s">
        <v>285</v>
      </c>
      <c r="D1842" s="711" t="s">
        <v>5883</v>
      </c>
      <c r="E1842" s="713">
        <v>10.68</v>
      </c>
    </row>
    <row r="1843" spans="1:5">
      <c r="A1843" s="712">
        <v>100344</v>
      </c>
      <c r="B1843" s="711" t="s">
        <v>2064</v>
      </c>
      <c r="C1843" s="711" t="s">
        <v>285</v>
      </c>
      <c r="D1843" s="711" t="s">
        <v>5883</v>
      </c>
      <c r="E1843" s="713">
        <v>10.68</v>
      </c>
    </row>
    <row r="1844" spans="1:5">
      <c r="A1844" s="712">
        <v>100345</v>
      </c>
      <c r="B1844" s="711" t="s">
        <v>2065</v>
      </c>
      <c r="C1844" s="711" t="s">
        <v>285</v>
      </c>
      <c r="D1844" s="711" t="s">
        <v>5883</v>
      </c>
      <c r="E1844" s="713">
        <v>9.02</v>
      </c>
    </row>
    <row r="1845" spans="1:5">
      <c r="A1845" s="712">
        <v>100345</v>
      </c>
      <c r="B1845" s="711" t="s">
        <v>2065</v>
      </c>
      <c r="C1845" s="711" t="s">
        <v>285</v>
      </c>
      <c r="D1845" s="711" t="s">
        <v>5883</v>
      </c>
      <c r="E1845" s="713">
        <v>9.02</v>
      </c>
    </row>
    <row r="1846" spans="1:5">
      <c r="A1846" s="712">
        <v>100346</v>
      </c>
      <c r="B1846" s="711" t="s">
        <v>2066</v>
      </c>
      <c r="C1846" s="711" t="s">
        <v>285</v>
      </c>
      <c r="D1846" s="711" t="s">
        <v>5883</v>
      </c>
      <c r="E1846" s="713">
        <v>8.58</v>
      </c>
    </row>
    <row r="1847" spans="1:5">
      <c r="A1847" s="712">
        <v>100346</v>
      </c>
      <c r="B1847" s="711" t="s">
        <v>2066</v>
      </c>
      <c r="C1847" s="711" t="s">
        <v>285</v>
      </c>
      <c r="D1847" s="711" t="s">
        <v>5883</v>
      </c>
      <c r="E1847" s="713">
        <v>8.58</v>
      </c>
    </row>
    <row r="1848" spans="1:5">
      <c r="A1848" s="712">
        <v>100347</v>
      </c>
      <c r="B1848" s="711" t="s">
        <v>2067</v>
      </c>
      <c r="C1848" s="711" t="s">
        <v>285</v>
      </c>
      <c r="D1848" s="711" t="s">
        <v>5883</v>
      </c>
      <c r="E1848" s="713">
        <v>9.65</v>
      </c>
    </row>
    <row r="1849" spans="1:5">
      <c r="A1849" s="712">
        <v>100347</v>
      </c>
      <c r="B1849" s="711" t="s">
        <v>2067</v>
      </c>
      <c r="C1849" s="711" t="s">
        <v>285</v>
      </c>
      <c r="D1849" s="711" t="s">
        <v>5883</v>
      </c>
      <c r="E1849" s="713">
        <v>9.65</v>
      </c>
    </row>
    <row r="1850" spans="1:5">
      <c r="A1850" s="712">
        <v>100348</v>
      </c>
      <c r="B1850" s="711" t="s">
        <v>2068</v>
      </c>
      <c r="C1850" s="711" t="s">
        <v>285</v>
      </c>
      <c r="D1850" s="711" t="s">
        <v>5883</v>
      </c>
      <c r="E1850" s="713">
        <v>9.43</v>
      </c>
    </row>
    <row r="1851" spans="1:5">
      <c r="A1851" s="712">
        <v>100348</v>
      </c>
      <c r="B1851" s="711" t="s">
        <v>2068</v>
      </c>
      <c r="C1851" s="711" t="s">
        <v>285</v>
      </c>
      <c r="D1851" s="711" t="s">
        <v>5883</v>
      </c>
      <c r="E1851" s="713">
        <v>9.43</v>
      </c>
    </row>
    <row r="1852" spans="1:5">
      <c r="A1852" s="712">
        <v>100349</v>
      </c>
      <c r="B1852" s="711" t="s">
        <v>2069</v>
      </c>
      <c r="C1852" s="711" t="s">
        <v>424</v>
      </c>
      <c r="D1852" s="711" t="s">
        <v>5883</v>
      </c>
      <c r="E1852" s="713">
        <v>386.48</v>
      </c>
    </row>
    <row r="1853" spans="1:5">
      <c r="A1853" s="712">
        <v>100349</v>
      </c>
      <c r="B1853" s="711" t="s">
        <v>2069</v>
      </c>
      <c r="C1853" s="711" t="s">
        <v>424</v>
      </c>
      <c r="D1853" s="711" t="s">
        <v>5883</v>
      </c>
      <c r="E1853" s="713">
        <v>386.48</v>
      </c>
    </row>
    <row r="1854" spans="1:5">
      <c r="A1854" s="712" t="s">
        <v>2070</v>
      </c>
      <c r="B1854" s="711" t="s">
        <v>2071</v>
      </c>
      <c r="C1854" s="711" t="s">
        <v>269</v>
      </c>
      <c r="D1854" s="711" t="s">
        <v>5883</v>
      </c>
      <c r="E1854" s="713">
        <v>735.97</v>
      </c>
    </row>
    <row r="1855" spans="1:5">
      <c r="A1855" s="712" t="s">
        <v>2070</v>
      </c>
      <c r="B1855" s="711" t="s">
        <v>2071</v>
      </c>
      <c r="C1855" s="711" t="s">
        <v>269</v>
      </c>
      <c r="D1855" s="711" t="s">
        <v>5883</v>
      </c>
      <c r="E1855" s="713">
        <v>735.97</v>
      </c>
    </row>
    <row r="1856" spans="1:5">
      <c r="A1856" s="712" t="s">
        <v>2072</v>
      </c>
      <c r="B1856" s="711" t="s">
        <v>2073</v>
      </c>
      <c r="C1856" s="711" t="s">
        <v>269</v>
      </c>
      <c r="D1856" s="711" t="s">
        <v>5883</v>
      </c>
      <c r="E1856" s="714">
        <v>1198.7</v>
      </c>
    </row>
    <row r="1857" spans="1:5">
      <c r="A1857" s="712" t="s">
        <v>2072</v>
      </c>
      <c r="B1857" s="711" t="s">
        <v>2073</v>
      </c>
      <c r="C1857" s="711" t="s">
        <v>269</v>
      </c>
      <c r="D1857" s="711" t="s">
        <v>5883</v>
      </c>
      <c r="E1857" s="714">
        <v>1198.7</v>
      </c>
    </row>
    <row r="1858" spans="1:5">
      <c r="A1858" s="712" t="s">
        <v>2074</v>
      </c>
      <c r="B1858" s="711" t="s">
        <v>2075</v>
      </c>
      <c r="C1858" s="711" t="s">
        <v>269</v>
      </c>
      <c r="D1858" s="711" t="s">
        <v>5883</v>
      </c>
      <c r="E1858" s="714">
        <v>1787.25</v>
      </c>
    </row>
    <row r="1859" spans="1:5">
      <c r="A1859" s="712" t="s">
        <v>2074</v>
      </c>
      <c r="B1859" s="711" t="s">
        <v>2075</v>
      </c>
      <c r="C1859" s="711" t="s">
        <v>269</v>
      </c>
      <c r="D1859" s="711" t="s">
        <v>5883</v>
      </c>
      <c r="E1859" s="714">
        <v>1787.25</v>
      </c>
    </row>
    <row r="1860" spans="1:5">
      <c r="A1860" s="712" t="s">
        <v>2076</v>
      </c>
      <c r="B1860" s="711" t="s">
        <v>2077</v>
      </c>
      <c r="C1860" s="711" t="s">
        <v>269</v>
      </c>
      <c r="D1860" s="711" t="s">
        <v>5883</v>
      </c>
      <c r="E1860" s="714">
        <v>2509.25</v>
      </c>
    </row>
    <row r="1861" spans="1:5">
      <c r="A1861" s="712" t="s">
        <v>2076</v>
      </c>
      <c r="B1861" s="711" t="s">
        <v>2077</v>
      </c>
      <c r="C1861" s="711" t="s">
        <v>269</v>
      </c>
      <c r="D1861" s="711" t="s">
        <v>5883</v>
      </c>
      <c r="E1861" s="714">
        <v>2509.25</v>
      </c>
    </row>
    <row r="1862" spans="1:5">
      <c r="A1862" s="712">
        <v>83716</v>
      </c>
      <c r="B1862" s="711" t="s">
        <v>2078</v>
      </c>
      <c r="C1862" s="711" t="s">
        <v>269</v>
      </c>
      <c r="D1862" s="711" t="s">
        <v>5883</v>
      </c>
      <c r="E1862" s="713">
        <v>421.49</v>
      </c>
    </row>
    <row r="1863" spans="1:5">
      <c r="A1863" s="712">
        <v>83716</v>
      </c>
      <c r="B1863" s="711" t="s">
        <v>2078</v>
      </c>
      <c r="C1863" s="711" t="s">
        <v>269</v>
      </c>
      <c r="D1863" s="711" t="s">
        <v>5883</v>
      </c>
      <c r="E1863" s="713">
        <v>421.49</v>
      </c>
    </row>
    <row r="1864" spans="1:5">
      <c r="A1864" s="712">
        <v>97933</v>
      </c>
      <c r="B1864" s="711" t="s">
        <v>6097</v>
      </c>
      <c r="C1864" s="711" t="s">
        <v>269</v>
      </c>
      <c r="D1864" s="711" t="s">
        <v>5883</v>
      </c>
      <c r="E1864" s="713">
        <v>739.93</v>
      </c>
    </row>
    <row r="1865" spans="1:5">
      <c r="A1865" s="712">
        <v>97933</v>
      </c>
      <c r="B1865" s="711" t="s">
        <v>6097</v>
      </c>
      <c r="C1865" s="711" t="s">
        <v>269</v>
      </c>
      <c r="D1865" s="711" t="s">
        <v>5883</v>
      </c>
      <c r="E1865" s="713">
        <v>739.93</v>
      </c>
    </row>
    <row r="1866" spans="1:5">
      <c r="A1866" s="712">
        <v>97934</v>
      </c>
      <c r="B1866" s="711" t="s">
        <v>6098</v>
      </c>
      <c r="C1866" s="711" t="s">
        <v>269</v>
      </c>
      <c r="D1866" s="711" t="s">
        <v>5883</v>
      </c>
      <c r="E1866" s="714">
        <v>1627.74</v>
      </c>
    </row>
    <row r="1867" spans="1:5">
      <c r="A1867" s="712">
        <v>97934</v>
      </c>
      <c r="B1867" s="711" t="s">
        <v>6098</v>
      </c>
      <c r="C1867" s="711" t="s">
        <v>269</v>
      </c>
      <c r="D1867" s="711" t="s">
        <v>5883</v>
      </c>
      <c r="E1867" s="714">
        <v>1627.74</v>
      </c>
    </row>
    <row r="1868" spans="1:5">
      <c r="A1868" s="712">
        <v>97935</v>
      </c>
      <c r="B1868" s="711" t="s">
        <v>6099</v>
      </c>
      <c r="C1868" s="711" t="s">
        <v>269</v>
      </c>
      <c r="D1868" s="711" t="s">
        <v>5883</v>
      </c>
      <c r="E1868" s="713">
        <v>616.38</v>
      </c>
    </row>
    <row r="1869" spans="1:5">
      <c r="A1869" s="712">
        <v>97935</v>
      </c>
      <c r="B1869" s="711" t="s">
        <v>6099</v>
      </c>
      <c r="C1869" s="711" t="s">
        <v>269</v>
      </c>
      <c r="D1869" s="711" t="s">
        <v>5883</v>
      </c>
      <c r="E1869" s="713">
        <v>616.38</v>
      </c>
    </row>
    <row r="1870" spans="1:5">
      <c r="A1870" s="712">
        <v>97936</v>
      </c>
      <c r="B1870" s="711" t="s">
        <v>6100</v>
      </c>
      <c r="C1870" s="711" t="s">
        <v>269</v>
      </c>
      <c r="D1870" s="711" t="s">
        <v>5883</v>
      </c>
      <c r="E1870" s="714">
        <v>1411.6</v>
      </c>
    </row>
    <row r="1871" spans="1:5">
      <c r="A1871" s="712">
        <v>97936</v>
      </c>
      <c r="B1871" s="711" t="s">
        <v>6100</v>
      </c>
      <c r="C1871" s="711" t="s">
        <v>269</v>
      </c>
      <c r="D1871" s="711" t="s">
        <v>5883</v>
      </c>
      <c r="E1871" s="714">
        <v>1411.6</v>
      </c>
    </row>
    <row r="1872" spans="1:5">
      <c r="A1872" s="712">
        <v>97947</v>
      </c>
      <c r="B1872" s="711" t="s">
        <v>6101</v>
      </c>
      <c r="C1872" s="711" t="s">
        <v>269</v>
      </c>
      <c r="D1872" s="711" t="s">
        <v>5883</v>
      </c>
      <c r="E1872" s="714">
        <v>1401.77</v>
      </c>
    </row>
    <row r="1873" spans="1:5">
      <c r="A1873" s="712">
        <v>97947</v>
      </c>
      <c r="B1873" s="711" t="s">
        <v>6101</v>
      </c>
      <c r="C1873" s="711" t="s">
        <v>269</v>
      </c>
      <c r="D1873" s="711" t="s">
        <v>5883</v>
      </c>
      <c r="E1873" s="714">
        <v>1401.77</v>
      </c>
    </row>
    <row r="1874" spans="1:5">
      <c r="A1874" s="712">
        <v>97948</v>
      </c>
      <c r="B1874" s="711" t="s">
        <v>6102</v>
      </c>
      <c r="C1874" s="711" t="s">
        <v>269</v>
      </c>
      <c r="D1874" s="711" t="s">
        <v>5883</v>
      </c>
      <c r="E1874" s="714">
        <v>2568.66</v>
      </c>
    </row>
    <row r="1875" spans="1:5">
      <c r="A1875" s="712">
        <v>97948</v>
      </c>
      <c r="B1875" s="711" t="s">
        <v>6102</v>
      </c>
      <c r="C1875" s="711" t="s">
        <v>269</v>
      </c>
      <c r="D1875" s="711" t="s">
        <v>5883</v>
      </c>
      <c r="E1875" s="714">
        <v>2568.66</v>
      </c>
    </row>
    <row r="1876" spans="1:5">
      <c r="A1876" s="712">
        <v>97949</v>
      </c>
      <c r="B1876" s="711" t="s">
        <v>6103</v>
      </c>
      <c r="C1876" s="711" t="s">
        <v>269</v>
      </c>
      <c r="D1876" s="711" t="s">
        <v>5883</v>
      </c>
      <c r="E1876" s="714">
        <v>1447.03</v>
      </c>
    </row>
    <row r="1877" spans="1:5">
      <c r="A1877" s="712">
        <v>97949</v>
      </c>
      <c r="B1877" s="711" t="s">
        <v>6103</v>
      </c>
      <c r="C1877" s="711" t="s">
        <v>269</v>
      </c>
      <c r="D1877" s="711" t="s">
        <v>5883</v>
      </c>
      <c r="E1877" s="714">
        <v>1447.03</v>
      </c>
    </row>
    <row r="1878" spans="1:5">
      <c r="A1878" s="712">
        <v>97950</v>
      </c>
      <c r="B1878" s="711" t="s">
        <v>6104</v>
      </c>
      <c r="C1878" s="711" t="s">
        <v>269</v>
      </c>
      <c r="D1878" s="711" t="s">
        <v>5883</v>
      </c>
      <c r="E1878" s="714">
        <v>2537.96</v>
      </c>
    </row>
    <row r="1879" spans="1:5">
      <c r="A1879" s="712">
        <v>97950</v>
      </c>
      <c r="B1879" s="711" t="s">
        <v>6104</v>
      </c>
      <c r="C1879" s="711" t="s">
        <v>269</v>
      </c>
      <c r="D1879" s="711" t="s">
        <v>5883</v>
      </c>
      <c r="E1879" s="714">
        <v>2537.96</v>
      </c>
    </row>
    <row r="1880" spans="1:5">
      <c r="A1880" s="712">
        <v>97951</v>
      </c>
      <c r="B1880" s="711" t="s">
        <v>6105</v>
      </c>
      <c r="C1880" s="711" t="s">
        <v>269</v>
      </c>
      <c r="D1880" s="711" t="s">
        <v>5883</v>
      </c>
      <c r="E1880" s="714">
        <v>2268.6</v>
      </c>
    </row>
    <row r="1881" spans="1:5">
      <c r="A1881" s="712">
        <v>97951</v>
      </c>
      <c r="B1881" s="711" t="s">
        <v>6105</v>
      </c>
      <c r="C1881" s="711" t="s">
        <v>269</v>
      </c>
      <c r="D1881" s="711" t="s">
        <v>5883</v>
      </c>
      <c r="E1881" s="714">
        <v>2268.6</v>
      </c>
    </row>
    <row r="1882" spans="1:5">
      <c r="A1882" s="712">
        <v>97952</v>
      </c>
      <c r="B1882" s="711" t="s">
        <v>6106</v>
      </c>
      <c r="C1882" s="711" t="s">
        <v>269</v>
      </c>
      <c r="D1882" s="711" t="s">
        <v>5883</v>
      </c>
      <c r="E1882" s="714">
        <v>3885.73</v>
      </c>
    </row>
    <row r="1883" spans="1:5">
      <c r="A1883" s="712">
        <v>97952</v>
      </c>
      <c r="B1883" s="711" t="s">
        <v>6106</v>
      </c>
      <c r="C1883" s="711" t="s">
        <v>269</v>
      </c>
      <c r="D1883" s="711" t="s">
        <v>5883</v>
      </c>
      <c r="E1883" s="714">
        <v>3885.73</v>
      </c>
    </row>
    <row r="1884" spans="1:5">
      <c r="A1884" s="712">
        <v>97953</v>
      </c>
      <c r="B1884" s="711" t="s">
        <v>6107</v>
      </c>
      <c r="C1884" s="711" t="s">
        <v>269</v>
      </c>
      <c r="D1884" s="711" t="s">
        <v>5883</v>
      </c>
      <c r="E1884" s="713">
        <v>965.14</v>
      </c>
    </row>
    <row r="1885" spans="1:5">
      <c r="A1885" s="712">
        <v>97953</v>
      </c>
      <c r="B1885" s="711" t="s">
        <v>6107</v>
      </c>
      <c r="C1885" s="711" t="s">
        <v>269</v>
      </c>
      <c r="D1885" s="711" t="s">
        <v>5883</v>
      </c>
      <c r="E1885" s="713">
        <v>965.14</v>
      </c>
    </row>
    <row r="1886" spans="1:5">
      <c r="A1886" s="712">
        <v>97955</v>
      </c>
      <c r="B1886" s="711" t="s">
        <v>6108</v>
      </c>
      <c r="C1886" s="711" t="s">
        <v>269</v>
      </c>
      <c r="D1886" s="711" t="s">
        <v>5883</v>
      </c>
      <c r="E1886" s="714">
        <v>2101.41</v>
      </c>
    </row>
    <row r="1887" spans="1:5">
      <c r="A1887" s="712">
        <v>97955</v>
      </c>
      <c r="B1887" s="711" t="s">
        <v>6108</v>
      </c>
      <c r="C1887" s="711" t="s">
        <v>269</v>
      </c>
      <c r="D1887" s="711" t="s">
        <v>5883</v>
      </c>
      <c r="E1887" s="714">
        <v>2101.41</v>
      </c>
    </row>
    <row r="1888" spans="1:5">
      <c r="A1888" s="712">
        <v>97956</v>
      </c>
      <c r="B1888" s="711" t="s">
        <v>6109</v>
      </c>
      <c r="C1888" s="711" t="s">
        <v>269</v>
      </c>
      <c r="D1888" s="711" t="s">
        <v>5883</v>
      </c>
      <c r="E1888" s="714">
        <v>1048.4100000000001</v>
      </c>
    </row>
    <row r="1889" spans="1:5">
      <c r="A1889" s="712">
        <v>97956</v>
      </c>
      <c r="B1889" s="711" t="s">
        <v>6109</v>
      </c>
      <c r="C1889" s="711" t="s">
        <v>269</v>
      </c>
      <c r="D1889" s="711" t="s">
        <v>5883</v>
      </c>
      <c r="E1889" s="714">
        <v>1048.4100000000001</v>
      </c>
    </row>
    <row r="1890" spans="1:5">
      <c r="A1890" s="712">
        <v>97957</v>
      </c>
      <c r="B1890" s="711" t="s">
        <v>6110</v>
      </c>
      <c r="C1890" s="711" t="s">
        <v>269</v>
      </c>
      <c r="D1890" s="711" t="s">
        <v>5883</v>
      </c>
      <c r="E1890" s="714">
        <v>1918.26</v>
      </c>
    </row>
    <row r="1891" spans="1:5">
      <c r="A1891" s="712">
        <v>97957</v>
      </c>
      <c r="B1891" s="711" t="s">
        <v>6110</v>
      </c>
      <c r="C1891" s="711" t="s">
        <v>269</v>
      </c>
      <c r="D1891" s="711" t="s">
        <v>5883</v>
      </c>
      <c r="E1891" s="714">
        <v>1918.26</v>
      </c>
    </row>
    <row r="1892" spans="1:5">
      <c r="A1892" s="712">
        <v>97961</v>
      </c>
      <c r="B1892" s="711" t="s">
        <v>6111</v>
      </c>
      <c r="C1892" s="711" t="s">
        <v>269</v>
      </c>
      <c r="D1892" s="711" t="s">
        <v>5883</v>
      </c>
      <c r="E1892" s="714">
        <v>1698.32</v>
      </c>
    </row>
    <row r="1893" spans="1:5">
      <c r="A1893" s="712">
        <v>97961</v>
      </c>
      <c r="B1893" s="711" t="s">
        <v>6111</v>
      </c>
      <c r="C1893" s="711" t="s">
        <v>269</v>
      </c>
      <c r="D1893" s="711" t="s">
        <v>5883</v>
      </c>
      <c r="E1893" s="714">
        <v>1698.32</v>
      </c>
    </row>
    <row r="1894" spans="1:5">
      <c r="A1894" s="712">
        <v>97973</v>
      </c>
      <c r="B1894" s="711" t="s">
        <v>6112</v>
      </c>
      <c r="C1894" s="711" t="s">
        <v>269</v>
      </c>
      <c r="D1894" s="711" t="s">
        <v>5883</v>
      </c>
      <c r="E1894" s="714">
        <v>3199.54</v>
      </c>
    </row>
    <row r="1895" spans="1:5">
      <c r="A1895" s="712">
        <v>97973</v>
      </c>
      <c r="B1895" s="711" t="s">
        <v>6112</v>
      </c>
      <c r="C1895" s="711" t="s">
        <v>269</v>
      </c>
      <c r="D1895" s="711" t="s">
        <v>5883</v>
      </c>
      <c r="E1895" s="714">
        <v>3199.54</v>
      </c>
    </row>
    <row r="1896" spans="1:5">
      <c r="A1896" s="712">
        <v>97974</v>
      </c>
      <c r="B1896" s="711" t="s">
        <v>6113</v>
      </c>
      <c r="C1896" s="711" t="s">
        <v>269</v>
      </c>
      <c r="D1896" s="711" t="s">
        <v>5883</v>
      </c>
      <c r="E1896" s="713">
        <v>341.57</v>
      </c>
    </row>
    <row r="1897" spans="1:5">
      <c r="A1897" s="712">
        <v>97974</v>
      </c>
      <c r="B1897" s="711" t="s">
        <v>6113</v>
      </c>
      <c r="C1897" s="711" t="s">
        <v>269</v>
      </c>
      <c r="D1897" s="711" t="s">
        <v>5883</v>
      </c>
      <c r="E1897" s="713">
        <v>341.57</v>
      </c>
    </row>
    <row r="1898" spans="1:5">
      <c r="A1898" s="712">
        <v>97975</v>
      </c>
      <c r="B1898" s="711" t="s">
        <v>6114</v>
      </c>
      <c r="C1898" s="711" t="s">
        <v>269</v>
      </c>
      <c r="D1898" s="711" t="s">
        <v>5883</v>
      </c>
      <c r="E1898" s="713">
        <v>356.61</v>
      </c>
    </row>
    <row r="1899" spans="1:5">
      <c r="A1899" s="712">
        <v>97975</v>
      </c>
      <c r="B1899" s="711" t="s">
        <v>6114</v>
      </c>
      <c r="C1899" s="711" t="s">
        <v>269</v>
      </c>
      <c r="D1899" s="711" t="s">
        <v>5883</v>
      </c>
      <c r="E1899" s="713">
        <v>356.61</v>
      </c>
    </row>
    <row r="1900" spans="1:5">
      <c r="A1900" s="712">
        <v>97976</v>
      </c>
      <c r="B1900" s="711" t="s">
        <v>6115</v>
      </c>
      <c r="C1900" s="711" t="s">
        <v>269</v>
      </c>
      <c r="D1900" s="711" t="s">
        <v>5883</v>
      </c>
      <c r="E1900" s="713">
        <v>879.89</v>
      </c>
    </row>
    <row r="1901" spans="1:5">
      <c r="A1901" s="712">
        <v>97976</v>
      </c>
      <c r="B1901" s="711" t="s">
        <v>6115</v>
      </c>
      <c r="C1901" s="711" t="s">
        <v>269</v>
      </c>
      <c r="D1901" s="711" t="s">
        <v>5883</v>
      </c>
      <c r="E1901" s="713">
        <v>879.89</v>
      </c>
    </row>
    <row r="1902" spans="1:5">
      <c r="A1902" s="712">
        <v>97977</v>
      </c>
      <c r="B1902" s="711" t="s">
        <v>6116</v>
      </c>
      <c r="C1902" s="711" t="s">
        <v>269</v>
      </c>
      <c r="D1902" s="711" t="s">
        <v>5883</v>
      </c>
      <c r="E1902" s="714">
        <v>1255.5</v>
      </c>
    </row>
    <row r="1903" spans="1:5">
      <c r="A1903" s="712">
        <v>97977</v>
      </c>
      <c r="B1903" s="711" t="s">
        <v>6116</v>
      </c>
      <c r="C1903" s="711" t="s">
        <v>269</v>
      </c>
      <c r="D1903" s="711" t="s">
        <v>5883</v>
      </c>
      <c r="E1903" s="714">
        <v>1255.5</v>
      </c>
    </row>
    <row r="1904" spans="1:5">
      <c r="A1904" s="712">
        <v>97978</v>
      </c>
      <c r="B1904" s="711" t="s">
        <v>6117</v>
      </c>
      <c r="C1904" s="711" t="s">
        <v>269</v>
      </c>
      <c r="D1904" s="711" t="s">
        <v>5883</v>
      </c>
      <c r="E1904" s="713">
        <v>680.42</v>
      </c>
    </row>
    <row r="1905" spans="1:5">
      <c r="A1905" s="712">
        <v>97978</v>
      </c>
      <c r="B1905" s="711" t="s">
        <v>6117</v>
      </c>
      <c r="C1905" s="711" t="s">
        <v>269</v>
      </c>
      <c r="D1905" s="711" t="s">
        <v>5883</v>
      </c>
      <c r="E1905" s="713">
        <v>680.42</v>
      </c>
    </row>
    <row r="1906" spans="1:5">
      <c r="A1906" s="712">
        <v>97980</v>
      </c>
      <c r="B1906" s="711" t="s">
        <v>6118</v>
      </c>
      <c r="C1906" s="711" t="s">
        <v>269</v>
      </c>
      <c r="D1906" s="711" t="s">
        <v>5883</v>
      </c>
      <c r="E1906" s="714">
        <v>1630.4</v>
      </c>
    </row>
    <row r="1907" spans="1:5">
      <c r="A1907" s="712">
        <v>97980</v>
      </c>
      <c r="B1907" s="711" t="s">
        <v>6118</v>
      </c>
      <c r="C1907" s="711" t="s">
        <v>269</v>
      </c>
      <c r="D1907" s="711" t="s">
        <v>5883</v>
      </c>
      <c r="E1907" s="714">
        <v>1630.4</v>
      </c>
    </row>
    <row r="1908" spans="1:5">
      <c r="A1908" s="712">
        <v>97981</v>
      </c>
      <c r="B1908" s="711" t="s">
        <v>6119</v>
      </c>
      <c r="C1908" s="711" t="s">
        <v>585</v>
      </c>
      <c r="D1908" s="711" t="s">
        <v>5884</v>
      </c>
      <c r="E1908" s="713">
        <v>958.75</v>
      </c>
    </row>
    <row r="1909" spans="1:5">
      <c r="A1909" s="712">
        <v>97981</v>
      </c>
      <c r="B1909" s="711" t="s">
        <v>6119</v>
      </c>
      <c r="C1909" s="711" t="s">
        <v>585</v>
      </c>
      <c r="D1909" s="711" t="s">
        <v>5884</v>
      </c>
      <c r="E1909" s="713">
        <v>958.75</v>
      </c>
    </row>
    <row r="1910" spans="1:5">
      <c r="A1910" s="712">
        <v>97983</v>
      </c>
      <c r="B1910" s="711" t="s">
        <v>6120</v>
      </c>
      <c r="C1910" s="711" t="s">
        <v>585</v>
      </c>
      <c r="D1910" s="711" t="s">
        <v>5883</v>
      </c>
      <c r="E1910" s="713">
        <v>354.94</v>
      </c>
    </row>
    <row r="1911" spans="1:5">
      <c r="A1911" s="712">
        <v>97983</v>
      </c>
      <c r="B1911" s="711" t="s">
        <v>6120</v>
      </c>
      <c r="C1911" s="711" t="s">
        <v>585</v>
      </c>
      <c r="D1911" s="711" t="s">
        <v>5883</v>
      </c>
      <c r="E1911" s="713">
        <v>354.94</v>
      </c>
    </row>
    <row r="1912" spans="1:5">
      <c r="A1912" s="712">
        <v>97985</v>
      </c>
      <c r="B1912" s="711" t="s">
        <v>6121</v>
      </c>
      <c r="C1912" s="711" t="s">
        <v>585</v>
      </c>
      <c r="D1912" s="711" t="s">
        <v>5884</v>
      </c>
      <c r="E1912" s="714">
        <v>1160.3599999999999</v>
      </c>
    </row>
    <row r="1913" spans="1:5">
      <c r="A1913" s="712">
        <v>97985</v>
      </c>
      <c r="B1913" s="711" t="s">
        <v>6121</v>
      </c>
      <c r="C1913" s="711" t="s">
        <v>585</v>
      </c>
      <c r="D1913" s="711" t="s">
        <v>5884</v>
      </c>
      <c r="E1913" s="714">
        <v>1160.3599999999999</v>
      </c>
    </row>
    <row r="1914" spans="1:5">
      <c r="A1914" s="712">
        <v>97987</v>
      </c>
      <c r="B1914" s="711" t="s">
        <v>6122</v>
      </c>
      <c r="C1914" s="711" t="s">
        <v>585</v>
      </c>
      <c r="D1914" s="711" t="s">
        <v>5883</v>
      </c>
      <c r="E1914" s="713">
        <v>472.69</v>
      </c>
    </row>
    <row r="1915" spans="1:5">
      <c r="A1915" s="712">
        <v>97987</v>
      </c>
      <c r="B1915" s="711" t="s">
        <v>6122</v>
      </c>
      <c r="C1915" s="711" t="s">
        <v>585</v>
      </c>
      <c r="D1915" s="711" t="s">
        <v>5883</v>
      </c>
      <c r="E1915" s="713">
        <v>472.69</v>
      </c>
    </row>
    <row r="1916" spans="1:5">
      <c r="A1916" s="712">
        <v>97988</v>
      </c>
      <c r="B1916" s="711" t="s">
        <v>6123</v>
      </c>
      <c r="C1916" s="711" t="s">
        <v>269</v>
      </c>
      <c r="D1916" s="711" t="s">
        <v>5883</v>
      </c>
      <c r="E1916" s="714">
        <v>2409.71</v>
      </c>
    </row>
    <row r="1917" spans="1:5">
      <c r="A1917" s="712">
        <v>97988</v>
      </c>
      <c r="B1917" s="711" t="s">
        <v>6123</v>
      </c>
      <c r="C1917" s="711" t="s">
        <v>269</v>
      </c>
      <c r="D1917" s="711" t="s">
        <v>5883</v>
      </c>
      <c r="E1917" s="714">
        <v>2409.71</v>
      </c>
    </row>
    <row r="1918" spans="1:5">
      <c r="A1918" s="712">
        <v>97989</v>
      </c>
      <c r="B1918" s="711" t="s">
        <v>6124</v>
      </c>
      <c r="C1918" s="711" t="s">
        <v>585</v>
      </c>
      <c r="D1918" s="711" t="s">
        <v>5884</v>
      </c>
      <c r="E1918" s="714">
        <v>1361.99</v>
      </c>
    </row>
    <row r="1919" spans="1:5">
      <c r="A1919" s="712">
        <v>97989</v>
      </c>
      <c r="B1919" s="711" t="s">
        <v>6124</v>
      </c>
      <c r="C1919" s="711" t="s">
        <v>585</v>
      </c>
      <c r="D1919" s="711" t="s">
        <v>5884</v>
      </c>
      <c r="E1919" s="714">
        <v>1361.99</v>
      </c>
    </row>
    <row r="1920" spans="1:5">
      <c r="A1920" s="712">
        <v>97991</v>
      </c>
      <c r="B1920" s="711" t="s">
        <v>6125</v>
      </c>
      <c r="C1920" s="711" t="s">
        <v>585</v>
      </c>
      <c r="D1920" s="711" t="s">
        <v>5883</v>
      </c>
      <c r="E1920" s="713">
        <v>668.68</v>
      </c>
    </row>
    <row r="1921" spans="1:5">
      <c r="A1921" s="712">
        <v>97991</v>
      </c>
      <c r="B1921" s="711" t="s">
        <v>6125</v>
      </c>
      <c r="C1921" s="711" t="s">
        <v>585</v>
      </c>
      <c r="D1921" s="711" t="s">
        <v>5883</v>
      </c>
      <c r="E1921" s="713">
        <v>668.68</v>
      </c>
    </row>
    <row r="1922" spans="1:5">
      <c r="A1922" s="712">
        <v>97992</v>
      </c>
      <c r="B1922" s="711" t="s">
        <v>6126</v>
      </c>
      <c r="C1922" s="711" t="s">
        <v>269</v>
      </c>
      <c r="D1922" s="711" t="s">
        <v>5883</v>
      </c>
      <c r="E1922" s="714">
        <v>3105.01</v>
      </c>
    </row>
    <row r="1923" spans="1:5">
      <c r="A1923" s="712">
        <v>97992</v>
      </c>
      <c r="B1923" s="711" t="s">
        <v>6126</v>
      </c>
      <c r="C1923" s="711" t="s">
        <v>269</v>
      </c>
      <c r="D1923" s="711" t="s">
        <v>5883</v>
      </c>
      <c r="E1923" s="714">
        <v>3105.01</v>
      </c>
    </row>
    <row r="1924" spans="1:5">
      <c r="A1924" s="712">
        <v>97993</v>
      </c>
      <c r="B1924" s="711" t="s">
        <v>6127</v>
      </c>
      <c r="C1924" s="711" t="s">
        <v>585</v>
      </c>
      <c r="D1924" s="711" t="s">
        <v>5884</v>
      </c>
      <c r="E1924" s="714">
        <v>1664.42</v>
      </c>
    </row>
    <row r="1925" spans="1:5">
      <c r="A1925" s="712">
        <v>97993</v>
      </c>
      <c r="B1925" s="711" t="s">
        <v>6127</v>
      </c>
      <c r="C1925" s="711" t="s">
        <v>585</v>
      </c>
      <c r="D1925" s="711" t="s">
        <v>5884</v>
      </c>
      <c r="E1925" s="714">
        <v>1664.42</v>
      </c>
    </row>
    <row r="1926" spans="1:5">
      <c r="A1926" s="712">
        <v>97994</v>
      </c>
      <c r="B1926" s="711" t="s">
        <v>6128</v>
      </c>
      <c r="C1926" s="711" t="s">
        <v>269</v>
      </c>
      <c r="D1926" s="711" t="s">
        <v>5883</v>
      </c>
      <c r="E1926" s="714">
        <v>1963.4</v>
      </c>
    </row>
    <row r="1927" spans="1:5">
      <c r="A1927" s="712">
        <v>97994</v>
      </c>
      <c r="B1927" s="711" t="s">
        <v>6128</v>
      </c>
      <c r="C1927" s="711" t="s">
        <v>269</v>
      </c>
      <c r="D1927" s="711" t="s">
        <v>5883</v>
      </c>
      <c r="E1927" s="714">
        <v>1963.4</v>
      </c>
    </row>
    <row r="1928" spans="1:5">
      <c r="A1928" s="712">
        <v>97995</v>
      </c>
      <c r="B1928" s="711" t="s">
        <v>6129</v>
      </c>
      <c r="C1928" s="711" t="s">
        <v>585</v>
      </c>
      <c r="D1928" s="711" t="s">
        <v>5884</v>
      </c>
      <c r="E1928" s="713">
        <v>946.88</v>
      </c>
    </row>
    <row r="1929" spans="1:5">
      <c r="A1929" s="712">
        <v>97995</v>
      </c>
      <c r="B1929" s="711" t="s">
        <v>6129</v>
      </c>
      <c r="C1929" s="711" t="s">
        <v>585</v>
      </c>
      <c r="D1929" s="711" t="s">
        <v>5884</v>
      </c>
      <c r="E1929" s="713">
        <v>946.88</v>
      </c>
    </row>
    <row r="1930" spans="1:5">
      <c r="A1930" s="712">
        <v>97996</v>
      </c>
      <c r="B1930" s="711" t="s">
        <v>6130</v>
      </c>
      <c r="C1930" s="711" t="s">
        <v>269</v>
      </c>
      <c r="D1930" s="711" t="s">
        <v>5883</v>
      </c>
      <c r="E1930" s="714">
        <v>2489.15</v>
      </c>
    </row>
    <row r="1931" spans="1:5">
      <c r="A1931" s="712">
        <v>97996</v>
      </c>
      <c r="B1931" s="711" t="s">
        <v>6130</v>
      </c>
      <c r="C1931" s="711" t="s">
        <v>269</v>
      </c>
      <c r="D1931" s="711" t="s">
        <v>5883</v>
      </c>
      <c r="E1931" s="714">
        <v>2489.15</v>
      </c>
    </row>
    <row r="1932" spans="1:5">
      <c r="A1932" s="712">
        <v>97997</v>
      </c>
      <c r="B1932" s="711" t="s">
        <v>6131</v>
      </c>
      <c r="C1932" s="711" t="s">
        <v>585</v>
      </c>
      <c r="D1932" s="711" t="s">
        <v>5884</v>
      </c>
      <c r="E1932" s="714">
        <v>1131.3</v>
      </c>
    </row>
    <row r="1933" spans="1:5">
      <c r="A1933" s="712">
        <v>97997</v>
      </c>
      <c r="B1933" s="711" t="s">
        <v>6131</v>
      </c>
      <c r="C1933" s="711" t="s">
        <v>585</v>
      </c>
      <c r="D1933" s="711" t="s">
        <v>5884</v>
      </c>
      <c r="E1933" s="714">
        <v>1131.3</v>
      </c>
    </row>
    <row r="1934" spans="1:5">
      <c r="A1934" s="712">
        <v>97999</v>
      </c>
      <c r="B1934" s="711" t="s">
        <v>6132</v>
      </c>
      <c r="C1934" s="711" t="s">
        <v>585</v>
      </c>
      <c r="D1934" s="711" t="s">
        <v>5884</v>
      </c>
      <c r="E1934" s="714">
        <v>1315.72</v>
      </c>
    </row>
    <row r="1935" spans="1:5">
      <c r="A1935" s="712">
        <v>97999</v>
      </c>
      <c r="B1935" s="711" t="s">
        <v>6132</v>
      </c>
      <c r="C1935" s="711" t="s">
        <v>585</v>
      </c>
      <c r="D1935" s="711" t="s">
        <v>5884</v>
      </c>
      <c r="E1935" s="714">
        <v>1315.72</v>
      </c>
    </row>
    <row r="1936" spans="1:5">
      <c r="A1936" s="712">
        <v>98001</v>
      </c>
      <c r="B1936" s="711" t="s">
        <v>6133</v>
      </c>
      <c r="C1936" s="711" t="s">
        <v>585</v>
      </c>
      <c r="D1936" s="711" t="s">
        <v>5884</v>
      </c>
      <c r="E1936" s="714">
        <v>1500.16</v>
      </c>
    </row>
    <row r="1937" spans="1:5">
      <c r="A1937" s="712">
        <v>98001</v>
      </c>
      <c r="B1937" s="711" t="s">
        <v>6133</v>
      </c>
      <c r="C1937" s="711" t="s">
        <v>585</v>
      </c>
      <c r="D1937" s="711" t="s">
        <v>5884</v>
      </c>
      <c r="E1937" s="714">
        <v>1500.16</v>
      </c>
    </row>
    <row r="1938" spans="1:5">
      <c r="A1938" s="712">
        <v>98002</v>
      </c>
      <c r="B1938" s="711" t="s">
        <v>6134</v>
      </c>
      <c r="C1938" s="711" t="s">
        <v>269</v>
      </c>
      <c r="D1938" s="711" t="s">
        <v>5883</v>
      </c>
      <c r="E1938" s="714">
        <v>4084.61</v>
      </c>
    </row>
    <row r="1939" spans="1:5">
      <c r="A1939" s="712">
        <v>98002</v>
      </c>
      <c r="B1939" s="711" t="s">
        <v>6134</v>
      </c>
      <c r="C1939" s="711" t="s">
        <v>269</v>
      </c>
      <c r="D1939" s="711" t="s">
        <v>5883</v>
      </c>
      <c r="E1939" s="714">
        <v>4084.61</v>
      </c>
    </row>
    <row r="1940" spans="1:5">
      <c r="A1940" s="712">
        <v>98003</v>
      </c>
      <c r="B1940" s="711" t="s">
        <v>6135</v>
      </c>
      <c r="C1940" s="711" t="s">
        <v>585</v>
      </c>
      <c r="D1940" s="711" t="s">
        <v>5884</v>
      </c>
      <c r="E1940" s="714">
        <v>1684.62</v>
      </c>
    </row>
    <row r="1941" spans="1:5">
      <c r="A1941" s="712">
        <v>98003</v>
      </c>
      <c r="B1941" s="711" t="s">
        <v>6135</v>
      </c>
      <c r="C1941" s="711" t="s">
        <v>585</v>
      </c>
      <c r="D1941" s="711" t="s">
        <v>5884</v>
      </c>
      <c r="E1941" s="714">
        <v>1684.62</v>
      </c>
    </row>
    <row r="1942" spans="1:5">
      <c r="A1942" s="712">
        <v>98005</v>
      </c>
      <c r="B1942" s="711" t="s">
        <v>6136</v>
      </c>
      <c r="C1942" s="711" t="s">
        <v>585</v>
      </c>
      <c r="D1942" s="711" t="s">
        <v>5884</v>
      </c>
      <c r="E1942" s="714">
        <v>1869.05</v>
      </c>
    </row>
    <row r="1943" spans="1:5">
      <c r="A1943" s="712">
        <v>98005</v>
      </c>
      <c r="B1943" s="711" t="s">
        <v>6136</v>
      </c>
      <c r="C1943" s="711" t="s">
        <v>585</v>
      </c>
      <c r="D1943" s="711" t="s">
        <v>5884</v>
      </c>
      <c r="E1943" s="714">
        <v>1869.05</v>
      </c>
    </row>
    <row r="1944" spans="1:5">
      <c r="A1944" s="712">
        <v>98006</v>
      </c>
      <c r="B1944" s="711" t="s">
        <v>6137</v>
      </c>
      <c r="C1944" s="711" t="s">
        <v>269</v>
      </c>
      <c r="D1944" s="711" t="s">
        <v>5883</v>
      </c>
      <c r="E1944" s="714">
        <v>5137.57</v>
      </c>
    </row>
    <row r="1945" spans="1:5">
      <c r="A1945" s="712">
        <v>98006</v>
      </c>
      <c r="B1945" s="711" t="s">
        <v>6137</v>
      </c>
      <c r="C1945" s="711" t="s">
        <v>269</v>
      </c>
      <c r="D1945" s="711" t="s">
        <v>5883</v>
      </c>
      <c r="E1945" s="714">
        <v>5137.57</v>
      </c>
    </row>
    <row r="1946" spans="1:5">
      <c r="A1946" s="712">
        <v>98007</v>
      </c>
      <c r="B1946" s="711" t="s">
        <v>6138</v>
      </c>
      <c r="C1946" s="711" t="s">
        <v>585</v>
      </c>
      <c r="D1946" s="711" t="s">
        <v>5884</v>
      </c>
      <c r="E1946" s="714">
        <v>2053.4699999999998</v>
      </c>
    </row>
    <row r="1947" spans="1:5">
      <c r="A1947" s="712">
        <v>98007</v>
      </c>
      <c r="B1947" s="711" t="s">
        <v>6138</v>
      </c>
      <c r="C1947" s="711" t="s">
        <v>585</v>
      </c>
      <c r="D1947" s="711" t="s">
        <v>5884</v>
      </c>
      <c r="E1947" s="714">
        <v>2053.4699999999998</v>
      </c>
    </row>
    <row r="1948" spans="1:5">
      <c r="A1948" s="712">
        <v>98008</v>
      </c>
      <c r="B1948" s="711" t="s">
        <v>6139</v>
      </c>
      <c r="C1948" s="711" t="s">
        <v>269</v>
      </c>
      <c r="D1948" s="711" t="s">
        <v>5883</v>
      </c>
      <c r="E1948" s="714">
        <v>3092.32</v>
      </c>
    </row>
    <row r="1949" spans="1:5">
      <c r="A1949" s="712">
        <v>98008</v>
      </c>
      <c r="B1949" s="711" t="s">
        <v>6139</v>
      </c>
      <c r="C1949" s="711" t="s">
        <v>269</v>
      </c>
      <c r="D1949" s="711" t="s">
        <v>5883</v>
      </c>
      <c r="E1949" s="714">
        <v>3092.32</v>
      </c>
    </row>
    <row r="1950" spans="1:5">
      <c r="A1950" s="712">
        <v>98009</v>
      </c>
      <c r="B1950" s="711" t="s">
        <v>6140</v>
      </c>
      <c r="C1950" s="711" t="s">
        <v>585</v>
      </c>
      <c r="D1950" s="711" t="s">
        <v>5884</v>
      </c>
      <c r="E1950" s="714">
        <v>1315.72</v>
      </c>
    </row>
    <row r="1951" spans="1:5">
      <c r="A1951" s="712">
        <v>98009</v>
      </c>
      <c r="B1951" s="711" t="s">
        <v>6140</v>
      </c>
      <c r="C1951" s="711" t="s">
        <v>585</v>
      </c>
      <c r="D1951" s="711" t="s">
        <v>5884</v>
      </c>
      <c r="E1951" s="714">
        <v>1315.72</v>
      </c>
    </row>
    <row r="1952" spans="1:5">
      <c r="A1952" s="712">
        <v>98010</v>
      </c>
      <c r="B1952" s="711" t="s">
        <v>6141</v>
      </c>
      <c r="C1952" s="711" t="s">
        <v>269</v>
      </c>
      <c r="D1952" s="711" t="s">
        <v>5883</v>
      </c>
      <c r="E1952" s="714">
        <v>3771.94</v>
      </c>
    </row>
    <row r="1953" spans="1:5">
      <c r="A1953" s="712">
        <v>98010</v>
      </c>
      <c r="B1953" s="711" t="s">
        <v>6141</v>
      </c>
      <c r="C1953" s="711" t="s">
        <v>269</v>
      </c>
      <c r="D1953" s="711" t="s">
        <v>5883</v>
      </c>
      <c r="E1953" s="714">
        <v>3771.94</v>
      </c>
    </row>
    <row r="1954" spans="1:5">
      <c r="A1954" s="712">
        <v>98011</v>
      </c>
      <c r="B1954" s="711" t="s">
        <v>6142</v>
      </c>
      <c r="C1954" s="711" t="s">
        <v>585</v>
      </c>
      <c r="D1954" s="711" t="s">
        <v>5884</v>
      </c>
      <c r="E1954" s="714">
        <v>1500.16</v>
      </c>
    </row>
    <row r="1955" spans="1:5">
      <c r="A1955" s="712">
        <v>98011</v>
      </c>
      <c r="B1955" s="711" t="s">
        <v>6142</v>
      </c>
      <c r="C1955" s="711" t="s">
        <v>585</v>
      </c>
      <c r="D1955" s="711" t="s">
        <v>5884</v>
      </c>
      <c r="E1955" s="714">
        <v>1500.16</v>
      </c>
    </row>
    <row r="1956" spans="1:5">
      <c r="A1956" s="712">
        <v>98012</v>
      </c>
      <c r="B1956" s="711" t="s">
        <v>6143</v>
      </c>
      <c r="C1956" s="711" t="s">
        <v>269</v>
      </c>
      <c r="D1956" s="711" t="s">
        <v>5883</v>
      </c>
      <c r="E1956" s="714">
        <v>4436.99</v>
      </c>
    </row>
    <row r="1957" spans="1:5">
      <c r="A1957" s="712">
        <v>98012</v>
      </c>
      <c r="B1957" s="711" t="s">
        <v>6143</v>
      </c>
      <c r="C1957" s="711" t="s">
        <v>269</v>
      </c>
      <c r="D1957" s="711" t="s">
        <v>5883</v>
      </c>
      <c r="E1957" s="714">
        <v>4436.99</v>
      </c>
    </row>
    <row r="1958" spans="1:5">
      <c r="A1958" s="712">
        <v>98013</v>
      </c>
      <c r="B1958" s="711" t="s">
        <v>6144</v>
      </c>
      <c r="C1958" s="711" t="s">
        <v>585</v>
      </c>
      <c r="D1958" s="711" t="s">
        <v>5884</v>
      </c>
      <c r="E1958" s="714">
        <v>1684.62</v>
      </c>
    </row>
    <row r="1959" spans="1:5">
      <c r="A1959" s="712">
        <v>98013</v>
      </c>
      <c r="B1959" s="711" t="s">
        <v>6144</v>
      </c>
      <c r="C1959" s="711" t="s">
        <v>585</v>
      </c>
      <c r="D1959" s="711" t="s">
        <v>5884</v>
      </c>
      <c r="E1959" s="714">
        <v>1684.62</v>
      </c>
    </row>
    <row r="1960" spans="1:5">
      <c r="A1960" s="712">
        <v>98014</v>
      </c>
      <c r="B1960" s="711" t="s">
        <v>6145</v>
      </c>
      <c r="C1960" s="711" t="s">
        <v>269</v>
      </c>
      <c r="D1960" s="711" t="s">
        <v>5883</v>
      </c>
      <c r="E1960" s="714">
        <v>5101.99</v>
      </c>
    </row>
    <row r="1961" spans="1:5">
      <c r="A1961" s="712">
        <v>98014</v>
      </c>
      <c r="B1961" s="711" t="s">
        <v>6145</v>
      </c>
      <c r="C1961" s="711" t="s">
        <v>269</v>
      </c>
      <c r="D1961" s="711" t="s">
        <v>5883</v>
      </c>
      <c r="E1961" s="714">
        <v>5101.99</v>
      </c>
    </row>
    <row r="1962" spans="1:5">
      <c r="A1962" s="712">
        <v>98015</v>
      </c>
      <c r="B1962" s="711" t="s">
        <v>6146</v>
      </c>
      <c r="C1962" s="711" t="s">
        <v>585</v>
      </c>
      <c r="D1962" s="711" t="s">
        <v>5884</v>
      </c>
      <c r="E1962" s="714">
        <v>1869.05</v>
      </c>
    </row>
    <row r="1963" spans="1:5">
      <c r="A1963" s="712">
        <v>98015</v>
      </c>
      <c r="B1963" s="711" t="s">
        <v>6146</v>
      </c>
      <c r="C1963" s="711" t="s">
        <v>585</v>
      </c>
      <c r="D1963" s="711" t="s">
        <v>5884</v>
      </c>
      <c r="E1963" s="714">
        <v>1869.05</v>
      </c>
    </row>
    <row r="1964" spans="1:5">
      <c r="A1964" s="712">
        <v>98016</v>
      </c>
      <c r="B1964" s="711" t="s">
        <v>6147</v>
      </c>
      <c r="C1964" s="711" t="s">
        <v>269</v>
      </c>
      <c r="D1964" s="711" t="s">
        <v>5883</v>
      </c>
      <c r="E1964" s="714">
        <v>5770.38</v>
      </c>
    </row>
    <row r="1965" spans="1:5">
      <c r="A1965" s="712">
        <v>98016</v>
      </c>
      <c r="B1965" s="711" t="s">
        <v>6147</v>
      </c>
      <c r="C1965" s="711" t="s">
        <v>269</v>
      </c>
      <c r="D1965" s="711" t="s">
        <v>5883</v>
      </c>
      <c r="E1965" s="714">
        <v>5770.38</v>
      </c>
    </row>
    <row r="1966" spans="1:5">
      <c r="A1966" s="712">
        <v>98017</v>
      </c>
      <c r="B1966" s="711" t="s">
        <v>6148</v>
      </c>
      <c r="C1966" s="711" t="s">
        <v>585</v>
      </c>
      <c r="D1966" s="711" t="s">
        <v>5884</v>
      </c>
      <c r="E1966" s="714">
        <v>2053.4699999999998</v>
      </c>
    </row>
    <row r="1967" spans="1:5">
      <c r="A1967" s="712">
        <v>98017</v>
      </c>
      <c r="B1967" s="711" t="s">
        <v>6148</v>
      </c>
      <c r="C1967" s="711" t="s">
        <v>585</v>
      </c>
      <c r="D1967" s="711" t="s">
        <v>5884</v>
      </c>
      <c r="E1967" s="714">
        <v>2053.4699999999998</v>
      </c>
    </row>
    <row r="1968" spans="1:5">
      <c r="A1968" s="712">
        <v>98018</v>
      </c>
      <c r="B1968" s="711" t="s">
        <v>6149</v>
      </c>
      <c r="C1968" s="711" t="s">
        <v>269</v>
      </c>
      <c r="D1968" s="711" t="s">
        <v>5883</v>
      </c>
      <c r="E1968" s="714">
        <v>6432.09</v>
      </c>
    </row>
    <row r="1969" spans="1:5">
      <c r="A1969" s="712">
        <v>98018</v>
      </c>
      <c r="B1969" s="711" t="s">
        <v>6149</v>
      </c>
      <c r="C1969" s="711" t="s">
        <v>269</v>
      </c>
      <c r="D1969" s="711" t="s">
        <v>5883</v>
      </c>
      <c r="E1969" s="714">
        <v>6432.09</v>
      </c>
    </row>
    <row r="1970" spans="1:5">
      <c r="A1970" s="712">
        <v>98019</v>
      </c>
      <c r="B1970" s="711" t="s">
        <v>6150</v>
      </c>
      <c r="C1970" s="711" t="s">
        <v>585</v>
      </c>
      <c r="D1970" s="711" t="s">
        <v>5884</v>
      </c>
      <c r="E1970" s="714">
        <v>2254.91</v>
      </c>
    </row>
    <row r="1971" spans="1:5">
      <c r="A1971" s="712">
        <v>98019</v>
      </c>
      <c r="B1971" s="711" t="s">
        <v>6150</v>
      </c>
      <c r="C1971" s="711" t="s">
        <v>585</v>
      </c>
      <c r="D1971" s="711" t="s">
        <v>5884</v>
      </c>
      <c r="E1971" s="714">
        <v>2254.91</v>
      </c>
    </row>
    <row r="1972" spans="1:5">
      <c r="A1972" s="712">
        <v>98020</v>
      </c>
      <c r="B1972" s="711" t="s">
        <v>6151</v>
      </c>
      <c r="C1972" s="711" t="s">
        <v>269</v>
      </c>
      <c r="D1972" s="711" t="s">
        <v>5883</v>
      </c>
      <c r="E1972" s="714">
        <v>4566.72</v>
      </c>
    </row>
    <row r="1973" spans="1:5">
      <c r="A1973" s="712">
        <v>98020</v>
      </c>
      <c r="B1973" s="711" t="s">
        <v>6151</v>
      </c>
      <c r="C1973" s="711" t="s">
        <v>269</v>
      </c>
      <c r="D1973" s="711" t="s">
        <v>5883</v>
      </c>
      <c r="E1973" s="714">
        <v>4566.72</v>
      </c>
    </row>
    <row r="1974" spans="1:5">
      <c r="A1974" s="712">
        <v>98021</v>
      </c>
      <c r="B1974" s="711" t="s">
        <v>6152</v>
      </c>
      <c r="C1974" s="711" t="s">
        <v>585</v>
      </c>
      <c r="D1974" s="711" t="s">
        <v>5884</v>
      </c>
      <c r="E1974" s="714">
        <v>1701.69</v>
      </c>
    </row>
    <row r="1975" spans="1:5">
      <c r="A1975" s="712">
        <v>98021</v>
      </c>
      <c r="B1975" s="711" t="s">
        <v>6152</v>
      </c>
      <c r="C1975" s="711" t="s">
        <v>585</v>
      </c>
      <c r="D1975" s="711" t="s">
        <v>5884</v>
      </c>
      <c r="E1975" s="714">
        <v>1701.69</v>
      </c>
    </row>
    <row r="1976" spans="1:5">
      <c r="A1976" s="712">
        <v>98022</v>
      </c>
      <c r="B1976" s="711" t="s">
        <v>6153</v>
      </c>
      <c r="C1976" s="711" t="s">
        <v>269</v>
      </c>
      <c r="D1976" s="711" t="s">
        <v>5883</v>
      </c>
      <c r="E1976" s="714">
        <v>5365.64</v>
      </c>
    </row>
    <row r="1977" spans="1:5">
      <c r="A1977" s="712">
        <v>98022</v>
      </c>
      <c r="B1977" s="711" t="s">
        <v>6153</v>
      </c>
      <c r="C1977" s="711" t="s">
        <v>269</v>
      </c>
      <c r="D1977" s="711" t="s">
        <v>5883</v>
      </c>
      <c r="E1977" s="714">
        <v>5365.64</v>
      </c>
    </row>
    <row r="1978" spans="1:5">
      <c r="A1978" s="712">
        <v>98023</v>
      </c>
      <c r="B1978" s="711" t="s">
        <v>6154</v>
      </c>
      <c r="C1978" s="711" t="s">
        <v>585</v>
      </c>
      <c r="D1978" s="711" t="s">
        <v>5884</v>
      </c>
      <c r="E1978" s="714">
        <v>1886.05</v>
      </c>
    </row>
    <row r="1979" spans="1:5">
      <c r="A1979" s="712">
        <v>98023</v>
      </c>
      <c r="B1979" s="711" t="s">
        <v>6154</v>
      </c>
      <c r="C1979" s="711" t="s">
        <v>585</v>
      </c>
      <c r="D1979" s="711" t="s">
        <v>5884</v>
      </c>
      <c r="E1979" s="714">
        <v>1886.05</v>
      </c>
    </row>
    <row r="1980" spans="1:5">
      <c r="A1980" s="712">
        <v>98024</v>
      </c>
      <c r="B1980" s="711" t="s">
        <v>6155</v>
      </c>
      <c r="C1980" s="711" t="s">
        <v>269</v>
      </c>
      <c r="D1980" s="711" t="s">
        <v>5883</v>
      </c>
      <c r="E1980" s="714">
        <v>6192.03</v>
      </c>
    </row>
    <row r="1981" spans="1:5">
      <c r="A1981" s="712">
        <v>98024</v>
      </c>
      <c r="B1981" s="711" t="s">
        <v>6155</v>
      </c>
      <c r="C1981" s="711" t="s">
        <v>269</v>
      </c>
      <c r="D1981" s="711" t="s">
        <v>5883</v>
      </c>
      <c r="E1981" s="714">
        <v>6192.03</v>
      </c>
    </row>
    <row r="1982" spans="1:5">
      <c r="A1982" s="712">
        <v>98025</v>
      </c>
      <c r="B1982" s="711" t="s">
        <v>6156</v>
      </c>
      <c r="C1982" s="711" t="s">
        <v>585</v>
      </c>
      <c r="D1982" s="711" t="s">
        <v>5884</v>
      </c>
      <c r="E1982" s="714">
        <v>2070.54</v>
      </c>
    </row>
    <row r="1983" spans="1:5">
      <c r="A1983" s="712">
        <v>98025</v>
      </c>
      <c r="B1983" s="711" t="s">
        <v>6156</v>
      </c>
      <c r="C1983" s="711" t="s">
        <v>585</v>
      </c>
      <c r="D1983" s="711" t="s">
        <v>5884</v>
      </c>
      <c r="E1983" s="714">
        <v>2070.54</v>
      </c>
    </row>
    <row r="1984" spans="1:5">
      <c r="A1984" s="712">
        <v>98026</v>
      </c>
      <c r="B1984" s="711" t="s">
        <v>6157</v>
      </c>
      <c r="C1984" s="711" t="s">
        <v>269</v>
      </c>
      <c r="D1984" s="711" t="s">
        <v>5883</v>
      </c>
      <c r="E1984" s="714">
        <v>6990.25</v>
      </c>
    </row>
    <row r="1985" spans="1:5">
      <c r="A1985" s="712">
        <v>98026</v>
      </c>
      <c r="B1985" s="711" t="s">
        <v>6157</v>
      </c>
      <c r="C1985" s="711" t="s">
        <v>269</v>
      </c>
      <c r="D1985" s="711" t="s">
        <v>5883</v>
      </c>
      <c r="E1985" s="714">
        <v>6990.25</v>
      </c>
    </row>
    <row r="1986" spans="1:5">
      <c r="A1986" s="712">
        <v>98027</v>
      </c>
      <c r="B1986" s="711" t="s">
        <v>6158</v>
      </c>
      <c r="C1986" s="711" t="s">
        <v>585</v>
      </c>
      <c r="D1986" s="711" t="s">
        <v>5884</v>
      </c>
      <c r="E1986" s="714">
        <v>2254.91</v>
      </c>
    </row>
    <row r="1987" spans="1:5">
      <c r="A1987" s="712">
        <v>98027</v>
      </c>
      <c r="B1987" s="711" t="s">
        <v>6158</v>
      </c>
      <c r="C1987" s="711" t="s">
        <v>585</v>
      </c>
      <c r="D1987" s="711" t="s">
        <v>5884</v>
      </c>
      <c r="E1987" s="714">
        <v>2254.91</v>
      </c>
    </row>
    <row r="1988" spans="1:5">
      <c r="A1988" s="712">
        <v>98028</v>
      </c>
      <c r="B1988" s="711" t="s">
        <v>6159</v>
      </c>
      <c r="C1988" s="711" t="s">
        <v>269</v>
      </c>
      <c r="D1988" s="711" t="s">
        <v>5883</v>
      </c>
      <c r="E1988" s="714">
        <v>7788.54</v>
      </c>
    </row>
    <row r="1989" spans="1:5">
      <c r="A1989" s="712">
        <v>98028</v>
      </c>
      <c r="B1989" s="711" t="s">
        <v>6159</v>
      </c>
      <c r="C1989" s="711" t="s">
        <v>269</v>
      </c>
      <c r="D1989" s="711" t="s">
        <v>5883</v>
      </c>
      <c r="E1989" s="714">
        <v>7788.54</v>
      </c>
    </row>
    <row r="1990" spans="1:5">
      <c r="A1990" s="712">
        <v>98029</v>
      </c>
      <c r="B1990" s="711" t="s">
        <v>6160</v>
      </c>
      <c r="C1990" s="711" t="s">
        <v>585</v>
      </c>
      <c r="D1990" s="711" t="s">
        <v>5884</v>
      </c>
      <c r="E1990" s="714">
        <v>2442.88</v>
      </c>
    </row>
    <row r="1991" spans="1:5">
      <c r="A1991" s="712">
        <v>98029</v>
      </c>
      <c r="B1991" s="711" t="s">
        <v>6160</v>
      </c>
      <c r="C1991" s="711" t="s">
        <v>585</v>
      </c>
      <c r="D1991" s="711" t="s">
        <v>5884</v>
      </c>
      <c r="E1991" s="714">
        <v>2442.88</v>
      </c>
    </row>
    <row r="1992" spans="1:5">
      <c r="A1992" s="712">
        <v>98030</v>
      </c>
      <c r="B1992" s="711" t="s">
        <v>6161</v>
      </c>
      <c r="C1992" s="711" t="s">
        <v>269</v>
      </c>
      <c r="D1992" s="711" t="s">
        <v>5883</v>
      </c>
      <c r="E1992" s="714">
        <v>6340.45</v>
      </c>
    </row>
    <row r="1993" spans="1:5">
      <c r="A1993" s="712">
        <v>98030</v>
      </c>
      <c r="B1993" s="711" t="s">
        <v>6161</v>
      </c>
      <c r="C1993" s="711" t="s">
        <v>269</v>
      </c>
      <c r="D1993" s="711" t="s">
        <v>5883</v>
      </c>
      <c r="E1993" s="714">
        <v>6340.45</v>
      </c>
    </row>
    <row r="1994" spans="1:5">
      <c r="A1994" s="712">
        <v>98031</v>
      </c>
      <c r="B1994" s="711" t="s">
        <v>6162</v>
      </c>
      <c r="C1994" s="711" t="s">
        <v>585</v>
      </c>
      <c r="D1994" s="711" t="s">
        <v>5884</v>
      </c>
      <c r="E1994" s="714">
        <v>2074.08</v>
      </c>
    </row>
    <row r="1995" spans="1:5">
      <c r="A1995" s="712">
        <v>98031</v>
      </c>
      <c r="B1995" s="711" t="s">
        <v>6162</v>
      </c>
      <c r="C1995" s="711" t="s">
        <v>585</v>
      </c>
      <c r="D1995" s="711" t="s">
        <v>5884</v>
      </c>
      <c r="E1995" s="714">
        <v>2074.08</v>
      </c>
    </row>
    <row r="1996" spans="1:5">
      <c r="A1996" s="712">
        <v>98032</v>
      </c>
      <c r="B1996" s="711" t="s">
        <v>6163</v>
      </c>
      <c r="C1996" s="711" t="s">
        <v>269</v>
      </c>
      <c r="D1996" s="711" t="s">
        <v>5883</v>
      </c>
      <c r="E1996" s="714">
        <v>7302.56</v>
      </c>
    </row>
    <row r="1997" spans="1:5">
      <c r="A1997" s="712">
        <v>98032</v>
      </c>
      <c r="B1997" s="711" t="s">
        <v>6163</v>
      </c>
      <c r="C1997" s="711" t="s">
        <v>269</v>
      </c>
      <c r="D1997" s="711" t="s">
        <v>5883</v>
      </c>
      <c r="E1997" s="714">
        <v>7302.56</v>
      </c>
    </row>
    <row r="1998" spans="1:5">
      <c r="A1998" s="712">
        <v>98033</v>
      </c>
      <c r="B1998" s="711" t="s">
        <v>6164</v>
      </c>
      <c r="C1998" s="711" t="s">
        <v>585</v>
      </c>
      <c r="D1998" s="711" t="s">
        <v>5884</v>
      </c>
      <c r="E1998" s="714">
        <v>2258.4699999999998</v>
      </c>
    </row>
    <row r="1999" spans="1:5">
      <c r="A1999" s="712">
        <v>98033</v>
      </c>
      <c r="B1999" s="711" t="s">
        <v>6164</v>
      </c>
      <c r="C1999" s="711" t="s">
        <v>585</v>
      </c>
      <c r="D1999" s="711" t="s">
        <v>5884</v>
      </c>
      <c r="E1999" s="714">
        <v>2258.4699999999998</v>
      </c>
    </row>
    <row r="2000" spans="1:5">
      <c r="A2000" s="712">
        <v>98034</v>
      </c>
      <c r="B2000" s="711" t="s">
        <v>6165</v>
      </c>
      <c r="C2000" s="711" t="s">
        <v>269</v>
      </c>
      <c r="D2000" s="711" t="s">
        <v>5883</v>
      </c>
      <c r="E2000" s="714">
        <v>8264.65</v>
      </c>
    </row>
    <row r="2001" spans="1:5">
      <c r="A2001" s="712">
        <v>98034</v>
      </c>
      <c r="B2001" s="711" t="s">
        <v>6165</v>
      </c>
      <c r="C2001" s="711" t="s">
        <v>269</v>
      </c>
      <c r="D2001" s="711" t="s">
        <v>5883</v>
      </c>
      <c r="E2001" s="714">
        <v>8264.65</v>
      </c>
    </row>
    <row r="2002" spans="1:5">
      <c r="A2002" s="712">
        <v>98035</v>
      </c>
      <c r="B2002" s="711" t="s">
        <v>6166</v>
      </c>
      <c r="C2002" s="711" t="s">
        <v>585</v>
      </c>
      <c r="D2002" s="711" t="s">
        <v>5884</v>
      </c>
      <c r="E2002" s="714">
        <v>2442.88</v>
      </c>
    </row>
    <row r="2003" spans="1:5">
      <c r="A2003" s="712">
        <v>98035</v>
      </c>
      <c r="B2003" s="711" t="s">
        <v>6166</v>
      </c>
      <c r="C2003" s="711" t="s">
        <v>585</v>
      </c>
      <c r="D2003" s="711" t="s">
        <v>5884</v>
      </c>
      <c r="E2003" s="714">
        <v>2442.88</v>
      </c>
    </row>
    <row r="2004" spans="1:5">
      <c r="A2004" s="712">
        <v>98036</v>
      </c>
      <c r="B2004" s="711" t="s">
        <v>6167</v>
      </c>
      <c r="C2004" s="711" t="s">
        <v>269</v>
      </c>
      <c r="D2004" s="711" t="s">
        <v>5883</v>
      </c>
      <c r="E2004" s="714">
        <v>9226.76</v>
      </c>
    </row>
    <row r="2005" spans="1:5">
      <c r="A2005" s="712">
        <v>98036</v>
      </c>
      <c r="B2005" s="711" t="s">
        <v>6167</v>
      </c>
      <c r="C2005" s="711" t="s">
        <v>269</v>
      </c>
      <c r="D2005" s="711" t="s">
        <v>5883</v>
      </c>
      <c r="E2005" s="714">
        <v>9226.76</v>
      </c>
    </row>
    <row r="2006" spans="1:5">
      <c r="A2006" s="712">
        <v>98037</v>
      </c>
      <c r="B2006" s="711" t="s">
        <v>6168</v>
      </c>
      <c r="C2006" s="711" t="s">
        <v>585</v>
      </c>
      <c r="D2006" s="711" t="s">
        <v>5884</v>
      </c>
      <c r="E2006" s="714">
        <v>2630.84</v>
      </c>
    </row>
    <row r="2007" spans="1:5">
      <c r="A2007" s="712">
        <v>98037</v>
      </c>
      <c r="B2007" s="711" t="s">
        <v>6168</v>
      </c>
      <c r="C2007" s="711" t="s">
        <v>585</v>
      </c>
      <c r="D2007" s="711" t="s">
        <v>5884</v>
      </c>
      <c r="E2007" s="714">
        <v>2630.84</v>
      </c>
    </row>
    <row r="2008" spans="1:5">
      <c r="A2008" s="712">
        <v>98038</v>
      </c>
      <c r="B2008" s="711" t="s">
        <v>6169</v>
      </c>
      <c r="C2008" s="711" t="s">
        <v>269</v>
      </c>
      <c r="D2008" s="711" t="s">
        <v>5883</v>
      </c>
      <c r="E2008" s="714">
        <v>8440.2000000000007</v>
      </c>
    </row>
    <row r="2009" spans="1:5">
      <c r="A2009" s="712">
        <v>98038</v>
      </c>
      <c r="B2009" s="711" t="s">
        <v>6169</v>
      </c>
      <c r="C2009" s="711" t="s">
        <v>269</v>
      </c>
      <c r="D2009" s="711" t="s">
        <v>5883</v>
      </c>
      <c r="E2009" s="714">
        <v>8440.2000000000007</v>
      </c>
    </row>
    <row r="2010" spans="1:5">
      <c r="A2010" s="712">
        <v>98039</v>
      </c>
      <c r="B2010" s="711" t="s">
        <v>6170</v>
      </c>
      <c r="C2010" s="711" t="s">
        <v>585</v>
      </c>
      <c r="D2010" s="711" t="s">
        <v>5884</v>
      </c>
      <c r="E2010" s="714">
        <v>2446.44</v>
      </c>
    </row>
    <row r="2011" spans="1:5">
      <c r="A2011" s="712">
        <v>98039</v>
      </c>
      <c r="B2011" s="711" t="s">
        <v>6170</v>
      </c>
      <c r="C2011" s="711" t="s">
        <v>585</v>
      </c>
      <c r="D2011" s="711" t="s">
        <v>5884</v>
      </c>
      <c r="E2011" s="714">
        <v>2446.44</v>
      </c>
    </row>
    <row r="2012" spans="1:5">
      <c r="A2012" s="712">
        <v>98040</v>
      </c>
      <c r="B2012" s="711" t="s">
        <v>6171</v>
      </c>
      <c r="C2012" s="711" t="s">
        <v>269</v>
      </c>
      <c r="D2012" s="711" t="s">
        <v>5883</v>
      </c>
      <c r="E2012" s="714">
        <v>9547.09</v>
      </c>
    </row>
    <row r="2013" spans="1:5">
      <c r="A2013" s="712">
        <v>98040</v>
      </c>
      <c r="B2013" s="711" t="s">
        <v>6171</v>
      </c>
      <c r="C2013" s="711" t="s">
        <v>269</v>
      </c>
      <c r="D2013" s="711" t="s">
        <v>5883</v>
      </c>
      <c r="E2013" s="714">
        <v>9547.09</v>
      </c>
    </row>
    <row r="2014" spans="1:5">
      <c r="A2014" s="712">
        <v>98041</v>
      </c>
      <c r="B2014" s="711" t="s">
        <v>6172</v>
      </c>
      <c r="C2014" s="711" t="s">
        <v>585</v>
      </c>
      <c r="D2014" s="711" t="s">
        <v>5884</v>
      </c>
      <c r="E2014" s="714">
        <v>2630.84</v>
      </c>
    </row>
    <row r="2015" spans="1:5">
      <c r="A2015" s="712">
        <v>98041</v>
      </c>
      <c r="B2015" s="711" t="s">
        <v>6172</v>
      </c>
      <c r="C2015" s="711" t="s">
        <v>585</v>
      </c>
      <c r="D2015" s="711" t="s">
        <v>5884</v>
      </c>
      <c r="E2015" s="714">
        <v>2630.84</v>
      </c>
    </row>
    <row r="2016" spans="1:5">
      <c r="A2016" s="712">
        <v>98042</v>
      </c>
      <c r="B2016" s="711" t="s">
        <v>6173</v>
      </c>
      <c r="C2016" s="711" t="s">
        <v>269</v>
      </c>
      <c r="D2016" s="711" t="s">
        <v>5883</v>
      </c>
      <c r="E2016" s="714">
        <v>10653.99</v>
      </c>
    </row>
    <row r="2017" spans="1:5">
      <c r="A2017" s="712">
        <v>98042</v>
      </c>
      <c r="B2017" s="711" t="s">
        <v>6173</v>
      </c>
      <c r="C2017" s="711" t="s">
        <v>269</v>
      </c>
      <c r="D2017" s="711" t="s">
        <v>5883</v>
      </c>
      <c r="E2017" s="714">
        <v>10653.99</v>
      </c>
    </row>
    <row r="2018" spans="1:5">
      <c r="A2018" s="712">
        <v>98043</v>
      </c>
      <c r="B2018" s="711" t="s">
        <v>6174</v>
      </c>
      <c r="C2018" s="711" t="s">
        <v>585</v>
      </c>
      <c r="D2018" s="711" t="s">
        <v>5884</v>
      </c>
      <c r="E2018" s="714">
        <v>2818.85</v>
      </c>
    </row>
    <row r="2019" spans="1:5">
      <c r="A2019" s="712">
        <v>98043</v>
      </c>
      <c r="B2019" s="711" t="s">
        <v>6174</v>
      </c>
      <c r="C2019" s="711" t="s">
        <v>585</v>
      </c>
      <c r="D2019" s="711" t="s">
        <v>5884</v>
      </c>
      <c r="E2019" s="714">
        <v>2818.85</v>
      </c>
    </row>
    <row r="2020" spans="1:5">
      <c r="A2020" s="712">
        <v>98044</v>
      </c>
      <c r="B2020" s="711" t="s">
        <v>6175</v>
      </c>
      <c r="C2020" s="711" t="s">
        <v>269</v>
      </c>
      <c r="D2020" s="711" t="s">
        <v>5883</v>
      </c>
      <c r="E2020" s="714">
        <v>10822.96</v>
      </c>
    </row>
    <row r="2021" spans="1:5">
      <c r="A2021" s="712">
        <v>98044</v>
      </c>
      <c r="B2021" s="711" t="s">
        <v>6175</v>
      </c>
      <c r="C2021" s="711" t="s">
        <v>269</v>
      </c>
      <c r="D2021" s="711" t="s">
        <v>5883</v>
      </c>
      <c r="E2021" s="714">
        <v>10822.96</v>
      </c>
    </row>
    <row r="2022" spans="1:5">
      <c r="A2022" s="712">
        <v>98045</v>
      </c>
      <c r="B2022" s="711" t="s">
        <v>6176</v>
      </c>
      <c r="C2022" s="711" t="s">
        <v>585</v>
      </c>
      <c r="D2022" s="711" t="s">
        <v>5884</v>
      </c>
      <c r="E2022" s="714">
        <v>2818.85</v>
      </c>
    </row>
    <row r="2023" spans="1:5">
      <c r="A2023" s="712">
        <v>98045</v>
      </c>
      <c r="B2023" s="711" t="s">
        <v>6176</v>
      </c>
      <c r="C2023" s="711" t="s">
        <v>585</v>
      </c>
      <c r="D2023" s="711" t="s">
        <v>5884</v>
      </c>
      <c r="E2023" s="714">
        <v>2818.85</v>
      </c>
    </row>
    <row r="2024" spans="1:5">
      <c r="A2024" s="712">
        <v>98046</v>
      </c>
      <c r="B2024" s="711" t="s">
        <v>6177</v>
      </c>
      <c r="C2024" s="711" t="s">
        <v>269</v>
      </c>
      <c r="D2024" s="711" t="s">
        <v>5883</v>
      </c>
      <c r="E2024" s="714">
        <v>12081.13</v>
      </c>
    </row>
    <row r="2025" spans="1:5">
      <c r="A2025" s="712">
        <v>98046</v>
      </c>
      <c r="B2025" s="711" t="s">
        <v>6177</v>
      </c>
      <c r="C2025" s="711" t="s">
        <v>269</v>
      </c>
      <c r="D2025" s="711" t="s">
        <v>5883</v>
      </c>
      <c r="E2025" s="714">
        <v>12081.13</v>
      </c>
    </row>
    <row r="2026" spans="1:5">
      <c r="A2026" s="712">
        <v>98047</v>
      </c>
      <c r="B2026" s="711" t="s">
        <v>6178</v>
      </c>
      <c r="C2026" s="711" t="s">
        <v>585</v>
      </c>
      <c r="D2026" s="711" t="s">
        <v>5884</v>
      </c>
      <c r="E2026" s="714">
        <v>3006.83</v>
      </c>
    </row>
    <row r="2027" spans="1:5">
      <c r="A2027" s="712">
        <v>98047</v>
      </c>
      <c r="B2027" s="711" t="s">
        <v>6178</v>
      </c>
      <c r="C2027" s="711" t="s">
        <v>585</v>
      </c>
      <c r="D2027" s="711" t="s">
        <v>5884</v>
      </c>
      <c r="E2027" s="714">
        <v>3006.83</v>
      </c>
    </row>
    <row r="2028" spans="1:5">
      <c r="A2028" s="712">
        <v>98048</v>
      </c>
      <c r="B2028" s="711" t="s">
        <v>6179</v>
      </c>
      <c r="C2028" s="711" t="s">
        <v>269</v>
      </c>
      <c r="D2028" s="711" t="s">
        <v>5883</v>
      </c>
      <c r="E2028" s="714">
        <v>14083.11</v>
      </c>
    </row>
    <row r="2029" spans="1:5">
      <c r="A2029" s="712">
        <v>98048</v>
      </c>
      <c r="B2029" s="711" t="s">
        <v>6179</v>
      </c>
      <c r="C2029" s="711" t="s">
        <v>269</v>
      </c>
      <c r="D2029" s="711" t="s">
        <v>5883</v>
      </c>
      <c r="E2029" s="714">
        <v>14083.11</v>
      </c>
    </row>
    <row r="2030" spans="1:5">
      <c r="A2030" s="712">
        <v>98049</v>
      </c>
      <c r="B2030" s="711" t="s">
        <v>6180</v>
      </c>
      <c r="C2030" s="711" t="s">
        <v>585</v>
      </c>
      <c r="D2030" s="711" t="s">
        <v>5884</v>
      </c>
      <c r="E2030" s="714">
        <v>3160.02</v>
      </c>
    </row>
    <row r="2031" spans="1:5">
      <c r="A2031" s="712">
        <v>98049</v>
      </c>
      <c r="B2031" s="711" t="s">
        <v>6180</v>
      </c>
      <c r="C2031" s="711" t="s">
        <v>585</v>
      </c>
      <c r="D2031" s="711" t="s">
        <v>5884</v>
      </c>
      <c r="E2031" s="714">
        <v>3160.02</v>
      </c>
    </row>
    <row r="2032" spans="1:5">
      <c r="A2032" s="712">
        <v>98050</v>
      </c>
      <c r="B2032" s="711" t="s">
        <v>6181</v>
      </c>
      <c r="C2032" s="711" t="s">
        <v>585</v>
      </c>
      <c r="D2032" s="711" t="s">
        <v>5883</v>
      </c>
      <c r="E2032" s="713">
        <v>196.58</v>
      </c>
    </row>
    <row r="2033" spans="1:5">
      <c r="A2033" s="712">
        <v>98050</v>
      </c>
      <c r="B2033" s="711" t="s">
        <v>6181</v>
      </c>
      <c r="C2033" s="711" t="s">
        <v>585</v>
      </c>
      <c r="D2033" s="711" t="s">
        <v>5883</v>
      </c>
      <c r="E2033" s="713">
        <v>196.58</v>
      </c>
    </row>
    <row r="2034" spans="1:5">
      <c r="A2034" s="712">
        <v>98051</v>
      </c>
      <c r="B2034" s="711" t="s">
        <v>6182</v>
      </c>
      <c r="C2034" s="711" t="s">
        <v>585</v>
      </c>
      <c r="D2034" s="711" t="s">
        <v>5884</v>
      </c>
      <c r="E2034" s="713">
        <v>758.55</v>
      </c>
    </row>
    <row r="2035" spans="1:5">
      <c r="A2035" s="712">
        <v>98051</v>
      </c>
      <c r="B2035" s="711" t="s">
        <v>6182</v>
      </c>
      <c r="C2035" s="711" t="s">
        <v>585</v>
      </c>
      <c r="D2035" s="711" t="s">
        <v>5884</v>
      </c>
      <c r="E2035" s="713">
        <v>758.55</v>
      </c>
    </row>
    <row r="2036" spans="1:5">
      <c r="A2036" s="712">
        <v>98405</v>
      </c>
      <c r="B2036" s="711" t="s">
        <v>6183</v>
      </c>
      <c r="C2036" s="711" t="s">
        <v>269</v>
      </c>
      <c r="D2036" s="711" t="s">
        <v>5883</v>
      </c>
      <c r="E2036" s="714">
        <v>2019.91</v>
      </c>
    </row>
    <row r="2037" spans="1:5">
      <c r="A2037" s="712">
        <v>98405</v>
      </c>
      <c r="B2037" s="711" t="s">
        <v>6183</v>
      </c>
      <c r="C2037" s="711" t="s">
        <v>269</v>
      </c>
      <c r="D2037" s="711" t="s">
        <v>5883</v>
      </c>
      <c r="E2037" s="714">
        <v>2019.91</v>
      </c>
    </row>
    <row r="2038" spans="1:5">
      <c r="A2038" s="712">
        <v>98406</v>
      </c>
      <c r="B2038" s="711" t="s">
        <v>6184</v>
      </c>
      <c r="C2038" s="711" t="s">
        <v>269</v>
      </c>
      <c r="D2038" s="711" t="s">
        <v>5883</v>
      </c>
      <c r="E2038" s="714">
        <v>4612.6000000000004</v>
      </c>
    </row>
    <row r="2039" spans="1:5">
      <c r="A2039" s="712">
        <v>98406</v>
      </c>
      <c r="B2039" s="711" t="s">
        <v>6184</v>
      </c>
      <c r="C2039" s="711" t="s">
        <v>269</v>
      </c>
      <c r="D2039" s="711" t="s">
        <v>5883</v>
      </c>
      <c r="E2039" s="714">
        <v>4612.6000000000004</v>
      </c>
    </row>
    <row r="2040" spans="1:5">
      <c r="A2040" s="712">
        <v>98407</v>
      </c>
      <c r="B2040" s="711" t="s">
        <v>6185</v>
      </c>
      <c r="C2040" s="711" t="s">
        <v>269</v>
      </c>
      <c r="D2040" s="711" t="s">
        <v>5883</v>
      </c>
      <c r="E2040" s="714">
        <v>3014.86</v>
      </c>
    </row>
    <row r="2041" spans="1:5">
      <c r="A2041" s="712">
        <v>98407</v>
      </c>
      <c r="B2041" s="711" t="s">
        <v>6185</v>
      </c>
      <c r="C2041" s="711" t="s">
        <v>269</v>
      </c>
      <c r="D2041" s="711" t="s">
        <v>5883</v>
      </c>
      <c r="E2041" s="714">
        <v>3014.86</v>
      </c>
    </row>
    <row r="2042" spans="1:5">
      <c r="A2042" s="712">
        <v>98408</v>
      </c>
      <c r="B2042" s="711" t="s">
        <v>6186</v>
      </c>
      <c r="C2042" s="711" t="s">
        <v>269</v>
      </c>
      <c r="D2042" s="711" t="s">
        <v>5883</v>
      </c>
      <c r="E2042" s="714">
        <v>3540.62</v>
      </c>
    </row>
    <row r="2043" spans="1:5">
      <c r="A2043" s="712">
        <v>98408</v>
      </c>
      <c r="B2043" s="711" t="s">
        <v>6186</v>
      </c>
      <c r="C2043" s="711" t="s">
        <v>269</v>
      </c>
      <c r="D2043" s="711" t="s">
        <v>5883</v>
      </c>
      <c r="E2043" s="714">
        <v>3540.62</v>
      </c>
    </row>
    <row r="2044" spans="1:5">
      <c r="A2044" s="712">
        <v>98409</v>
      </c>
      <c r="B2044" s="711" t="s">
        <v>6187</v>
      </c>
      <c r="C2044" s="711" t="s">
        <v>585</v>
      </c>
      <c r="D2044" s="711" t="s">
        <v>5883</v>
      </c>
      <c r="E2044" s="713">
        <v>268.60000000000002</v>
      </c>
    </row>
    <row r="2045" spans="1:5">
      <c r="A2045" s="712">
        <v>98409</v>
      </c>
      <c r="B2045" s="711" t="s">
        <v>6187</v>
      </c>
      <c r="C2045" s="711" t="s">
        <v>585</v>
      </c>
      <c r="D2045" s="711" t="s">
        <v>5883</v>
      </c>
      <c r="E2045" s="713">
        <v>268.60000000000002</v>
      </c>
    </row>
    <row r="2046" spans="1:5">
      <c r="A2046" s="712">
        <v>98410</v>
      </c>
      <c r="B2046" s="711" t="s">
        <v>6188</v>
      </c>
      <c r="C2046" s="711" t="s">
        <v>269</v>
      </c>
      <c r="D2046" s="711" t="s">
        <v>5883</v>
      </c>
      <c r="E2046" s="713">
        <v>894.7</v>
      </c>
    </row>
    <row r="2047" spans="1:5">
      <c r="A2047" s="712">
        <v>98410</v>
      </c>
      <c r="B2047" s="711" t="s">
        <v>6188</v>
      </c>
      <c r="C2047" s="711" t="s">
        <v>269</v>
      </c>
      <c r="D2047" s="711" t="s">
        <v>5883</v>
      </c>
      <c r="E2047" s="713">
        <v>894.7</v>
      </c>
    </row>
    <row r="2048" spans="1:5">
      <c r="A2048" s="712">
        <v>98414</v>
      </c>
      <c r="B2048" s="711" t="s">
        <v>6189</v>
      </c>
      <c r="C2048" s="711" t="s">
        <v>269</v>
      </c>
      <c r="D2048" s="711" t="s">
        <v>5883</v>
      </c>
      <c r="E2048" s="713">
        <v>883.07</v>
      </c>
    </row>
    <row r="2049" spans="1:5">
      <c r="A2049" s="712">
        <v>98414</v>
      </c>
      <c r="B2049" s="711" t="s">
        <v>6189</v>
      </c>
      <c r="C2049" s="711" t="s">
        <v>269</v>
      </c>
      <c r="D2049" s="711" t="s">
        <v>5883</v>
      </c>
      <c r="E2049" s="713">
        <v>883.07</v>
      </c>
    </row>
    <row r="2050" spans="1:5">
      <c r="A2050" s="712">
        <v>98415</v>
      </c>
      <c r="B2050" s="711" t="s">
        <v>2079</v>
      </c>
      <c r="C2050" s="711" t="s">
        <v>269</v>
      </c>
      <c r="D2050" s="711" t="s">
        <v>5883</v>
      </c>
      <c r="E2050" s="714">
        <v>1044.5</v>
      </c>
    </row>
    <row r="2051" spans="1:5">
      <c r="A2051" s="712">
        <v>98415</v>
      </c>
      <c r="B2051" s="711" t="s">
        <v>2079</v>
      </c>
      <c r="C2051" s="711" t="s">
        <v>269</v>
      </c>
      <c r="D2051" s="711" t="s">
        <v>5883</v>
      </c>
      <c r="E2051" s="714">
        <v>1044.5</v>
      </c>
    </row>
    <row r="2052" spans="1:5">
      <c r="A2052" s="712">
        <v>98416</v>
      </c>
      <c r="B2052" s="711" t="s">
        <v>2080</v>
      </c>
      <c r="C2052" s="711" t="s">
        <v>269</v>
      </c>
      <c r="D2052" s="711" t="s">
        <v>5883</v>
      </c>
      <c r="E2052" s="714">
        <v>1060.54</v>
      </c>
    </row>
    <row r="2053" spans="1:5">
      <c r="A2053" s="712">
        <v>98416</v>
      </c>
      <c r="B2053" s="711" t="s">
        <v>2080</v>
      </c>
      <c r="C2053" s="711" t="s">
        <v>269</v>
      </c>
      <c r="D2053" s="711" t="s">
        <v>5883</v>
      </c>
      <c r="E2053" s="714">
        <v>1060.54</v>
      </c>
    </row>
    <row r="2054" spans="1:5">
      <c r="A2054" s="712">
        <v>98417</v>
      </c>
      <c r="B2054" s="711" t="s">
        <v>2081</v>
      </c>
      <c r="C2054" s="711" t="s">
        <v>269</v>
      </c>
      <c r="D2054" s="711" t="s">
        <v>5883</v>
      </c>
      <c r="E2054" s="714">
        <v>1238.01</v>
      </c>
    </row>
    <row r="2055" spans="1:5">
      <c r="A2055" s="712">
        <v>98417</v>
      </c>
      <c r="B2055" s="711" t="s">
        <v>2081</v>
      </c>
      <c r="C2055" s="711" t="s">
        <v>269</v>
      </c>
      <c r="D2055" s="711" t="s">
        <v>5883</v>
      </c>
      <c r="E2055" s="714">
        <v>1238.01</v>
      </c>
    </row>
    <row r="2056" spans="1:5">
      <c r="A2056" s="712">
        <v>98418</v>
      </c>
      <c r="B2056" s="711" t="s">
        <v>2082</v>
      </c>
      <c r="C2056" s="711" t="s">
        <v>269</v>
      </c>
      <c r="D2056" s="711" t="s">
        <v>5883</v>
      </c>
      <c r="E2056" s="714">
        <v>1336.3</v>
      </c>
    </row>
    <row r="2057" spans="1:5">
      <c r="A2057" s="712">
        <v>98418</v>
      </c>
      <c r="B2057" s="711" t="s">
        <v>2082</v>
      </c>
      <c r="C2057" s="711" t="s">
        <v>269</v>
      </c>
      <c r="D2057" s="711" t="s">
        <v>5883</v>
      </c>
      <c r="E2057" s="714">
        <v>1336.3</v>
      </c>
    </row>
    <row r="2058" spans="1:5">
      <c r="A2058" s="712">
        <v>98419</v>
      </c>
      <c r="B2058" s="711" t="s">
        <v>2083</v>
      </c>
      <c r="C2058" s="711" t="s">
        <v>269</v>
      </c>
      <c r="D2058" s="711" t="s">
        <v>5883</v>
      </c>
      <c r="E2058" s="714">
        <v>1434.59</v>
      </c>
    </row>
    <row r="2059" spans="1:5">
      <c r="A2059" s="712">
        <v>98419</v>
      </c>
      <c r="B2059" s="711" t="s">
        <v>2083</v>
      </c>
      <c r="C2059" s="711" t="s">
        <v>269</v>
      </c>
      <c r="D2059" s="711" t="s">
        <v>5883</v>
      </c>
      <c r="E2059" s="714">
        <v>1434.59</v>
      </c>
    </row>
    <row r="2060" spans="1:5">
      <c r="A2060" s="712">
        <v>98420</v>
      </c>
      <c r="B2060" s="711" t="s">
        <v>2084</v>
      </c>
      <c r="C2060" s="711" t="s">
        <v>269</v>
      </c>
      <c r="D2060" s="711" t="s">
        <v>5883</v>
      </c>
      <c r="E2060" s="714">
        <v>1472.58</v>
      </c>
    </row>
    <row r="2061" spans="1:5">
      <c r="A2061" s="712">
        <v>98420</v>
      </c>
      <c r="B2061" s="711" t="s">
        <v>2084</v>
      </c>
      <c r="C2061" s="711" t="s">
        <v>269</v>
      </c>
      <c r="D2061" s="711" t="s">
        <v>5883</v>
      </c>
      <c r="E2061" s="714">
        <v>1472.58</v>
      </c>
    </row>
    <row r="2062" spans="1:5">
      <c r="A2062" s="712">
        <v>98421</v>
      </c>
      <c r="B2062" s="711" t="s">
        <v>2085</v>
      </c>
      <c r="C2062" s="711" t="s">
        <v>269</v>
      </c>
      <c r="D2062" s="711" t="s">
        <v>5883</v>
      </c>
      <c r="E2062" s="714">
        <v>1650.05</v>
      </c>
    </row>
    <row r="2063" spans="1:5">
      <c r="A2063" s="712">
        <v>98421</v>
      </c>
      <c r="B2063" s="711" t="s">
        <v>2085</v>
      </c>
      <c r="C2063" s="711" t="s">
        <v>269</v>
      </c>
      <c r="D2063" s="711" t="s">
        <v>5883</v>
      </c>
      <c r="E2063" s="714">
        <v>1650.05</v>
      </c>
    </row>
    <row r="2064" spans="1:5">
      <c r="A2064" s="712">
        <v>98422</v>
      </c>
      <c r="B2064" s="711" t="s">
        <v>2086</v>
      </c>
      <c r="C2064" s="711" t="s">
        <v>269</v>
      </c>
      <c r="D2064" s="711" t="s">
        <v>5883</v>
      </c>
      <c r="E2064" s="714">
        <v>1827.52</v>
      </c>
    </row>
    <row r="2065" spans="1:5">
      <c r="A2065" s="712">
        <v>98422</v>
      </c>
      <c r="B2065" s="711" t="s">
        <v>2086</v>
      </c>
      <c r="C2065" s="711" t="s">
        <v>269</v>
      </c>
      <c r="D2065" s="711" t="s">
        <v>5883</v>
      </c>
      <c r="E2065" s="714">
        <v>1827.52</v>
      </c>
    </row>
    <row r="2066" spans="1:5">
      <c r="A2066" s="712">
        <v>98423</v>
      </c>
      <c r="B2066" s="711" t="s">
        <v>2087</v>
      </c>
      <c r="C2066" s="711" t="s">
        <v>269</v>
      </c>
      <c r="D2066" s="711" t="s">
        <v>5883</v>
      </c>
      <c r="E2066" s="714">
        <v>1925.81</v>
      </c>
    </row>
    <row r="2067" spans="1:5">
      <c r="A2067" s="712">
        <v>98423</v>
      </c>
      <c r="B2067" s="711" t="s">
        <v>2087</v>
      </c>
      <c r="C2067" s="711" t="s">
        <v>269</v>
      </c>
      <c r="D2067" s="711" t="s">
        <v>5883</v>
      </c>
      <c r="E2067" s="714">
        <v>1925.81</v>
      </c>
    </row>
    <row r="2068" spans="1:5">
      <c r="A2068" s="712">
        <v>98424</v>
      </c>
      <c r="B2068" s="711" t="s">
        <v>2088</v>
      </c>
      <c r="C2068" s="711" t="s">
        <v>269</v>
      </c>
      <c r="D2068" s="711" t="s">
        <v>5883</v>
      </c>
      <c r="E2068" s="714">
        <v>2024.1</v>
      </c>
    </row>
    <row r="2069" spans="1:5">
      <c r="A2069" s="712">
        <v>98424</v>
      </c>
      <c r="B2069" s="711" t="s">
        <v>2088</v>
      </c>
      <c r="C2069" s="711" t="s">
        <v>269</v>
      </c>
      <c r="D2069" s="711" t="s">
        <v>5883</v>
      </c>
      <c r="E2069" s="714">
        <v>2024.1</v>
      </c>
    </row>
    <row r="2070" spans="1:5">
      <c r="A2070" s="712">
        <v>98425</v>
      </c>
      <c r="B2070" s="711" t="s">
        <v>2089</v>
      </c>
      <c r="C2070" s="711" t="s">
        <v>269</v>
      </c>
      <c r="D2070" s="711" t="s">
        <v>5883</v>
      </c>
      <c r="E2070" s="714">
        <v>2409.71</v>
      </c>
    </row>
    <row r="2071" spans="1:5">
      <c r="A2071" s="712">
        <v>98425</v>
      </c>
      <c r="B2071" s="711" t="s">
        <v>2089</v>
      </c>
      <c r="C2071" s="711" t="s">
        <v>269</v>
      </c>
      <c r="D2071" s="711" t="s">
        <v>5883</v>
      </c>
      <c r="E2071" s="714">
        <v>2409.71</v>
      </c>
    </row>
    <row r="2072" spans="1:5">
      <c r="A2072" s="712">
        <v>98426</v>
      </c>
      <c r="B2072" s="711" t="s">
        <v>2090</v>
      </c>
      <c r="C2072" s="711" t="s">
        <v>269</v>
      </c>
      <c r="D2072" s="711" t="s">
        <v>5883</v>
      </c>
      <c r="E2072" s="714">
        <v>3090.7</v>
      </c>
    </row>
    <row r="2073" spans="1:5">
      <c r="A2073" s="712">
        <v>98426</v>
      </c>
      <c r="B2073" s="711" t="s">
        <v>2090</v>
      </c>
      <c r="C2073" s="711" t="s">
        <v>269</v>
      </c>
      <c r="D2073" s="711" t="s">
        <v>5883</v>
      </c>
      <c r="E2073" s="714">
        <v>3090.7</v>
      </c>
    </row>
    <row r="2074" spans="1:5">
      <c r="A2074" s="712">
        <v>98427</v>
      </c>
      <c r="B2074" s="711" t="s">
        <v>2091</v>
      </c>
      <c r="C2074" s="711" t="s">
        <v>269</v>
      </c>
      <c r="D2074" s="711" t="s">
        <v>5883</v>
      </c>
      <c r="E2074" s="714">
        <v>3771.7</v>
      </c>
    </row>
    <row r="2075" spans="1:5">
      <c r="A2075" s="712">
        <v>98427</v>
      </c>
      <c r="B2075" s="711" t="s">
        <v>2091</v>
      </c>
      <c r="C2075" s="711" t="s">
        <v>269</v>
      </c>
      <c r="D2075" s="711" t="s">
        <v>5883</v>
      </c>
      <c r="E2075" s="714">
        <v>3771.7</v>
      </c>
    </row>
    <row r="2076" spans="1:5">
      <c r="A2076" s="712">
        <v>98428</v>
      </c>
      <c r="B2076" s="711" t="s">
        <v>2092</v>
      </c>
      <c r="C2076" s="711" t="s">
        <v>269</v>
      </c>
      <c r="D2076" s="711" t="s">
        <v>5883</v>
      </c>
      <c r="E2076" s="714">
        <v>4150.97</v>
      </c>
    </row>
    <row r="2077" spans="1:5">
      <c r="A2077" s="712">
        <v>98428</v>
      </c>
      <c r="B2077" s="711" t="s">
        <v>2092</v>
      </c>
      <c r="C2077" s="711" t="s">
        <v>269</v>
      </c>
      <c r="D2077" s="711" t="s">
        <v>5883</v>
      </c>
      <c r="E2077" s="714">
        <v>4150.97</v>
      </c>
    </row>
    <row r="2078" spans="1:5">
      <c r="A2078" s="712">
        <v>98429</v>
      </c>
      <c r="B2078" s="711" t="s">
        <v>2093</v>
      </c>
      <c r="C2078" s="711" t="s">
        <v>269</v>
      </c>
      <c r="D2078" s="711" t="s">
        <v>5883</v>
      </c>
      <c r="E2078" s="714">
        <v>4530.25</v>
      </c>
    </row>
    <row r="2079" spans="1:5">
      <c r="A2079" s="712">
        <v>98429</v>
      </c>
      <c r="B2079" s="711" t="s">
        <v>2093</v>
      </c>
      <c r="C2079" s="711" t="s">
        <v>269</v>
      </c>
      <c r="D2079" s="711" t="s">
        <v>5883</v>
      </c>
      <c r="E2079" s="714">
        <v>4530.25</v>
      </c>
    </row>
    <row r="2080" spans="1:5">
      <c r="A2080" s="712">
        <v>98430</v>
      </c>
      <c r="B2080" s="711" t="s">
        <v>2094</v>
      </c>
      <c r="C2080" s="711" t="s">
        <v>269</v>
      </c>
      <c r="D2080" s="711" t="s">
        <v>5883</v>
      </c>
      <c r="E2080" s="714">
        <v>2999.22</v>
      </c>
    </row>
    <row r="2081" spans="1:5">
      <c r="A2081" s="712">
        <v>98430</v>
      </c>
      <c r="B2081" s="711" t="s">
        <v>2094</v>
      </c>
      <c r="C2081" s="711" t="s">
        <v>269</v>
      </c>
      <c r="D2081" s="711" t="s">
        <v>5883</v>
      </c>
      <c r="E2081" s="714">
        <v>2999.22</v>
      </c>
    </row>
    <row r="2082" spans="1:5">
      <c r="A2082" s="712">
        <v>98431</v>
      </c>
      <c r="B2082" s="711" t="s">
        <v>2095</v>
      </c>
      <c r="C2082" s="711" t="s">
        <v>269</v>
      </c>
      <c r="D2082" s="711" t="s">
        <v>5883</v>
      </c>
      <c r="E2082" s="714">
        <v>3680.21</v>
      </c>
    </row>
    <row r="2083" spans="1:5">
      <c r="A2083" s="712">
        <v>98431</v>
      </c>
      <c r="B2083" s="711" t="s">
        <v>2095</v>
      </c>
      <c r="C2083" s="711" t="s">
        <v>269</v>
      </c>
      <c r="D2083" s="711" t="s">
        <v>5883</v>
      </c>
      <c r="E2083" s="714">
        <v>3680.21</v>
      </c>
    </row>
    <row r="2084" spans="1:5">
      <c r="A2084" s="712">
        <v>98432</v>
      </c>
      <c r="B2084" s="711" t="s">
        <v>2096</v>
      </c>
      <c r="C2084" s="711" t="s">
        <v>269</v>
      </c>
      <c r="D2084" s="711" t="s">
        <v>5883</v>
      </c>
      <c r="E2084" s="714">
        <v>4361.21</v>
      </c>
    </row>
    <row r="2085" spans="1:5">
      <c r="A2085" s="712">
        <v>98432</v>
      </c>
      <c r="B2085" s="711" t="s">
        <v>2096</v>
      </c>
      <c r="C2085" s="711" t="s">
        <v>269</v>
      </c>
      <c r="D2085" s="711" t="s">
        <v>5883</v>
      </c>
      <c r="E2085" s="714">
        <v>4361.21</v>
      </c>
    </row>
    <row r="2086" spans="1:5">
      <c r="A2086" s="712">
        <v>98433</v>
      </c>
      <c r="B2086" s="711" t="s">
        <v>2097</v>
      </c>
      <c r="C2086" s="711" t="s">
        <v>269</v>
      </c>
      <c r="D2086" s="711" t="s">
        <v>5883</v>
      </c>
      <c r="E2086" s="714">
        <v>4740.4799999999996</v>
      </c>
    </row>
    <row r="2087" spans="1:5">
      <c r="A2087" s="712">
        <v>98433</v>
      </c>
      <c r="B2087" s="711" t="s">
        <v>2097</v>
      </c>
      <c r="C2087" s="711" t="s">
        <v>269</v>
      </c>
      <c r="D2087" s="711" t="s">
        <v>5883</v>
      </c>
      <c r="E2087" s="714">
        <v>4740.4799999999996</v>
      </c>
    </row>
    <row r="2088" spans="1:5">
      <c r="A2088" s="712">
        <v>98434</v>
      </c>
      <c r="B2088" s="711" t="s">
        <v>2098</v>
      </c>
      <c r="C2088" s="711" t="s">
        <v>269</v>
      </c>
      <c r="D2088" s="711" t="s">
        <v>5883</v>
      </c>
      <c r="E2088" s="714">
        <v>5119.76</v>
      </c>
    </row>
    <row r="2089" spans="1:5">
      <c r="A2089" s="712">
        <v>98434</v>
      </c>
      <c r="B2089" s="711" t="s">
        <v>2098</v>
      </c>
      <c r="C2089" s="711" t="s">
        <v>269</v>
      </c>
      <c r="D2089" s="711" t="s">
        <v>5883</v>
      </c>
      <c r="E2089" s="714">
        <v>5119.76</v>
      </c>
    </row>
    <row r="2090" spans="1:5">
      <c r="A2090" s="712">
        <v>99240</v>
      </c>
      <c r="B2090" s="711" t="s">
        <v>6190</v>
      </c>
      <c r="C2090" s="711" t="s">
        <v>585</v>
      </c>
      <c r="D2090" s="711" t="s">
        <v>5883</v>
      </c>
      <c r="E2090" s="713">
        <v>470.04</v>
      </c>
    </row>
    <row r="2091" spans="1:5">
      <c r="A2091" s="712">
        <v>99240</v>
      </c>
      <c r="B2091" s="711" t="s">
        <v>6190</v>
      </c>
      <c r="C2091" s="711" t="s">
        <v>585</v>
      </c>
      <c r="D2091" s="711" t="s">
        <v>5883</v>
      </c>
      <c r="E2091" s="713">
        <v>470.04</v>
      </c>
    </row>
    <row r="2092" spans="1:5">
      <c r="A2092" s="712">
        <v>99241</v>
      </c>
      <c r="B2092" s="711" t="s">
        <v>6191</v>
      </c>
      <c r="C2092" s="711" t="s">
        <v>585</v>
      </c>
      <c r="D2092" s="711" t="s">
        <v>5884</v>
      </c>
      <c r="E2092" s="714">
        <v>1260.07</v>
      </c>
    </row>
    <row r="2093" spans="1:5">
      <c r="A2093" s="712">
        <v>99241</v>
      </c>
      <c r="B2093" s="711" t="s">
        <v>6191</v>
      </c>
      <c r="C2093" s="711" t="s">
        <v>585</v>
      </c>
      <c r="D2093" s="711" t="s">
        <v>5884</v>
      </c>
      <c r="E2093" s="714">
        <v>1260.07</v>
      </c>
    </row>
    <row r="2094" spans="1:5">
      <c r="A2094" s="712">
        <v>99242</v>
      </c>
      <c r="B2094" s="711" t="s">
        <v>6192</v>
      </c>
      <c r="C2094" s="711" t="s">
        <v>269</v>
      </c>
      <c r="D2094" s="711" t="s">
        <v>5883</v>
      </c>
      <c r="E2094" s="714">
        <v>2334.0300000000002</v>
      </c>
    </row>
    <row r="2095" spans="1:5">
      <c r="A2095" s="712">
        <v>99242</v>
      </c>
      <c r="B2095" s="711" t="s">
        <v>6192</v>
      </c>
      <c r="C2095" s="711" t="s">
        <v>269</v>
      </c>
      <c r="D2095" s="711" t="s">
        <v>5883</v>
      </c>
      <c r="E2095" s="714">
        <v>2334.0300000000002</v>
      </c>
    </row>
    <row r="2096" spans="1:5">
      <c r="A2096" s="712">
        <v>99243</v>
      </c>
      <c r="B2096" s="711" t="s">
        <v>6193</v>
      </c>
      <c r="C2096" s="711" t="s">
        <v>585</v>
      </c>
      <c r="D2096" s="711" t="s">
        <v>5884</v>
      </c>
      <c r="E2096" s="714">
        <v>1290.32</v>
      </c>
    </row>
    <row r="2097" spans="1:5">
      <c r="A2097" s="712">
        <v>99243</v>
      </c>
      <c r="B2097" s="711" t="s">
        <v>6193</v>
      </c>
      <c r="C2097" s="711" t="s">
        <v>585</v>
      </c>
      <c r="D2097" s="711" t="s">
        <v>5884</v>
      </c>
      <c r="E2097" s="714">
        <v>1290.32</v>
      </c>
    </row>
    <row r="2098" spans="1:5">
      <c r="A2098" s="712">
        <v>99244</v>
      </c>
      <c r="B2098" s="711" t="s">
        <v>6194</v>
      </c>
      <c r="C2098" s="711" t="s">
        <v>269</v>
      </c>
      <c r="D2098" s="711" t="s">
        <v>5883</v>
      </c>
      <c r="E2098" s="714">
        <v>3681.02</v>
      </c>
    </row>
    <row r="2099" spans="1:5">
      <c r="A2099" s="712">
        <v>99244</v>
      </c>
      <c r="B2099" s="711" t="s">
        <v>6194</v>
      </c>
      <c r="C2099" s="711" t="s">
        <v>269</v>
      </c>
      <c r="D2099" s="711" t="s">
        <v>5883</v>
      </c>
      <c r="E2099" s="714">
        <v>3681.02</v>
      </c>
    </row>
    <row r="2100" spans="1:5">
      <c r="A2100" s="712">
        <v>99246</v>
      </c>
      <c r="B2100" s="711" t="s">
        <v>6195</v>
      </c>
      <c r="C2100" s="711" t="s">
        <v>585</v>
      </c>
      <c r="D2100" s="711" t="s">
        <v>5883</v>
      </c>
      <c r="E2100" s="713">
        <v>665.06</v>
      </c>
    </row>
    <row r="2101" spans="1:5">
      <c r="A2101" s="712">
        <v>99246</v>
      </c>
      <c r="B2101" s="711" t="s">
        <v>6195</v>
      </c>
      <c r="C2101" s="711" t="s">
        <v>585</v>
      </c>
      <c r="D2101" s="711" t="s">
        <v>5883</v>
      </c>
      <c r="E2101" s="713">
        <v>665.06</v>
      </c>
    </row>
    <row r="2102" spans="1:5">
      <c r="A2102" s="712">
        <v>99247</v>
      </c>
      <c r="B2102" s="711" t="s">
        <v>6196</v>
      </c>
      <c r="C2102" s="711" t="s">
        <v>585</v>
      </c>
      <c r="D2102" s="711" t="s">
        <v>5884</v>
      </c>
      <c r="E2102" s="714">
        <v>1436.33</v>
      </c>
    </row>
    <row r="2103" spans="1:5">
      <c r="A2103" s="712">
        <v>99247</v>
      </c>
      <c r="B2103" s="711" t="s">
        <v>6196</v>
      </c>
      <c r="C2103" s="711" t="s">
        <v>585</v>
      </c>
      <c r="D2103" s="711" t="s">
        <v>5884</v>
      </c>
      <c r="E2103" s="714">
        <v>1436.33</v>
      </c>
    </row>
    <row r="2104" spans="1:5">
      <c r="A2104" s="712">
        <v>99248</v>
      </c>
      <c r="B2104" s="711" t="s">
        <v>6197</v>
      </c>
      <c r="C2104" s="711" t="s">
        <v>269</v>
      </c>
      <c r="D2104" s="711" t="s">
        <v>5883</v>
      </c>
      <c r="E2104" s="714">
        <v>3536.91</v>
      </c>
    </row>
    <row r="2105" spans="1:5">
      <c r="A2105" s="712">
        <v>99248</v>
      </c>
      <c r="B2105" s="711" t="s">
        <v>6197</v>
      </c>
      <c r="C2105" s="711" t="s">
        <v>269</v>
      </c>
      <c r="D2105" s="711" t="s">
        <v>5883</v>
      </c>
      <c r="E2105" s="714">
        <v>3536.91</v>
      </c>
    </row>
    <row r="2106" spans="1:5">
      <c r="A2106" s="712">
        <v>99249</v>
      </c>
      <c r="B2106" s="711" t="s">
        <v>6198</v>
      </c>
      <c r="C2106" s="711" t="s">
        <v>585</v>
      </c>
      <c r="D2106" s="711" t="s">
        <v>5884</v>
      </c>
      <c r="E2106" s="714">
        <v>1581.6</v>
      </c>
    </row>
    <row r="2107" spans="1:5">
      <c r="A2107" s="712">
        <v>99249</v>
      </c>
      <c r="B2107" s="711" t="s">
        <v>6198</v>
      </c>
      <c r="C2107" s="711" t="s">
        <v>585</v>
      </c>
      <c r="D2107" s="711" t="s">
        <v>5884</v>
      </c>
      <c r="E2107" s="714">
        <v>1581.6</v>
      </c>
    </row>
    <row r="2108" spans="1:5">
      <c r="A2108" s="712">
        <v>99252</v>
      </c>
      <c r="B2108" s="711" t="s">
        <v>6199</v>
      </c>
      <c r="C2108" s="711" t="s">
        <v>269</v>
      </c>
      <c r="D2108" s="711" t="s">
        <v>5883</v>
      </c>
      <c r="E2108" s="714">
        <v>1916</v>
      </c>
    </row>
    <row r="2109" spans="1:5">
      <c r="A2109" s="712">
        <v>99252</v>
      </c>
      <c r="B2109" s="711" t="s">
        <v>6199</v>
      </c>
      <c r="C2109" s="711" t="s">
        <v>269</v>
      </c>
      <c r="D2109" s="711" t="s">
        <v>5883</v>
      </c>
      <c r="E2109" s="714">
        <v>1916</v>
      </c>
    </row>
    <row r="2110" spans="1:5">
      <c r="A2110" s="712">
        <v>99254</v>
      </c>
      <c r="B2110" s="711" t="s">
        <v>6200</v>
      </c>
      <c r="C2110" s="711" t="s">
        <v>585</v>
      </c>
      <c r="D2110" s="711" t="s">
        <v>5884</v>
      </c>
      <c r="E2110" s="713">
        <v>907.6</v>
      </c>
    </row>
    <row r="2111" spans="1:5">
      <c r="A2111" s="712">
        <v>99254</v>
      </c>
      <c r="B2111" s="711" t="s">
        <v>6200</v>
      </c>
      <c r="C2111" s="711" t="s">
        <v>585</v>
      </c>
      <c r="D2111" s="711" t="s">
        <v>5884</v>
      </c>
      <c r="E2111" s="713">
        <v>907.6</v>
      </c>
    </row>
    <row r="2112" spans="1:5">
      <c r="A2112" s="712">
        <v>99256</v>
      </c>
      <c r="B2112" s="711" t="s">
        <v>6201</v>
      </c>
      <c r="C2112" s="711" t="s">
        <v>269</v>
      </c>
      <c r="D2112" s="711" t="s">
        <v>5883</v>
      </c>
      <c r="E2112" s="714">
        <v>4337.24</v>
      </c>
    </row>
    <row r="2113" spans="1:5">
      <c r="A2113" s="712">
        <v>99256</v>
      </c>
      <c r="B2113" s="711" t="s">
        <v>6201</v>
      </c>
      <c r="C2113" s="711" t="s">
        <v>269</v>
      </c>
      <c r="D2113" s="711" t="s">
        <v>5883</v>
      </c>
      <c r="E2113" s="714">
        <v>4337.24</v>
      </c>
    </row>
    <row r="2114" spans="1:5">
      <c r="A2114" s="712">
        <v>99259</v>
      </c>
      <c r="B2114" s="711" t="s">
        <v>6202</v>
      </c>
      <c r="C2114" s="711" t="s">
        <v>269</v>
      </c>
      <c r="D2114" s="711" t="s">
        <v>5883</v>
      </c>
      <c r="E2114" s="714">
        <v>2428.67</v>
      </c>
    </row>
    <row r="2115" spans="1:5">
      <c r="A2115" s="712">
        <v>99259</v>
      </c>
      <c r="B2115" s="711" t="s">
        <v>6202</v>
      </c>
      <c r="C2115" s="711" t="s">
        <v>269</v>
      </c>
      <c r="D2115" s="711" t="s">
        <v>5883</v>
      </c>
      <c r="E2115" s="714">
        <v>2428.67</v>
      </c>
    </row>
    <row r="2116" spans="1:5">
      <c r="A2116" s="712">
        <v>99261</v>
      </c>
      <c r="B2116" s="711" t="s">
        <v>6203</v>
      </c>
      <c r="C2116" s="711" t="s">
        <v>585</v>
      </c>
      <c r="D2116" s="711" t="s">
        <v>5884</v>
      </c>
      <c r="E2116" s="714">
        <v>1083.83</v>
      </c>
    </row>
    <row r="2117" spans="1:5">
      <c r="A2117" s="712">
        <v>99261</v>
      </c>
      <c r="B2117" s="711" t="s">
        <v>6203</v>
      </c>
      <c r="C2117" s="711" t="s">
        <v>585</v>
      </c>
      <c r="D2117" s="711" t="s">
        <v>5884</v>
      </c>
      <c r="E2117" s="714">
        <v>1083.83</v>
      </c>
    </row>
    <row r="2118" spans="1:5">
      <c r="A2118" s="712">
        <v>99263</v>
      </c>
      <c r="B2118" s="711" t="s">
        <v>6204</v>
      </c>
      <c r="C2118" s="711" t="s">
        <v>585</v>
      </c>
      <c r="D2118" s="711" t="s">
        <v>5884</v>
      </c>
      <c r="E2118" s="714">
        <v>1612.6</v>
      </c>
    </row>
    <row r="2119" spans="1:5">
      <c r="A2119" s="712">
        <v>99263</v>
      </c>
      <c r="B2119" s="711" t="s">
        <v>6204</v>
      </c>
      <c r="C2119" s="711" t="s">
        <v>585</v>
      </c>
      <c r="D2119" s="711" t="s">
        <v>5884</v>
      </c>
      <c r="E2119" s="714">
        <v>1612.6</v>
      </c>
    </row>
    <row r="2120" spans="1:5">
      <c r="A2120" s="712">
        <v>99265</v>
      </c>
      <c r="B2120" s="711" t="s">
        <v>6205</v>
      </c>
      <c r="C2120" s="711" t="s">
        <v>269</v>
      </c>
      <c r="D2120" s="711" t="s">
        <v>5883</v>
      </c>
      <c r="E2120" s="714">
        <v>2941.27</v>
      </c>
    </row>
    <row r="2121" spans="1:5">
      <c r="A2121" s="712">
        <v>99265</v>
      </c>
      <c r="B2121" s="711" t="s">
        <v>6205</v>
      </c>
      <c r="C2121" s="711" t="s">
        <v>269</v>
      </c>
      <c r="D2121" s="711" t="s">
        <v>5883</v>
      </c>
      <c r="E2121" s="714">
        <v>2941.27</v>
      </c>
    </row>
    <row r="2122" spans="1:5">
      <c r="A2122" s="712">
        <v>99266</v>
      </c>
      <c r="B2122" s="711" t="s">
        <v>6206</v>
      </c>
      <c r="C2122" s="711" t="s">
        <v>585</v>
      </c>
      <c r="D2122" s="711" t="s">
        <v>5884</v>
      </c>
      <c r="E2122" s="714">
        <v>1260.07</v>
      </c>
    </row>
    <row r="2123" spans="1:5">
      <c r="A2123" s="712">
        <v>99266</v>
      </c>
      <c r="B2123" s="711" t="s">
        <v>6206</v>
      </c>
      <c r="C2123" s="711" t="s">
        <v>585</v>
      </c>
      <c r="D2123" s="711" t="s">
        <v>5884</v>
      </c>
      <c r="E2123" s="714">
        <v>1260.07</v>
      </c>
    </row>
    <row r="2124" spans="1:5">
      <c r="A2124" s="712">
        <v>99267</v>
      </c>
      <c r="B2124" s="711" t="s">
        <v>6207</v>
      </c>
      <c r="C2124" s="711" t="s">
        <v>269</v>
      </c>
      <c r="D2124" s="711" t="s">
        <v>5883</v>
      </c>
      <c r="E2124" s="714">
        <v>3455.43</v>
      </c>
    </row>
    <row r="2125" spans="1:5">
      <c r="A2125" s="712">
        <v>99267</v>
      </c>
      <c r="B2125" s="711" t="s">
        <v>6207</v>
      </c>
      <c r="C2125" s="711" t="s">
        <v>269</v>
      </c>
      <c r="D2125" s="711" t="s">
        <v>5883</v>
      </c>
      <c r="E2125" s="714">
        <v>3455.43</v>
      </c>
    </row>
    <row r="2126" spans="1:5">
      <c r="A2126" s="712">
        <v>99268</v>
      </c>
      <c r="B2126" s="711" t="s">
        <v>6208</v>
      </c>
      <c r="C2126" s="711" t="s">
        <v>269</v>
      </c>
      <c r="D2126" s="711" t="s">
        <v>5883</v>
      </c>
      <c r="E2126" s="713">
        <v>338.18</v>
      </c>
    </row>
    <row r="2127" spans="1:5">
      <c r="A2127" s="712">
        <v>99268</v>
      </c>
      <c r="B2127" s="711" t="s">
        <v>6208</v>
      </c>
      <c r="C2127" s="711" t="s">
        <v>269</v>
      </c>
      <c r="D2127" s="711" t="s">
        <v>5883</v>
      </c>
      <c r="E2127" s="713">
        <v>338.18</v>
      </c>
    </row>
    <row r="2128" spans="1:5">
      <c r="A2128" s="712">
        <v>99269</v>
      </c>
      <c r="B2128" s="711" t="s">
        <v>6209</v>
      </c>
      <c r="C2128" s="711" t="s">
        <v>585</v>
      </c>
      <c r="D2128" s="711" t="s">
        <v>5884</v>
      </c>
      <c r="E2128" s="714">
        <v>1436.33</v>
      </c>
    </row>
    <row r="2129" spans="1:5">
      <c r="A2129" s="712">
        <v>99269</v>
      </c>
      <c r="B2129" s="711" t="s">
        <v>6209</v>
      </c>
      <c r="C2129" s="711" t="s">
        <v>585</v>
      </c>
      <c r="D2129" s="711" t="s">
        <v>5884</v>
      </c>
      <c r="E2129" s="714">
        <v>1436.33</v>
      </c>
    </row>
    <row r="2130" spans="1:5">
      <c r="A2130" s="712">
        <v>99270</v>
      </c>
      <c r="B2130" s="711" t="s">
        <v>6210</v>
      </c>
      <c r="C2130" s="711" t="s">
        <v>269</v>
      </c>
      <c r="D2130" s="711" t="s">
        <v>5883</v>
      </c>
      <c r="E2130" s="713">
        <v>456.93</v>
      </c>
    </row>
    <row r="2131" spans="1:5">
      <c r="A2131" s="712">
        <v>99270</v>
      </c>
      <c r="B2131" s="711" t="s">
        <v>6210</v>
      </c>
      <c r="C2131" s="711" t="s">
        <v>269</v>
      </c>
      <c r="D2131" s="711" t="s">
        <v>5883</v>
      </c>
      <c r="E2131" s="713">
        <v>456.93</v>
      </c>
    </row>
    <row r="2132" spans="1:5">
      <c r="A2132" s="712">
        <v>99271</v>
      </c>
      <c r="B2132" s="711" t="s">
        <v>6211</v>
      </c>
      <c r="C2132" s="711" t="s">
        <v>269</v>
      </c>
      <c r="D2132" s="711" t="s">
        <v>5883</v>
      </c>
      <c r="E2132" s="714">
        <v>4978.2700000000004</v>
      </c>
    </row>
    <row r="2133" spans="1:5">
      <c r="A2133" s="712">
        <v>99271</v>
      </c>
      <c r="B2133" s="711" t="s">
        <v>6211</v>
      </c>
      <c r="C2133" s="711" t="s">
        <v>269</v>
      </c>
      <c r="D2133" s="711" t="s">
        <v>5883</v>
      </c>
      <c r="E2133" s="714">
        <v>4978.2700000000004</v>
      </c>
    </row>
    <row r="2134" spans="1:5">
      <c r="A2134" s="712">
        <v>99272</v>
      </c>
      <c r="B2134" s="711" t="s">
        <v>6212</v>
      </c>
      <c r="C2134" s="711" t="s">
        <v>269</v>
      </c>
      <c r="D2134" s="711" t="s">
        <v>5883</v>
      </c>
      <c r="E2134" s="713">
        <v>845.82</v>
      </c>
    </row>
    <row r="2135" spans="1:5">
      <c r="A2135" s="712">
        <v>99272</v>
      </c>
      <c r="B2135" s="711" t="s">
        <v>6212</v>
      </c>
      <c r="C2135" s="711" t="s">
        <v>269</v>
      </c>
      <c r="D2135" s="711" t="s">
        <v>5883</v>
      </c>
      <c r="E2135" s="713">
        <v>845.82</v>
      </c>
    </row>
    <row r="2136" spans="1:5">
      <c r="A2136" s="712">
        <v>99273</v>
      </c>
      <c r="B2136" s="711" t="s">
        <v>6213</v>
      </c>
      <c r="C2136" s="711" t="s">
        <v>269</v>
      </c>
      <c r="D2136" s="711" t="s">
        <v>5883</v>
      </c>
      <c r="E2136" s="714">
        <v>1207.8</v>
      </c>
    </row>
    <row r="2137" spans="1:5">
      <c r="A2137" s="712">
        <v>99273</v>
      </c>
      <c r="B2137" s="711" t="s">
        <v>6213</v>
      </c>
      <c r="C2137" s="711" t="s">
        <v>269</v>
      </c>
      <c r="D2137" s="711" t="s">
        <v>5883</v>
      </c>
      <c r="E2137" s="714">
        <v>1207.8</v>
      </c>
    </row>
    <row r="2138" spans="1:5">
      <c r="A2138" s="712">
        <v>99274</v>
      </c>
      <c r="B2138" s="711" t="s">
        <v>6214</v>
      </c>
      <c r="C2138" s="711" t="s">
        <v>269</v>
      </c>
      <c r="D2138" s="711" t="s">
        <v>5883</v>
      </c>
      <c r="E2138" s="714">
        <v>3984.9</v>
      </c>
    </row>
    <row r="2139" spans="1:5">
      <c r="A2139" s="712">
        <v>99274</v>
      </c>
      <c r="B2139" s="711" t="s">
        <v>6214</v>
      </c>
      <c r="C2139" s="711" t="s">
        <v>269</v>
      </c>
      <c r="D2139" s="711" t="s">
        <v>5883</v>
      </c>
      <c r="E2139" s="714">
        <v>3984.9</v>
      </c>
    </row>
    <row r="2140" spans="1:5">
      <c r="A2140" s="712">
        <v>99275</v>
      </c>
      <c r="B2140" s="711" t="s">
        <v>6215</v>
      </c>
      <c r="C2140" s="711" t="s">
        <v>269</v>
      </c>
      <c r="D2140" s="711" t="s">
        <v>5883</v>
      </c>
      <c r="E2140" s="713">
        <v>673.78</v>
      </c>
    </row>
    <row r="2141" spans="1:5">
      <c r="A2141" s="712">
        <v>99275</v>
      </c>
      <c r="B2141" s="711" t="s">
        <v>6215</v>
      </c>
      <c r="C2141" s="711" t="s">
        <v>269</v>
      </c>
      <c r="D2141" s="711" t="s">
        <v>5883</v>
      </c>
      <c r="E2141" s="713">
        <v>673.78</v>
      </c>
    </row>
    <row r="2142" spans="1:5">
      <c r="A2142" s="712">
        <v>99276</v>
      </c>
      <c r="B2142" s="711" t="s">
        <v>6216</v>
      </c>
      <c r="C2142" s="711" t="s">
        <v>585</v>
      </c>
      <c r="D2142" s="711" t="s">
        <v>5884</v>
      </c>
      <c r="E2142" s="714">
        <v>1788.84</v>
      </c>
    </row>
    <row r="2143" spans="1:5">
      <c r="A2143" s="712">
        <v>99276</v>
      </c>
      <c r="B2143" s="711" t="s">
        <v>6216</v>
      </c>
      <c r="C2143" s="711" t="s">
        <v>585</v>
      </c>
      <c r="D2143" s="711" t="s">
        <v>5884</v>
      </c>
      <c r="E2143" s="714">
        <v>1788.84</v>
      </c>
    </row>
    <row r="2144" spans="1:5">
      <c r="A2144" s="712">
        <v>99277</v>
      </c>
      <c r="B2144" s="711" t="s">
        <v>6217</v>
      </c>
      <c r="C2144" s="711" t="s">
        <v>585</v>
      </c>
      <c r="D2144" s="711" t="s">
        <v>5884</v>
      </c>
      <c r="E2144" s="714">
        <v>1612.6</v>
      </c>
    </row>
    <row r="2145" spans="1:5">
      <c r="A2145" s="712">
        <v>99277</v>
      </c>
      <c r="B2145" s="711" t="s">
        <v>6217</v>
      </c>
      <c r="C2145" s="711" t="s">
        <v>585</v>
      </c>
      <c r="D2145" s="711" t="s">
        <v>5884</v>
      </c>
      <c r="E2145" s="714">
        <v>1612.6</v>
      </c>
    </row>
    <row r="2146" spans="1:5">
      <c r="A2146" s="712">
        <v>99278</v>
      </c>
      <c r="B2146" s="711" t="s">
        <v>6218</v>
      </c>
      <c r="C2146" s="711" t="s">
        <v>585</v>
      </c>
      <c r="D2146" s="711" t="s">
        <v>5883</v>
      </c>
      <c r="E2146" s="713">
        <v>266.99</v>
      </c>
    </row>
    <row r="2147" spans="1:5">
      <c r="A2147" s="712">
        <v>99278</v>
      </c>
      <c r="B2147" s="711" t="s">
        <v>6218</v>
      </c>
      <c r="C2147" s="711" t="s">
        <v>585</v>
      </c>
      <c r="D2147" s="711" t="s">
        <v>5883</v>
      </c>
      <c r="E2147" s="713">
        <v>266.99</v>
      </c>
    </row>
    <row r="2148" spans="1:5">
      <c r="A2148" s="712">
        <v>99279</v>
      </c>
      <c r="B2148" s="711" t="s">
        <v>6219</v>
      </c>
      <c r="C2148" s="711" t="s">
        <v>269</v>
      </c>
      <c r="D2148" s="711" t="s">
        <v>5883</v>
      </c>
      <c r="E2148" s="714">
        <v>4499.8100000000004</v>
      </c>
    </row>
    <row r="2149" spans="1:5">
      <c r="A2149" s="712">
        <v>99279</v>
      </c>
      <c r="B2149" s="711" t="s">
        <v>6219</v>
      </c>
      <c r="C2149" s="711" t="s">
        <v>269</v>
      </c>
      <c r="D2149" s="711" t="s">
        <v>5883</v>
      </c>
      <c r="E2149" s="714">
        <v>4499.8100000000004</v>
      </c>
    </row>
    <row r="2150" spans="1:5">
      <c r="A2150" s="712">
        <v>99280</v>
      </c>
      <c r="B2150" s="711" t="s">
        <v>6220</v>
      </c>
      <c r="C2150" s="711" t="s">
        <v>269</v>
      </c>
      <c r="D2150" s="711" t="s">
        <v>5883</v>
      </c>
      <c r="E2150" s="714">
        <v>1570.72</v>
      </c>
    </row>
    <row r="2151" spans="1:5">
      <c r="A2151" s="712">
        <v>99280</v>
      </c>
      <c r="B2151" s="711" t="s">
        <v>6220</v>
      </c>
      <c r="C2151" s="711" t="s">
        <v>269</v>
      </c>
      <c r="D2151" s="711" t="s">
        <v>5883</v>
      </c>
      <c r="E2151" s="714">
        <v>1570.72</v>
      </c>
    </row>
    <row r="2152" spans="1:5">
      <c r="A2152" s="712">
        <v>99281</v>
      </c>
      <c r="B2152" s="711" t="s">
        <v>6221</v>
      </c>
      <c r="C2152" s="711" t="s">
        <v>585</v>
      </c>
      <c r="D2152" s="711" t="s">
        <v>5884</v>
      </c>
      <c r="E2152" s="714">
        <v>1788.84</v>
      </c>
    </row>
    <row r="2153" spans="1:5">
      <c r="A2153" s="712">
        <v>99281</v>
      </c>
      <c r="B2153" s="711" t="s">
        <v>6221</v>
      </c>
      <c r="C2153" s="711" t="s">
        <v>585</v>
      </c>
      <c r="D2153" s="711" t="s">
        <v>5884</v>
      </c>
      <c r="E2153" s="714">
        <v>1788.84</v>
      </c>
    </row>
    <row r="2154" spans="1:5">
      <c r="A2154" s="712">
        <v>99282</v>
      </c>
      <c r="B2154" s="711" t="s">
        <v>6222</v>
      </c>
      <c r="C2154" s="711" t="s">
        <v>585</v>
      </c>
      <c r="D2154" s="711" t="s">
        <v>5884</v>
      </c>
      <c r="E2154" s="714">
        <v>1982.72</v>
      </c>
    </row>
    <row r="2155" spans="1:5">
      <c r="A2155" s="712">
        <v>99282</v>
      </c>
      <c r="B2155" s="711" t="s">
        <v>6222</v>
      </c>
      <c r="C2155" s="711" t="s">
        <v>585</v>
      </c>
      <c r="D2155" s="711" t="s">
        <v>5884</v>
      </c>
      <c r="E2155" s="714">
        <v>1982.72</v>
      </c>
    </row>
    <row r="2156" spans="1:5">
      <c r="A2156" s="712">
        <v>99283</v>
      </c>
      <c r="B2156" s="711" t="s">
        <v>6223</v>
      </c>
      <c r="C2156" s="711" t="s">
        <v>585</v>
      </c>
      <c r="D2156" s="711" t="s">
        <v>5884</v>
      </c>
      <c r="E2156" s="713">
        <v>901.94</v>
      </c>
    </row>
    <row r="2157" spans="1:5">
      <c r="A2157" s="712">
        <v>99283</v>
      </c>
      <c r="B2157" s="711" t="s">
        <v>6223</v>
      </c>
      <c r="C2157" s="711" t="s">
        <v>585</v>
      </c>
      <c r="D2157" s="711" t="s">
        <v>5884</v>
      </c>
      <c r="E2157" s="713">
        <v>901.94</v>
      </c>
    </row>
    <row r="2158" spans="1:5">
      <c r="A2158" s="712">
        <v>99284</v>
      </c>
      <c r="B2158" s="711" t="s">
        <v>6224</v>
      </c>
      <c r="C2158" s="711" t="s">
        <v>269</v>
      </c>
      <c r="D2158" s="711" t="s">
        <v>5883</v>
      </c>
      <c r="E2158" s="714">
        <v>5626.97</v>
      </c>
    </row>
    <row r="2159" spans="1:5">
      <c r="A2159" s="712">
        <v>99284</v>
      </c>
      <c r="B2159" s="711" t="s">
        <v>6224</v>
      </c>
      <c r="C2159" s="711" t="s">
        <v>269</v>
      </c>
      <c r="D2159" s="711" t="s">
        <v>5883</v>
      </c>
      <c r="E2159" s="714">
        <v>5626.97</v>
      </c>
    </row>
    <row r="2160" spans="1:5">
      <c r="A2160" s="712">
        <v>99285</v>
      </c>
      <c r="B2160" s="711" t="s">
        <v>6225</v>
      </c>
      <c r="C2160" s="711" t="s">
        <v>269</v>
      </c>
      <c r="D2160" s="711" t="s">
        <v>5883</v>
      </c>
      <c r="E2160" s="713">
        <v>952.28</v>
      </c>
    </row>
    <row r="2161" spans="1:5">
      <c r="A2161" s="712">
        <v>99285</v>
      </c>
      <c r="B2161" s="711" t="s">
        <v>6225</v>
      </c>
      <c r="C2161" s="711" t="s">
        <v>269</v>
      </c>
      <c r="D2161" s="711" t="s">
        <v>5883</v>
      </c>
      <c r="E2161" s="713">
        <v>952.28</v>
      </c>
    </row>
    <row r="2162" spans="1:5">
      <c r="A2162" s="712">
        <v>99286</v>
      </c>
      <c r="B2162" s="711" t="s">
        <v>6226</v>
      </c>
      <c r="C2162" s="711" t="s">
        <v>269</v>
      </c>
      <c r="D2162" s="711" t="s">
        <v>5883</v>
      </c>
      <c r="E2162" s="714">
        <v>5011.71</v>
      </c>
    </row>
    <row r="2163" spans="1:5">
      <c r="A2163" s="712">
        <v>99286</v>
      </c>
      <c r="B2163" s="711" t="s">
        <v>6226</v>
      </c>
      <c r="C2163" s="711" t="s">
        <v>269</v>
      </c>
      <c r="D2163" s="711" t="s">
        <v>5883</v>
      </c>
      <c r="E2163" s="714">
        <v>5011.71</v>
      </c>
    </row>
    <row r="2164" spans="1:5">
      <c r="A2164" s="712">
        <v>99287</v>
      </c>
      <c r="B2164" s="711" t="s">
        <v>6227</v>
      </c>
      <c r="C2164" s="711" t="s">
        <v>269</v>
      </c>
      <c r="D2164" s="711" t="s">
        <v>5883</v>
      </c>
      <c r="E2164" s="714">
        <v>7124.39</v>
      </c>
    </row>
    <row r="2165" spans="1:5">
      <c r="A2165" s="712">
        <v>99287</v>
      </c>
      <c r="B2165" s="711" t="s">
        <v>6227</v>
      </c>
      <c r="C2165" s="711" t="s">
        <v>269</v>
      </c>
      <c r="D2165" s="711" t="s">
        <v>5883</v>
      </c>
      <c r="E2165" s="714">
        <v>7124.39</v>
      </c>
    </row>
    <row r="2166" spans="1:5">
      <c r="A2166" s="712">
        <v>99288</v>
      </c>
      <c r="B2166" s="711" t="s">
        <v>6228</v>
      </c>
      <c r="C2166" s="711" t="s">
        <v>585</v>
      </c>
      <c r="D2166" s="711" t="s">
        <v>5883</v>
      </c>
      <c r="E2166" s="713">
        <v>414.25</v>
      </c>
    </row>
    <row r="2167" spans="1:5">
      <c r="A2167" s="712">
        <v>99288</v>
      </c>
      <c r="B2167" s="711" t="s">
        <v>6228</v>
      </c>
      <c r="C2167" s="711" t="s">
        <v>585</v>
      </c>
      <c r="D2167" s="711" t="s">
        <v>5883</v>
      </c>
      <c r="E2167" s="713">
        <v>414.25</v>
      </c>
    </row>
    <row r="2168" spans="1:5">
      <c r="A2168" s="712">
        <v>99289</v>
      </c>
      <c r="B2168" s="711" t="s">
        <v>6229</v>
      </c>
      <c r="C2168" s="711" t="s">
        <v>585</v>
      </c>
      <c r="D2168" s="711" t="s">
        <v>5884</v>
      </c>
      <c r="E2168" s="714">
        <v>1931.76</v>
      </c>
    </row>
    <row r="2169" spans="1:5">
      <c r="A2169" s="712">
        <v>99289</v>
      </c>
      <c r="B2169" s="711" t="s">
        <v>6229</v>
      </c>
      <c r="C2169" s="711" t="s">
        <v>585</v>
      </c>
      <c r="D2169" s="711" t="s">
        <v>5884</v>
      </c>
      <c r="E2169" s="714">
        <v>1931.76</v>
      </c>
    </row>
    <row r="2170" spans="1:5">
      <c r="A2170" s="712">
        <v>99290</v>
      </c>
      <c r="B2170" s="711" t="s">
        <v>6230</v>
      </c>
      <c r="C2170" s="711" t="s">
        <v>269</v>
      </c>
      <c r="D2170" s="711" t="s">
        <v>5883</v>
      </c>
      <c r="E2170" s="714">
        <v>3017.8</v>
      </c>
    </row>
    <row r="2171" spans="1:5">
      <c r="A2171" s="712">
        <v>99290</v>
      </c>
      <c r="B2171" s="711" t="s">
        <v>6230</v>
      </c>
      <c r="C2171" s="711" t="s">
        <v>269</v>
      </c>
      <c r="D2171" s="711" t="s">
        <v>5883</v>
      </c>
      <c r="E2171" s="714">
        <v>3017.8</v>
      </c>
    </row>
    <row r="2172" spans="1:5">
      <c r="A2172" s="712">
        <v>99291</v>
      </c>
      <c r="B2172" s="711" t="s">
        <v>6231</v>
      </c>
      <c r="C2172" s="711" t="s">
        <v>585</v>
      </c>
      <c r="D2172" s="711" t="s">
        <v>5884</v>
      </c>
      <c r="E2172" s="714">
        <v>1965.08</v>
      </c>
    </row>
    <row r="2173" spans="1:5">
      <c r="A2173" s="712">
        <v>99291</v>
      </c>
      <c r="B2173" s="711" t="s">
        <v>6231</v>
      </c>
      <c r="C2173" s="711" t="s">
        <v>585</v>
      </c>
      <c r="D2173" s="711" t="s">
        <v>5884</v>
      </c>
      <c r="E2173" s="714">
        <v>1965.08</v>
      </c>
    </row>
    <row r="2174" spans="1:5">
      <c r="A2174" s="712">
        <v>99292</v>
      </c>
      <c r="B2174" s="711" t="s">
        <v>6232</v>
      </c>
      <c r="C2174" s="711" t="s">
        <v>269</v>
      </c>
      <c r="D2174" s="711" t="s">
        <v>5883</v>
      </c>
      <c r="E2174" s="714">
        <v>1951.86</v>
      </c>
    </row>
    <row r="2175" spans="1:5">
      <c r="A2175" s="712">
        <v>99292</v>
      </c>
      <c r="B2175" s="711" t="s">
        <v>6232</v>
      </c>
      <c r="C2175" s="711" t="s">
        <v>269</v>
      </c>
      <c r="D2175" s="711" t="s">
        <v>5883</v>
      </c>
      <c r="E2175" s="714">
        <v>1951.86</v>
      </c>
    </row>
    <row r="2176" spans="1:5">
      <c r="A2176" s="712">
        <v>99293</v>
      </c>
      <c r="B2176" s="711" t="s">
        <v>6233</v>
      </c>
      <c r="C2176" s="711" t="s">
        <v>585</v>
      </c>
      <c r="D2176" s="711" t="s">
        <v>5884</v>
      </c>
      <c r="E2176" s="714">
        <v>1096.1199999999999</v>
      </c>
    </row>
    <row r="2177" spans="1:5">
      <c r="A2177" s="712">
        <v>99293</v>
      </c>
      <c r="B2177" s="711" t="s">
        <v>6233</v>
      </c>
      <c r="C2177" s="711" t="s">
        <v>585</v>
      </c>
      <c r="D2177" s="711" t="s">
        <v>5884</v>
      </c>
      <c r="E2177" s="714">
        <v>1096.1199999999999</v>
      </c>
    </row>
    <row r="2178" spans="1:5">
      <c r="A2178" s="712">
        <v>99294</v>
      </c>
      <c r="B2178" s="711" t="s">
        <v>6234</v>
      </c>
      <c r="C2178" s="711" t="s">
        <v>269</v>
      </c>
      <c r="D2178" s="711" t="s">
        <v>5883</v>
      </c>
      <c r="E2178" s="714">
        <v>6236.41</v>
      </c>
    </row>
    <row r="2179" spans="1:5">
      <c r="A2179" s="712">
        <v>99294</v>
      </c>
      <c r="B2179" s="711" t="s">
        <v>6234</v>
      </c>
      <c r="C2179" s="711" t="s">
        <v>269</v>
      </c>
      <c r="D2179" s="711" t="s">
        <v>5883</v>
      </c>
      <c r="E2179" s="714">
        <v>6236.41</v>
      </c>
    </row>
    <row r="2180" spans="1:5">
      <c r="A2180" s="712">
        <v>99296</v>
      </c>
      <c r="B2180" s="711" t="s">
        <v>6235</v>
      </c>
      <c r="C2180" s="711" t="s">
        <v>585</v>
      </c>
      <c r="D2180" s="711" t="s">
        <v>5884</v>
      </c>
      <c r="E2180" s="714">
        <v>2158.92</v>
      </c>
    </row>
    <row r="2181" spans="1:5">
      <c r="A2181" s="712">
        <v>99296</v>
      </c>
      <c r="B2181" s="711" t="s">
        <v>6235</v>
      </c>
      <c r="C2181" s="711" t="s">
        <v>585</v>
      </c>
      <c r="D2181" s="711" t="s">
        <v>5884</v>
      </c>
      <c r="E2181" s="714">
        <v>2158.92</v>
      </c>
    </row>
    <row r="2182" spans="1:5">
      <c r="A2182" s="712">
        <v>99297</v>
      </c>
      <c r="B2182" s="711" t="s">
        <v>6236</v>
      </c>
      <c r="C2182" s="711" t="s">
        <v>585</v>
      </c>
      <c r="D2182" s="711" t="s">
        <v>5884</v>
      </c>
      <c r="E2182" s="714">
        <v>2155.88</v>
      </c>
    </row>
    <row r="2183" spans="1:5">
      <c r="A2183" s="712">
        <v>99297</v>
      </c>
      <c r="B2183" s="711" t="s">
        <v>6236</v>
      </c>
      <c r="C2183" s="711" t="s">
        <v>585</v>
      </c>
      <c r="D2183" s="711" t="s">
        <v>5884</v>
      </c>
      <c r="E2183" s="714">
        <v>2155.88</v>
      </c>
    </row>
    <row r="2184" spans="1:5">
      <c r="A2184" s="712">
        <v>99298</v>
      </c>
      <c r="B2184" s="711" t="s">
        <v>6237</v>
      </c>
      <c r="C2184" s="711" t="s">
        <v>269</v>
      </c>
      <c r="D2184" s="711" t="s">
        <v>5883</v>
      </c>
      <c r="E2184" s="714">
        <v>8062.36</v>
      </c>
    </row>
    <row r="2185" spans="1:5">
      <c r="A2185" s="712">
        <v>99298</v>
      </c>
      <c r="B2185" s="711" t="s">
        <v>6237</v>
      </c>
      <c r="C2185" s="711" t="s">
        <v>269</v>
      </c>
      <c r="D2185" s="711" t="s">
        <v>5883</v>
      </c>
      <c r="E2185" s="714">
        <v>8062.36</v>
      </c>
    </row>
    <row r="2186" spans="1:5">
      <c r="A2186" s="712">
        <v>99299</v>
      </c>
      <c r="B2186" s="711" t="s">
        <v>6238</v>
      </c>
      <c r="C2186" s="711" t="s">
        <v>585</v>
      </c>
      <c r="D2186" s="711" t="s">
        <v>5884</v>
      </c>
      <c r="E2186" s="714">
        <v>2335.15</v>
      </c>
    </row>
    <row r="2187" spans="1:5">
      <c r="A2187" s="712">
        <v>99299</v>
      </c>
      <c r="B2187" s="711" t="s">
        <v>6238</v>
      </c>
      <c r="C2187" s="711" t="s">
        <v>585</v>
      </c>
      <c r="D2187" s="711" t="s">
        <v>5884</v>
      </c>
      <c r="E2187" s="714">
        <v>2335.15</v>
      </c>
    </row>
    <row r="2188" spans="1:5">
      <c r="A2188" s="712">
        <v>99300</v>
      </c>
      <c r="B2188" s="711" t="s">
        <v>6239</v>
      </c>
      <c r="C2188" s="711" t="s">
        <v>269</v>
      </c>
      <c r="D2188" s="711" t="s">
        <v>5883</v>
      </c>
      <c r="E2188" s="714">
        <v>9000.51</v>
      </c>
    </row>
    <row r="2189" spans="1:5">
      <c r="A2189" s="712">
        <v>99300</v>
      </c>
      <c r="B2189" s="711" t="s">
        <v>6239</v>
      </c>
      <c r="C2189" s="711" t="s">
        <v>269</v>
      </c>
      <c r="D2189" s="711" t="s">
        <v>5883</v>
      </c>
      <c r="E2189" s="714">
        <v>9000.51</v>
      </c>
    </row>
    <row r="2190" spans="1:5">
      <c r="A2190" s="712">
        <v>99301</v>
      </c>
      <c r="B2190" s="711" t="s">
        <v>6240</v>
      </c>
      <c r="C2190" s="711" t="s">
        <v>269</v>
      </c>
      <c r="D2190" s="711" t="s">
        <v>5883</v>
      </c>
      <c r="E2190" s="714">
        <v>4460.7299999999996</v>
      </c>
    </row>
    <row r="2191" spans="1:5">
      <c r="A2191" s="712">
        <v>99301</v>
      </c>
      <c r="B2191" s="711" t="s">
        <v>6240</v>
      </c>
      <c r="C2191" s="711" t="s">
        <v>269</v>
      </c>
      <c r="D2191" s="711" t="s">
        <v>5883</v>
      </c>
      <c r="E2191" s="714">
        <v>4460.7299999999996</v>
      </c>
    </row>
    <row r="2192" spans="1:5">
      <c r="A2192" s="712">
        <v>99302</v>
      </c>
      <c r="B2192" s="711" t="s">
        <v>6241</v>
      </c>
      <c r="C2192" s="711" t="s">
        <v>585</v>
      </c>
      <c r="D2192" s="711" t="s">
        <v>5884</v>
      </c>
      <c r="E2192" s="714">
        <v>2514.42</v>
      </c>
    </row>
    <row r="2193" spans="1:5">
      <c r="A2193" s="712">
        <v>99303</v>
      </c>
      <c r="B2193" s="711" t="s">
        <v>6242</v>
      </c>
      <c r="C2193" s="711" t="s">
        <v>269</v>
      </c>
      <c r="D2193" s="711" t="s">
        <v>5883</v>
      </c>
      <c r="E2193" s="714">
        <v>8233.33</v>
      </c>
    </row>
    <row r="2194" spans="1:5">
      <c r="A2194" s="712">
        <v>99304</v>
      </c>
      <c r="B2194" s="711" t="s">
        <v>6243</v>
      </c>
      <c r="C2194" s="711" t="s">
        <v>585</v>
      </c>
      <c r="D2194" s="711" t="s">
        <v>5884</v>
      </c>
      <c r="E2194" s="714">
        <v>2338.19</v>
      </c>
    </row>
    <row r="2195" spans="1:5">
      <c r="A2195" s="712">
        <v>99305</v>
      </c>
      <c r="B2195" s="711" t="s">
        <v>6244</v>
      </c>
      <c r="C2195" s="711" t="s">
        <v>269</v>
      </c>
      <c r="D2195" s="711" t="s">
        <v>5883</v>
      </c>
      <c r="E2195" s="714">
        <v>9312.77</v>
      </c>
    </row>
    <row r="2196" spans="1:5">
      <c r="A2196" s="712">
        <v>99306</v>
      </c>
      <c r="B2196" s="711" t="s">
        <v>6245</v>
      </c>
      <c r="C2196" s="711" t="s">
        <v>585</v>
      </c>
      <c r="D2196" s="711" t="s">
        <v>5884</v>
      </c>
      <c r="E2196" s="714">
        <v>2514.42</v>
      </c>
    </row>
    <row r="2197" spans="1:5">
      <c r="A2197" s="712">
        <v>99307</v>
      </c>
      <c r="B2197" s="711" t="s">
        <v>6246</v>
      </c>
      <c r="C2197" s="711" t="s">
        <v>585</v>
      </c>
      <c r="D2197" s="711" t="s">
        <v>5884</v>
      </c>
      <c r="E2197" s="714">
        <v>1688.92</v>
      </c>
    </row>
    <row r="2198" spans="1:5">
      <c r="A2198" s="712">
        <v>99308</v>
      </c>
      <c r="B2198" s="711" t="s">
        <v>6247</v>
      </c>
      <c r="C2198" s="711" t="s">
        <v>269</v>
      </c>
      <c r="D2198" s="711" t="s">
        <v>5883</v>
      </c>
      <c r="E2198" s="714">
        <v>10389.64</v>
      </c>
    </row>
    <row r="2199" spans="1:5">
      <c r="A2199" s="712">
        <v>99309</v>
      </c>
      <c r="B2199" s="711" t="s">
        <v>6248</v>
      </c>
      <c r="C2199" s="711" t="s">
        <v>585</v>
      </c>
      <c r="D2199" s="711" t="s">
        <v>5884</v>
      </c>
      <c r="E2199" s="714">
        <v>2693.73</v>
      </c>
    </row>
    <row r="2200" spans="1:5">
      <c r="A2200" s="712">
        <v>99310</v>
      </c>
      <c r="B2200" s="711" t="s">
        <v>6249</v>
      </c>
      <c r="C2200" s="711" t="s">
        <v>269</v>
      </c>
      <c r="D2200" s="711" t="s">
        <v>5883</v>
      </c>
      <c r="E2200" s="714">
        <v>10565.14</v>
      </c>
    </row>
    <row r="2201" spans="1:5">
      <c r="A2201" s="712">
        <v>99311</v>
      </c>
      <c r="B2201" s="711" t="s">
        <v>6250</v>
      </c>
      <c r="C2201" s="711" t="s">
        <v>585</v>
      </c>
      <c r="D2201" s="711" t="s">
        <v>5884</v>
      </c>
      <c r="E2201" s="714">
        <v>2693.73</v>
      </c>
    </row>
    <row r="2202" spans="1:5">
      <c r="A2202" s="712">
        <v>99312</v>
      </c>
      <c r="B2202" s="711" t="s">
        <v>6251</v>
      </c>
      <c r="C2202" s="711" t="s">
        <v>269</v>
      </c>
      <c r="D2202" s="711" t="s">
        <v>5883</v>
      </c>
      <c r="E2202" s="714">
        <v>5235.57</v>
      </c>
    </row>
    <row r="2203" spans="1:5">
      <c r="A2203" s="712">
        <v>99313</v>
      </c>
      <c r="B2203" s="711" t="s">
        <v>6252</v>
      </c>
      <c r="C2203" s="711" t="s">
        <v>269</v>
      </c>
      <c r="D2203" s="711" t="s">
        <v>5883</v>
      </c>
      <c r="E2203" s="714">
        <v>11783.84</v>
      </c>
    </row>
    <row r="2204" spans="1:5">
      <c r="A2204" s="712">
        <v>99314</v>
      </c>
      <c r="B2204" s="711" t="s">
        <v>6253</v>
      </c>
      <c r="C2204" s="711" t="s">
        <v>585</v>
      </c>
      <c r="D2204" s="711" t="s">
        <v>5884</v>
      </c>
      <c r="E2204" s="714">
        <v>2873.01</v>
      </c>
    </row>
    <row r="2205" spans="1:5">
      <c r="A2205" s="712">
        <v>99315</v>
      </c>
      <c r="B2205" s="711" t="s">
        <v>6254</v>
      </c>
      <c r="C2205" s="711" t="s">
        <v>269</v>
      </c>
      <c r="D2205" s="711" t="s">
        <v>5883</v>
      </c>
      <c r="E2205" s="714">
        <v>13175.6</v>
      </c>
    </row>
    <row r="2206" spans="1:5">
      <c r="A2206" s="712">
        <v>99317</v>
      </c>
      <c r="B2206" s="711" t="s">
        <v>6255</v>
      </c>
      <c r="C2206" s="711" t="s">
        <v>585</v>
      </c>
      <c r="D2206" s="711" t="s">
        <v>5884</v>
      </c>
      <c r="E2206" s="714">
        <v>1803.39</v>
      </c>
    </row>
    <row r="2207" spans="1:5">
      <c r="A2207" s="712">
        <v>99318</v>
      </c>
      <c r="B2207" s="711" t="s">
        <v>6256</v>
      </c>
      <c r="C2207" s="711" t="s">
        <v>585</v>
      </c>
      <c r="D2207" s="711" t="s">
        <v>5883</v>
      </c>
      <c r="E2207" s="713">
        <v>195.86</v>
      </c>
    </row>
    <row r="2208" spans="1:5">
      <c r="A2208" s="712">
        <v>99319</v>
      </c>
      <c r="B2208" s="711" t="s">
        <v>6257</v>
      </c>
      <c r="C2208" s="711" t="s">
        <v>585</v>
      </c>
      <c r="D2208" s="711" t="s">
        <v>5884</v>
      </c>
      <c r="E2208" s="713">
        <v>711.02</v>
      </c>
    </row>
    <row r="2209" spans="1:5">
      <c r="A2209" s="712">
        <v>99320</v>
      </c>
      <c r="B2209" s="711" t="s">
        <v>6258</v>
      </c>
      <c r="C2209" s="711" t="s">
        <v>269</v>
      </c>
      <c r="D2209" s="711" t="s">
        <v>5883</v>
      </c>
      <c r="E2209" s="714">
        <v>6042.64</v>
      </c>
    </row>
    <row r="2210" spans="1:5">
      <c r="A2210" s="712">
        <v>99321</v>
      </c>
      <c r="B2210" s="711" t="s">
        <v>6259</v>
      </c>
      <c r="C2210" s="711" t="s">
        <v>585</v>
      </c>
      <c r="D2210" s="711" t="s">
        <v>5884</v>
      </c>
      <c r="E2210" s="714">
        <v>1979.69</v>
      </c>
    </row>
    <row r="2211" spans="1:5">
      <c r="A2211" s="712">
        <v>99322</v>
      </c>
      <c r="B2211" s="711" t="s">
        <v>6260</v>
      </c>
      <c r="C2211" s="711" t="s">
        <v>269</v>
      </c>
      <c r="D2211" s="711" t="s">
        <v>5883</v>
      </c>
      <c r="E2211" s="714">
        <v>6821.55</v>
      </c>
    </row>
    <row r="2212" spans="1:5">
      <c r="A2212" s="712">
        <v>99323</v>
      </c>
      <c r="B2212" s="711" t="s">
        <v>6261</v>
      </c>
      <c r="C2212" s="711" t="s">
        <v>585</v>
      </c>
      <c r="D2212" s="711" t="s">
        <v>5884</v>
      </c>
      <c r="E2212" s="714">
        <v>2155.88</v>
      </c>
    </row>
    <row r="2213" spans="1:5">
      <c r="A2213" s="712">
        <v>99324</v>
      </c>
      <c r="B2213" s="711" t="s">
        <v>6262</v>
      </c>
      <c r="C2213" s="711" t="s">
        <v>269</v>
      </c>
      <c r="D2213" s="711" t="s">
        <v>5883</v>
      </c>
      <c r="E2213" s="714">
        <v>7600.52</v>
      </c>
    </row>
    <row r="2214" spans="1:5">
      <c r="A2214" s="712">
        <v>99325</v>
      </c>
      <c r="B2214" s="711" t="s">
        <v>6263</v>
      </c>
      <c r="C2214" s="711" t="s">
        <v>585</v>
      </c>
      <c r="D2214" s="711" t="s">
        <v>5884</v>
      </c>
      <c r="E2214" s="714">
        <v>2335.15</v>
      </c>
    </row>
    <row r="2215" spans="1:5">
      <c r="A2215" s="712">
        <v>99326</v>
      </c>
      <c r="B2215" s="711" t="s">
        <v>6264</v>
      </c>
      <c r="C2215" s="711" t="s">
        <v>269</v>
      </c>
      <c r="D2215" s="711" t="s">
        <v>5883</v>
      </c>
      <c r="E2215" s="714">
        <v>6186.09</v>
      </c>
    </row>
    <row r="2216" spans="1:5">
      <c r="A2216" s="712">
        <v>99327</v>
      </c>
      <c r="B2216" s="711" t="s">
        <v>6265</v>
      </c>
      <c r="C2216" s="711" t="s">
        <v>585</v>
      </c>
      <c r="D2216" s="711" t="s">
        <v>5884</v>
      </c>
      <c r="E2216" s="714">
        <v>3022.52</v>
      </c>
    </row>
    <row r="2217" spans="1:5">
      <c r="A2217" s="712">
        <v>101800</v>
      </c>
      <c r="B2217" s="711" t="s">
        <v>6266</v>
      </c>
      <c r="C2217" s="711" t="s">
        <v>269</v>
      </c>
      <c r="D2217" s="711" t="s">
        <v>5883</v>
      </c>
      <c r="E2217" s="714">
        <v>1189.6199999999999</v>
      </c>
    </row>
    <row r="2218" spans="1:5">
      <c r="A2218" s="712">
        <v>101801</v>
      </c>
      <c r="B2218" s="711" t="s">
        <v>6267</v>
      </c>
      <c r="C2218" s="711" t="s">
        <v>269</v>
      </c>
      <c r="D2218" s="711" t="s">
        <v>5883</v>
      </c>
      <c r="E2218" s="713">
        <v>872.37</v>
      </c>
    </row>
    <row r="2219" spans="1:5">
      <c r="A2219" s="712">
        <v>101806</v>
      </c>
      <c r="B2219" s="711" t="s">
        <v>6268</v>
      </c>
      <c r="C2219" s="711" t="s">
        <v>269</v>
      </c>
      <c r="D2219" s="711" t="s">
        <v>5883</v>
      </c>
      <c r="E2219" s="713">
        <v>419.16</v>
      </c>
    </row>
    <row r="2220" spans="1:5">
      <c r="A2220" s="712">
        <v>101807</v>
      </c>
      <c r="B2220" s="711" t="s">
        <v>6269</v>
      </c>
      <c r="C2220" s="711" t="s">
        <v>269</v>
      </c>
      <c r="D2220" s="711" t="s">
        <v>5883</v>
      </c>
      <c r="E2220" s="713">
        <v>355.26</v>
      </c>
    </row>
    <row r="2221" spans="1:5">
      <c r="A2221" s="712">
        <v>101808</v>
      </c>
      <c r="B2221" s="711" t="s">
        <v>6270</v>
      </c>
      <c r="C2221" s="711" t="s">
        <v>269</v>
      </c>
      <c r="D2221" s="711" t="s">
        <v>5883</v>
      </c>
      <c r="E2221" s="713">
        <v>359.21</v>
      </c>
    </row>
    <row r="2222" spans="1:5">
      <c r="A2222" s="712">
        <v>101809</v>
      </c>
      <c r="B2222" s="711" t="s">
        <v>6271</v>
      </c>
      <c r="C2222" s="711" t="s">
        <v>269</v>
      </c>
      <c r="D2222" s="711" t="s">
        <v>5883</v>
      </c>
      <c r="E2222" s="714">
        <v>2233.9499999999998</v>
      </c>
    </row>
    <row r="2223" spans="1:5">
      <c r="A2223" s="712">
        <v>102139</v>
      </c>
      <c r="B2223" s="711" t="s">
        <v>6272</v>
      </c>
      <c r="C2223" s="711" t="s">
        <v>269</v>
      </c>
      <c r="D2223" s="711" t="s">
        <v>5883</v>
      </c>
      <c r="E2223" s="714">
        <v>1242.5999999999999</v>
      </c>
    </row>
    <row r="2224" spans="1:5">
      <c r="A2224" s="712">
        <v>102140</v>
      </c>
      <c r="B2224" s="711" t="s">
        <v>6232</v>
      </c>
      <c r="C2224" s="711" t="s">
        <v>269</v>
      </c>
      <c r="D2224" s="711" t="s">
        <v>5883</v>
      </c>
      <c r="E2224" s="714">
        <v>1430.09</v>
      </c>
    </row>
    <row r="2225" spans="1:5">
      <c r="A2225" s="712">
        <v>102141</v>
      </c>
      <c r="B2225" s="711" t="s">
        <v>6273</v>
      </c>
      <c r="C2225" s="711" t="s">
        <v>269</v>
      </c>
      <c r="D2225" s="711" t="s">
        <v>5883</v>
      </c>
      <c r="E2225" s="714">
        <v>1978.82</v>
      </c>
    </row>
    <row r="2226" spans="1:5">
      <c r="A2226" s="712">
        <v>102142</v>
      </c>
      <c r="B2226" s="711" t="s">
        <v>6274</v>
      </c>
      <c r="C2226" s="711" t="s">
        <v>269</v>
      </c>
      <c r="D2226" s="711" t="s">
        <v>5883</v>
      </c>
      <c r="E2226" s="714">
        <v>1948.79</v>
      </c>
    </row>
    <row r="2227" spans="1:5">
      <c r="A2227" s="712">
        <v>94263</v>
      </c>
      <c r="B2227" s="711" t="s">
        <v>2099</v>
      </c>
      <c r="C2227" s="711" t="s">
        <v>585</v>
      </c>
      <c r="D2227" s="711" t="s">
        <v>5883</v>
      </c>
      <c r="E2227" s="713">
        <v>23.63</v>
      </c>
    </row>
    <row r="2228" spans="1:5">
      <c r="A2228" s="712">
        <v>94264</v>
      </c>
      <c r="B2228" s="711" t="s">
        <v>2100</v>
      </c>
      <c r="C2228" s="711" t="s">
        <v>585</v>
      </c>
      <c r="D2228" s="711" t="s">
        <v>5883</v>
      </c>
      <c r="E2228" s="713">
        <v>26.42</v>
      </c>
    </row>
    <row r="2229" spans="1:5">
      <c r="A2229" s="712">
        <v>94265</v>
      </c>
      <c r="B2229" s="711" t="s">
        <v>2101</v>
      </c>
      <c r="C2229" s="711" t="s">
        <v>585</v>
      </c>
      <c r="D2229" s="711" t="s">
        <v>5883</v>
      </c>
      <c r="E2229" s="713">
        <v>30.33</v>
      </c>
    </row>
    <row r="2230" spans="1:5">
      <c r="A2230" s="712">
        <v>94266</v>
      </c>
      <c r="B2230" s="711" t="s">
        <v>2102</v>
      </c>
      <c r="C2230" s="711" t="s">
        <v>585</v>
      </c>
      <c r="D2230" s="711" t="s">
        <v>5883</v>
      </c>
      <c r="E2230" s="713">
        <v>33.53</v>
      </c>
    </row>
    <row r="2231" spans="1:5">
      <c r="A2231" s="712">
        <v>94267</v>
      </c>
      <c r="B2231" s="711" t="s">
        <v>2103</v>
      </c>
      <c r="C2231" s="711" t="s">
        <v>585</v>
      </c>
      <c r="D2231" s="711" t="s">
        <v>5883</v>
      </c>
      <c r="E2231" s="713">
        <v>35.96</v>
      </c>
    </row>
    <row r="2232" spans="1:5">
      <c r="A2232" s="712">
        <v>94268</v>
      </c>
      <c r="B2232" s="711" t="s">
        <v>2104</v>
      </c>
      <c r="C2232" s="711" t="s">
        <v>585</v>
      </c>
      <c r="D2232" s="711" t="s">
        <v>5883</v>
      </c>
      <c r="E2232" s="713">
        <v>39.5</v>
      </c>
    </row>
    <row r="2233" spans="1:5">
      <c r="A2233" s="712">
        <v>94269</v>
      </c>
      <c r="B2233" s="711" t="s">
        <v>2105</v>
      </c>
      <c r="C2233" s="711" t="s">
        <v>585</v>
      </c>
      <c r="D2233" s="711" t="s">
        <v>5883</v>
      </c>
      <c r="E2233" s="713">
        <v>50.73</v>
      </c>
    </row>
    <row r="2234" spans="1:5">
      <c r="A2234" s="712">
        <v>94270</v>
      </c>
      <c r="B2234" s="711" t="s">
        <v>2106</v>
      </c>
      <c r="C2234" s="711" t="s">
        <v>585</v>
      </c>
      <c r="D2234" s="711" t="s">
        <v>5883</v>
      </c>
      <c r="E2234" s="713">
        <v>55.66</v>
      </c>
    </row>
    <row r="2235" spans="1:5">
      <c r="A2235" s="712">
        <v>94271</v>
      </c>
      <c r="B2235" s="711" t="s">
        <v>2107</v>
      </c>
      <c r="C2235" s="711" t="s">
        <v>585</v>
      </c>
      <c r="D2235" s="711" t="s">
        <v>5883</v>
      </c>
      <c r="E2235" s="713">
        <v>61.68</v>
      </c>
    </row>
    <row r="2236" spans="1:5">
      <c r="A2236" s="712">
        <v>94272</v>
      </c>
      <c r="B2236" s="711" t="s">
        <v>2108</v>
      </c>
      <c r="C2236" s="711" t="s">
        <v>585</v>
      </c>
      <c r="D2236" s="711" t="s">
        <v>5883</v>
      </c>
      <c r="E2236" s="713">
        <v>68.25</v>
      </c>
    </row>
    <row r="2237" spans="1:5">
      <c r="A2237" s="712">
        <v>94273</v>
      </c>
      <c r="B2237" s="711" t="s">
        <v>74</v>
      </c>
      <c r="C2237" s="711" t="s">
        <v>585</v>
      </c>
      <c r="D2237" s="711" t="s">
        <v>5884</v>
      </c>
      <c r="E2237" s="713">
        <v>40.03</v>
      </c>
    </row>
    <row r="2238" spans="1:5">
      <c r="A2238" s="712">
        <v>94274</v>
      </c>
      <c r="B2238" s="711" t="s">
        <v>2109</v>
      </c>
      <c r="C2238" s="711" t="s">
        <v>585</v>
      </c>
      <c r="D2238" s="711" t="s">
        <v>5884</v>
      </c>
      <c r="E2238" s="713">
        <v>43.28</v>
      </c>
    </row>
    <row r="2239" spans="1:5">
      <c r="A2239" s="712">
        <v>94275</v>
      </c>
      <c r="B2239" s="711" t="s">
        <v>2110</v>
      </c>
      <c r="C2239" s="711" t="s">
        <v>585</v>
      </c>
      <c r="D2239" s="711" t="s">
        <v>5884</v>
      </c>
      <c r="E2239" s="713">
        <v>38.33</v>
      </c>
    </row>
    <row r="2240" spans="1:5">
      <c r="A2240" s="712">
        <v>94276</v>
      </c>
      <c r="B2240" s="711" t="s">
        <v>2111</v>
      </c>
      <c r="C2240" s="711" t="s">
        <v>585</v>
      </c>
      <c r="D2240" s="711" t="s">
        <v>5884</v>
      </c>
      <c r="E2240" s="713">
        <v>41.58</v>
      </c>
    </row>
    <row r="2241" spans="1:5">
      <c r="A2241" s="712">
        <v>94281</v>
      </c>
      <c r="B2241" s="711" t="s">
        <v>613</v>
      </c>
      <c r="C2241" s="711" t="s">
        <v>585</v>
      </c>
      <c r="D2241" s="711" t="s">
        <v>5884</v>
      </c>
      <c r="E2241" s="713">
        <v>37.82</v>
      </c>
    </row>
    <row r="2242" spans="1:5">
      <c r="A2242" s="712">
        <v>94282</v>
      </c>
      <c r="B2242" s="711" t="s">
        <v>2112</v>
      </c>
      <c r="C2242" s="711" t="s">
        <v>585</v>
      </c>
      <c r="D2242" s="711" t="s">
        <v>5884</v>
      </c>
      <c r="E2242" s="713">
        <v>47.72</v>
      </c>
    </row>
    <row r="2243" spans="1:5">
      <c r="A2243" s="712">
        <v>94283</v>
      </c>
      <c r="B2243" s="711" t="s">
        <v>6275</v>
      </c>
      <c r="C2243" s="711" t="s">
        <v>585</v>
      </c>
      <c r="D2243" s="711" t="s">
        <v>5884</v>
      </c>
      <c r="E2243" s="713">
        <v>47.98</v>
      </c>
    </row>
    <row r="2244" spans="1:5">
      <c r="A2244" s="712">
        <v>94284</v>
      </c>
      <c r="B2244" s="711" t="s">
        <v>2113</v>
      </c>
      <c r="C2244" s="711" t="s">
        <v>585</v>
      </c>
      <c r="D2244" s="711" t="s">
        <v>5884</v>
      </c>
      <c r="E2244" s="713">
        <v>57.87</v>
      </c>
    </row>
    <row r="2245" spans="1:5">
      <c r="A2245" s="712">
        <v>94285</v>
      </c>
      <c r="B2245" s="711" t="s">
        <v>2114</v>
      </c>
      <c r="C2245" s="711" t="s">
        <v>585</v>
      </c>
      <c r="D2245" s="711" t="s">
        <v>5884</v>
      </c>
      <c r="E2245" s="713">
        <v>57.67</v>
      </c>
    </row>
    <row r="2246" spans="1:5">
      <c r="A2246" s="712">
        <v>94286</v>
      </c>
      <c r="B2246" s="711" t="s">
        <v>2115</v>
      </c>
      <c r="C2246" s="711" t="s">
        <v>585</v>
      </c>
      <c r="D2246" s="711" t="s">
        <v>5884</v>
      </c>
      <c r="E2246" s="713">
        <v>67.55</v>
      </c>
    </row>
    <row r="2247" spans="1:5">
      <c r="A2247" s="712">
        <v>94287</v>
      </c>
      <c r="B2247" s="711" t="s">
        <v>2116</v>
      </c>
      <c r="C2247" s="711" t="s">
        <v>585</v>
      </c>
      <c r="D2247" s="711" t="s">
        <v>5884</v>
      </c>
      <c r="E2247" s="713">
        <v>30.01</v>
      </c>
    </row>
    <row r="2248" spans="1:5">
      <c r="A2248" s="712">
        <v>94288</v>
      </c>
      <c r="B2248" s="711" t="s">
        <v>2117</v>
      </c>
      <c r="C2248" s="711" t="s">
        <v>585</v>
      </c>
      <c r="D2248" s="711" t="s">
        <v>5884</v>
      </c>
      <c r="E2248" s="713">
        <v>38.65</v>
      </c>
    </row>
    <row r="2249" spans="1:5">
      <c r="A2249" s="712">
        <v>94289</v>
      </c>
      <c r="B2249" s="711" t="s">
        <v>2118</v>
      </c>
      <c r="C2249" s="711" t="s">
        <v>585</v>
      </c>
      <c r="D2249" s="711" t="s">
        <v>5884</v>
      </c>
      <c r="E2249" s="713">
        <v>37.380000000000003</v>
      </c>
    </row>
    <row r="2250" spans="1:5">
      <c r="A2250" s="712">
        <v>94290</v>
      </c>
      <c r="B2250" s="711" t="s">
        <v>2119</v>
      </c>
      <c r="C2250" s="711" t="s">
        <v>585</v>
      </c>
      <c r="D2250" s="711" t="s">
        <v>5884</v>
      </c>
      <c r="E2250" s="713">
        <v>46.02</v>
      </c>
    </row>
    <row r="2251" spans="1:5">
      <c r="A2251" s="712">
        <v>94291</v>
      </c>
      <c r="B2251" s="711" t="s">
        <v>2120</v>
      </c>
      <c r="C2251" s="711" t="s">
        <v>585</v>
      </c>
      <c r="D2251" s="711" t="s">
        <v>5884</v>
      </c>
      <c r="E2251" s="713">
        <v>44.34</v>
      </c>
    </row>
    <row r="2252" spans="1:5">
      <c r="A2252" s="712">
        <v>94292</v>
      </c>
      <c r="B2252" s="711" t="s">
        <v>2121</v>
      </c>
      <c r="C2252" s="711" t="s">
        <v>585</v>
      </c>
      <c r="D2252" s="711" t="s">
        <v>5884</v>
      </c>
      <c r="E2252" s="713">
        <v>52.99</v>
      </c>
    </row>
    <row r="2253" spans="1:5">
      <c r="A2253" s="712">
        <v>94293</v>
      </c>
      <c r="B2253" s="711" t="s">
        <v>2122</v>
      </c>
      <c r="C2253" s="711" t="s">
        <v>585</v>
      </c>
      <c r="D2253" s="711" t="s">
        <v>5884</v>
      </c>
      <c r="E2253" s="713">
        <v>112.27</v>
      </c>
    </row>
    <row r="2254" spans="1:5">
      <c r="A2254" s="712">
        <v>94294</v>
      </c>
      <c r="B2254" s="711" t="s">
        <v>2123</v>
      </c>
      <c r="C2254" s="711" t="s">
        <v>585</v>
      </c>
      <c r="D2254" s="711" t="s">
        <v>5884</v>
      </c>
      <c r="E2254" s="713">
        <v>7.05</v>
      </c>
    </row>
    <row r="2255" spans="1:5">
      <c r="A2255" s="712">
        <v>101570</v>
      </c>
      <c r="B2255" s="711" t="s">
        <v>6276</v>
      </c>
      <c r="C2255" s="711" t="s">
        <v>281</v>
      </c>
      <c r="D2255" s="711" t="s">
        <v>5883</v>
      </c>
      <c r="E2255" s="713">
        <v>16.989999999999998</v>
      </c>
    </row>
    <row r="2256" spans="1:5">
      <c r="A2256" s="712">
        <v>101571</v>
      </c>
      <c r="B2256" s="711" t="s">
        <v>6277</v>
      </c>
      <c r="C2256" s="711" t="s">
        <v>281</v>
      </c>
      <c r="D2256" s="711" t="s">
        <v>5883</v>
      </c>
      <c r="E2256" s="713">
        <v>23.37</v>
      </c>
    </row>
    <row r="2257" spans="1:5">
      <c r="A2257" s="712">
        <v>101572</v>
      </c>
      <c r="B2257" s="711" t="s">
        <v>6278</v>
      </c>
      <c r="C2257" s="711" t="s">
        <v>281</v>
      </c>
      <c r="D2257" s="711" t="s">
        <v>5883</v>
      </c>
      <c r="E2257" s="713">
        <v>13.26</v>
      </c>
    </row>
    <row r="2258" spans="1:5">
      <c r="A2258" s="712">
        <v>101573</v>
      </c>
      <c r="B2258" s="711" t="s">
        <v>6279</v>
      </c>
      <c r="C2258" s="711" t="s">
        <v>281</v>
      </c>
      <c r="D2258" s="711" t="s">
        <v>5883</v>
      </c>
      <c r="E2258" s="713">
        <v>19.64</v>
      </c>
    </row>
    <row r="2259" spans="1:5">
      <c r="A2259" s="712">
        <v>101574</v>
      </c>
      <c r="B2259" s="711" t="s">
        <v>6280</v>
      </c>
      <c r="C2259" s="711" t="s">
        <v>281</v>
      </c>
      <c r="D2259" s="711" t="s">
        <v>5883</v>
      </c>
      <c r="E2259" s="713">
        <v>10.039999999999999</v>
      </c>
    </row>
    <row r="2260" spans="1:5">
      <c r="A2260" s="712">
        <v>101575</v>
      </c>
      <c r="B2260" s="711" t="s">
        <v>6281</v>
      </c>
      <c r="C2260" s="711" t="s">
        <v>281</v>
      </c>
      <c r="D2260" s="711" t="s">
        <v>5883</v>
      </c>
      <c r="E2260" s="713">
        <v>16.54</v>
      </c>
    </row>
    <row r="2261" spans="1:5">
      <c r="A2261" s="712">
        <v>101576</v>
      </c>
      <c r="B2261" s="711" t="s">
        <v>6282</v>
      </c>
      <c r="C2261" s="711" t="s">
        <v>281</v>
      </c>
      <c r="D2261" s="711" t="s">
        <v>5883</v>
      </c>
      <c r="E2261" s="713">
        <v>29.33</v>
      </c>
    </row>
    <row r="2262" spans="1:5">
      <c r="A2262" s="712">
        <v>101577</v>
      </c>
      <c r="B2262" s="711" t="s">
        <v>6283</v>
      </c>
      <c r="C2262" s="711" t="s">
        <v>281</v>
      </c>
      <c r="D2262" s="711" t="s">
        <v>5883</v>
      </c>
      <c r="E2262" s="713">
        <v>37.5</v>
      </c>
    </row>
    <row r="2263" spans="1:5">
      <c r="A2263" s="712">
        <v>101578</v>
      </c>
      <c r="B2263" s="711" t="s">
        <v>6284</v>
      </c>
      <c r="C2263" s="711" t="s">
        <v>281</v>
      </c>
      <c r="D2263" s="711" t="s">
        <v>5883</v>
      </c>
      <c r="E2263" s="713">
        <v>24.02</v>
      </c>
    </row>
    <row r="2264" spans="1:5">
      <c r="A2264" s="712">
        <v>101579</v>
      </c>
      <c r="B2264" s="711" t="s">
        <v>6285</v>
      </c>
      <c r="C2264" s="711" t="s">
        <v>281</v>
      </c>
      <c r="D2264" s="711" t="s">
        <v>5883</v>
      </c>
      <c r="E2264" s="713">
        <v>32.200000000000003</v>
      </c>
    </row>
    <row r="2265" spans="1:5">
      <c r="A2265" s="712">
        <v>101580</v>
      </c>
      <c r="B2265" s="711" t="s">
        <v>6286</v>
      </c>
      <c r="C2265" s="711" t="s">
        <v>281</v>
      </c>
      <c r="D2265" s="711" t="s">
        <v>5883</v>
      </c>
      <c r="E2265" s="713">
        <v>20.85</v>
      </c>
    </row>
    <row r="2266" spans="1:5">
      <c r="A2266" s="712">
        <v>101581</v>
      </c>
      <c r="B2266" s="711" t="s">
        <v>6287</v>
      </c>
      <c r="C2266" s="711" t="s">
        <v>281</v>
      </c>
      <c r="D2266" s="711" t="s">
        <v>5883</v>
      </c>
      <c r="E2266" s="713">
        <v>29.14</v>
      </c>
    </row>
    <row r="2267" spans="1:5">
      <c r="A2267" s="712">
        <v>101582</v>
      </c>
      <c r="B2267" s="711" t="s">
        <v>6288</v>
      </c>
      <c r="C2267" s="711" t="s">
        <v>281</v>
      </c>
      <c r="D2267" s="711" t="s">
        <v>5883</v>
      </c>
      <c r="E2267" s="713">
        <v>47.98</v>
      </c>
    </row>
    <row r="2268" spans="1:5">
      <c r="A2268" s="712">
        <v>101583</v>
      </c>
      <c r="B2268" s="711" t="s">
        <v>6289</v>
      </c>
      <c r="C2268" s="711" t="s">
        <v>281</v>
      </c>
      <c r="D2268" s="711" t="s">
        <v>5883</v>
      </c>
      <c r="E2268" s="713">
        <v>60.72</v>
      </c>
    </row>
    <row r="2269" spans="1:5">
      <c r="A2269" s="712">
        <v>101584</v>
      </c>
      <c r="B2269" s="711" t="s">
        <v>6290</v>
      </c>
      <c r="C2269" s="711" t="s">
        <v>281</v>
      </c>
      <c r="D2269" s="711" t="s">
        <v>5883</v>
      </c>
      <c r="E2269" s="713">
        <v>39.11</v>
      </c>
    </row>
    <row r="2270" spans="1:5">
      <c r="A2270" s="712">
        <v>101585</v>
      </c>
      <c r="B2270" s="711" t="s">
        <v>6291</v>
      </c>
      <c r="C2270" s="711" t="s">
        <v>281</v>
      </c>
      <c r="D2270" s="711" t="s">
        <v>5883</v>
      </c>
      <c r="E2270" s="713">
        <v>51.85</v>
      </c>
    </row>
    <row r="2271" spans="1:5">
      <c r="A2271" s="712">
        <v>101586</v>
      </c>
      <c r="B2271" s="711" t="s">
        <v>6292</v>
      </c>
      <c r="C2271" s="711" t="s">
        <v>281</v>
      </c>
      <c r="D2271" s="711" t="s">
        <v>5883</v>
      </c>
      <c r="E2271" s="713">
        <v>33.21</v>
      </c>
    </row>
    <row r="2272" spans="1:5">
      <c r="A2272" s="712">
        <v>101587</v>
      </c>
      <c r="B2272" s="711" t="s">
        <v>6293</v>
      </c>
      <c r="C2272" s="711" t="s">
        <v>281</v>
      </c>
      <c r="D2272" s="711" t="s">
        <v>5883</v>
      </c>
      <c r="E2272" s="713">
        <v>46.07</v>
      </c>
    </row>
    <row r="2273" spans="1:5">
      <c r="A2273" s="712">
        <v>101588</v>
      </c>
      <c r="B2273" s="711" t="s">
        <v>6294</v>
      </c>
      <c r="C2273" s="711" t="s">
        <v>281</v>
      </c>
      <c r="D2273" s="711" t="s">
        <v>5883</v>
      </c>
      <c r="E2273" s="713">
        <v>58.77</v>
      </c>
    </row>
    <row r="2274" spans="1:5">
      <c r="A2274" s="712">
        <v>101589</v>
      </c>
      <c r="B2274" s="711" t="s">
        <v>6295</v>
      </c>
      <c r="C2274" s="711" t="s">
        <v>281</v>
      </c>
      <c r="D2274" s="711" t="s">
        <v>5883</v>
      </c>
      <c r="E2274" s="713">
        <v>85.61</v>
      </c>
    </row>
    <row r="2275" spans="1:5">
      <c r="A2275" s="712">
        <v>101590</v>
      </c>
      <c r="B2275" s="711" t="s">
        <v>6296</v>
      </c>
      <c r="C2275" s="711" t="s">
        <v>281</v>
      </c>
      <c r="D2275" s="711" t="s">
        <v>5883</v>
      </c>
      <c r="E2275" s="713">
        <v>44.52</v>
      </c>
    </row>
    <row r="2276" spans="1:5">
      <c r="A2276" s="712">
        <v>101591</v>
      </c>
      <c r="B2276" s="711" t="s">
        <v>6297</v>
      </c>
      <c r="C2276" s="711" t="s">
        <v>281</v>
      </c>
      <c r="D2276" s="711" t="s">
        <v>5883</v>
      </c>
      <c r="E2276" s="713">
        <v>71.37</v>
      </c>
    </row>
    <row r="2277" spans="1:5">
      <c r="A2277" s="712">
        <v>101592</v>
      </c>
      <c r="B2277" s="711" t="s">
        <v>6298</v>
      </c>
      <c r="C2277" s="711" t="s">
        <v>281</v>
      </c>
      <c r="D2277" s="711" t="s">
        <v>5883</v>
      </c>
      <c r="E2277" s="713">
        <v>31.38</v>
      </c>
    </row>
    <row r="2278" spans="1:5">
      <c r="A2278" s="712">
        <v>101593</v>
      </c>
      <c r="B2278" s="711" t="s">
        <v>6299</v>
      </c>
      <c r="C2278" s="711" t="s">
        <v>281</v>
      </c>
      <c r="D2278" s="711" t="s">
        <v>5883</v>
      </c>
      <c r="E2278" s="713">
        <v>58.33</v>
      </c>
    </row>
    <row r="2279" spans="1:5">
      <c r="A2279" s="712">
        <v>101600</v>
      </c>
      <c r="B2279" s="711" t="s">
        <v>6300</v>
      </c>
      <c r="C2279" s="711" t="s">
        <v>281</v>
      </c>
      <c r="D2279" s="711" t="s">
        <v>5883</v>
      </c>
      <c r="E2279" s="713">
        <v>10.98</v>
      </c>
    </row>
    <row r="2280" spans="1:5">
      <c r="A2280" s="712">
        <v>101601</v>
      </c>
      <c r="B2280" s="711" t="s">
        <v>6301</v>
      </c>
      <c r="C2280" s="711" t="s">
        <v>281</v>
      </c>
      <c r="D2280" s="711" t="s">
        <v>5883</v>
      </c>
      <c r="E2280" s="713">
        <v>16.25</v>
      </c>
    </row>
    <row r="2281" spans="1:5">
      <c r="A2281" s="712">
        <v>101602</v>
      </c>
      <c r="B2281" s="711" t="s">
        <v>6302</v>
      </c>
      <c r="C2281" s="711" t="s">
        <v>281</v>
      </c>
      <c r="D2281" s="711" t="s">
        <v>5883</v>
      </c>
      <c r="E2281" s="713">
        <v>8.1300000000000008</v>
      </c>
    </row>
    <row r="2282" spans="1:5">
      <c r="A2282" s="712">
        <v>101603</v>
      </c>
      <c r="B2282" s="711" t="s">
        <v>6303</v>
      </c>
      <c r="C2282" s="711" t="s">
        <v>281</v>
      </c>
      <c r="D2282" s="711" t="s">
        <v>5883</v>
      </c>
      <c r="E2282" s="713">
        <v>13.41</v>
      </c>
    </row>
    <row r="2283" spans="1:5">
      <c r="A2283" s="712">
        <v>101604</v>
      </c>
      <c r="B2283" s="711" t="s">
        <v>6304</v>
      </c>
      <c r="C2283" s="711" t="s">
        <v>281</v>
      </c>
      <c r="D2283" s="711" t="s">
        <v>5883</v>
      </c>
      <c r="E2283" s="713">
        <v>5.32</v>
      </c>
    </row>
    <row r="2284" spans="1:5">
      <c r="A2284" s="712">
        <v>101605</v>
      </c>
      <c r="B2284" s="711" t="s">
        <v>6305</v>
      </c>
      <c r="C2284" s="711" t="s">
        <v>281</v>
      </c>
      <c r="D2284" s="711" t="s">
        <v>5883</v>
      </c>
      <c r="E2284" s="713">
        <v>10.6</v>
      </c>
    </row>
    <row r="2285" spans="1:5">
      <c r="A2285" s="712">
        <v>90788</v>
      </c>
      <c r="B2285" s="711" t="s">
        <v>2124</v>
      </c>
      <c r="C2285" s="711" t="s">
        <v>269</v>
      </c>
      <c r="D2285" s="711" t="s">
        <v>5884</v>
      </c>
      <c r="E2285" s="713">
        <v>563.5</v>
      </c>
    </row>
    <row r="2286" spans="1:5">
      <c r="A2286" s="712">
        <v>90789</v>
      </c>
      <c r="B2286" s="711" t="s">
        <v>2125</v>
      </c>
      <c r="C2286" s="711" t="s">
        <v>269</v>
      </c>
      <c r="D2286" s="711" t="s">
        <v>5884</v>
      </c>
      <c r="E2286" s="713">
        <v>564.86</v>
      </c>
    </row>
    <row r="2287" spans="1:5">
      <c r="A2287" s="712">
        <v>90790</v>
      </c>
      <c r="B2287" s="711" t="s">
        <v>2126</v>
      </c>
      <c r="C2287" s="711" t="s">
        <v>269</v>
      </c>
      <c r="D2287" s="711" t="s">
        <v>5884</v>
      </c>
      <c r="E2287" s="713">
        <v>582.73</v>
      </c>
    </row>
    <row r="2288" spans="1:5">
      <c r="A2288" s="712">
        <v>90791</v>
      </c>
      <c r="B2288" s="711" t="s">
        <v>6306</v>
      </c>
      <c r="C2288" s="711" t="s">
        <v>269</v>
      </c>
      <c r="D2288" s="711" t="s">
        <v>5884</v>
      </c>
      <c r="E2288" s="713">
        <v>683.38</v>
      </c>
    </row>
    <row r="2289" spans="1:5">
      <c r="A2289" s="712">
        <v>90793</v>
      </c>
      <c r="B2289" s="711" t="s">
        <v>6307</v>
      </c>
      <c r="C2289" s="711" t="s">
        <v>269</v>
      </c>
      <c r="D2289" s="711" t="s">
        <v>5884</v>
      </c>
      <c r="E2289" s="713">
        <v>723.5</v>
      </c>
    </row>
    <row r="2290" spans="1:5">
      <c r="A2290" s="712">
        <v>90794</v>
      </c>
      <c r="B2290" s="711" t="s">
        <v>6308</v>
      </c>
      <c r="C2290" s="711" t="s">
        <v>269</v>
      </c>
      <c r="D2290" s="711" t="s">
        <v>5884</v>
      </c>
      <c r="E2290" s="713">
        <v>491.95</v>
      </c>
    </row>
    <row r="2291" spans="1:5">
      <c r="A2291" s="712">
        <v>90795</v>
      </c>
      <c r="B2291" s="711" t="s">
        <v>6309</v>
      </c>
      <c r="C2291" s="711" t="s">
        <v>269</v>
      </c>
      <c r="D2291" s="711" t="s">
        <v>5884</v>
      </c>
      <c r="E2291" s="713">
        <v>497.62</v>
      </c>
    </row>
    <row r="2292" spans="1:5">
      <c r="A2292" s="712">
        <v>90796</v>
      </c>
      <c r="B2292" s="711" t="s">
        <v>6310</v>
      </c>
      <c r="C2292" s="711" t="s">
        <v>269</v>
      </c>
      <c r="D2292" s="711" t="s">
        <v>5884</v>
      </c>
      <c r="E2292" s="713">
        <v>503.28</v>
      </c>
    </row>
    <row r="2293" spans="1:5">
      <c r="A2293" s="712">
        <v>90797</v>
      </c>
      <c r="B2293" s="711" t="s">
        <v>6311</v>
      </c>
      <c r="C2293" s="711" t="s">
        <v>269</v>
      </c>
      <c r="D2293" s="711" t="s">
        <v>5884</v>
      </c>
      <c r="E2293" s="713">
        <v>508.93</v>
      </c>
    </row>
    <row r="2294" spans="1:5">
      <c r="A2294" s="712">
        <v>90798</v>
      </c>
      <c r="B2294" s="711" t="s">
        <v>6312</v>
      </c>
      <c r="C2294" s="711" t="s">
        <v>269</v>
      </c>
      <c r="D2294" s="711" t="s">
        <v>5884</v>
      </c>
      <c r="E2294" s="713">
        <v>733.89</v>
      </c>
    </row>
    <row r="2295" spans="1:5">
      <c r="A2295" s="712">
        <v>90799</v>
      </c>
      <c r="B2295" s="711" t="s">
        <v>6313</v>
      </c>
      <c r="C2295" s="711" t="s">
        <v>269</v>
      </c>
      <c r="D2295" s="711" t="s">
        <v>5884</v>
      </c>
      <c r="E2295" s="713">
        <v>757.94</v>
      </c>
    </row>
    <row r="2296" spans="1:5">
      <c r="A2296" s="712">
        <v>90801</v>
      </c>
      <c r="B2296" s="711" t="s">
        <v>2127</v>
      </c>
      <c r="C2296" s="711" t="s">
        <v>269</v>
      </c>
      <c r="D2296" s="711" t="s">
        <v>5884</v>
      </c>
      <c r="E2296" s="713">
        <v>278.55</v>
      </c>
    </row>
    <row r="2297" spans="1:5">
      <c r="A2297" s="712">
        <v>90806</v>
      </c>
      <c r="B2297" s="711" t="s">
        <v>2128</v>
      </c>
      <c r="C2297" s="711" t="s">
        <v>269</v>
      </c>
      <c r="D2297" s="711" t="s">
        <v>5884</v>
      </c>
      <c r="E2297" s="713">
        <v>347.94</v>
      </c>
    </row>
    <row r="2298" spans="1:5">
      <c r="A2298" s="712">
        <v>90820</v>
      </c>
      <c r="B2298" s="711" t="s">
        <v>2129</v>
      </c>
      <c r="C2298" s="711" t="s">
        <v>269</v>
      </c>
      <c r="D2298" s="711" t="s">
        <v>5884</v>
      </c>
      <c r="E2298" s="713">
        <v>232.25</v>
      </c>
    </row>
    <row r="2299" spans="1:5">
      <c r="A2299" s="712">
        <v>90821</v>
      </c>
      <c r="B2299" s="711" t="s">
        <v>2130</v>
      </c>
      <c r="C2299" s="711" t="s">
        <v>269</v>
      </c>
      <c r="D2299" s="711" t="s">
        <v>5884</v>
      </c>
      <c r="E2299" s="713">
        <v>237.26</v>
      </c>
    </row>
    <row r="2300" spans="1:5">
      <c r="A2300" s="712">
        <v>90822</v>
      </c>
      <c r="B2300" s="711" t="s">
        <v>2131</v>
      </c>
      <c r="C2300" s="711" t="s">
        <v>269</v>
      </c>
      <c r="D2300" s="711" t="s">
        <v>5884</v>
      </c>
      <c r="E2300" s="713">
        <v>253.89</v>
      </c>
    </row>
    <row r="2301" spans="1:5">
      <c r="A2301" s="712">
        <v>90823</v>
      </c>
      <c r="B2301" s="711" t="s">
        <v>2132</v>
      </c>
      <c r="C2301" s="711" t="s">
        <v>269</v>
      </c>
      <c r="D2301" s="711" t="s">
        <v>5884</v>
      </c>
      <c r="E2301" s="713">
        <v>308.69</v>
      </c>
    </row>
    <row r="2302" spans="1:5">
      <c r="A2302" s="712">
        <v>90824</v>
      </c>
      <c r="B2302" s="711" t="s">
        <v>2133</v>
      </c>
      <c r="C2302" s="711" t="s">
        <v>269</v>
      </c>
      <c r="D2302" s="711" t="s">
        <v>5884</v>
      </c>
      <c r="E2302" s="713">
        <v>435.84</v>
      </c>
    </row>
    <row r="2303" spans="1:5">
      <c r="A2303" s="712">
        <v>90825</v>
      </c>
      <c r="B2303" s="711" t="s">
        <v>2134</v>
      </c>
      <c r="C2303" s="711" t="s">
        <v>269</v>
      </c>
      <c r="D2303" s="711" t="s">
        <v>5884</v>
      </c>
      <c r="E2303" s="713">
        <v>483.93</v>
      </c>
    </row>
    <row r="2304" spans="1:5">
      <c r="A2304" s="712">
        <v>90830</v>
      </c>
      <c r="B2304" s="711" t="s">
        <v>2135</v>
      </c>
      <c r="C2304" s="711" t="s">
        <v>269</v>
      </c>
      <c r="D2304" s="711" t="s">
        <v>5884</v>
      </c>
      <c r="E2304" s="713">
        <v>127.28</v>
      </c>
    </row>
    <row r="2305" spans="1:5">
      <c r="A2305" s="712">
        <v>90831</v>
      </c>
      <c r="B2305" s="711" t="s">
        <v>2136</v>
      </c>
      <c r="C2305" s="711" t="s">
        <v>269</v>
      </c>
      <c r="D2305" s="711" t="s">
        <v>5884</v>
      </c>
      <c r="E2305" s="713">
        <v>111.32</v>
      </c>
    </row>
    <row r="2306" spans="1:5">
      <c r="A2306" s="712">
        <v>90841</v>
      </c>
      <c r="B2306" s="711" t="s">
        <v>2137</v>
      </c>
      <c r="C2306" s="711" t="s">
        <v>269</v>
      </c>
      <c r="D2306" s="711" t="s">
        <v>5884</v>
      </c>
      <c r="E2306" s="713">
        <v>778.39</v>
      </c>
    </row>
    <row r="2307" spans="1:5">
      <c r="A2307" s="712">
        <v>90842</v>
      </c>
      <c r="B2307" s="711" t="s">
        <v>2138</v>
      </c>
      <c r="C2307" s="711" t="s">
        <v>269</v>
      </c>
      <c r="D2307" s="711" t="s">
        <v>5884</v>
      </c>
      <c r="E2307" s="713">
        <v>785.21</v>
      </c>
    </row>
    <row r="2308" spans="1:5">
      <c r="A2308" s="712">
        <v>90843</v>
      </c>
      <c r="B2308" s="711" t="s">
        <v>2139</v>
      </c>
      <c r="C2308" s="711" t="s">
        <v>269</v>
      </c>
      <c r="D2308" s="711" t="s">
        <v>5884</v>
      </c>
      <c r="E2308" s="713">
        <v>819.61</v>
      </c>
    </row>
    <row r="2309" spans="1:5">
      <c r="A2309" s="712">
        <v>90844</v>
      </c>
      <c r="B2309" s="711" t="s">
        <v>2140</v>
      </c>
      <c r="C2309" s="711" t="s">
        <v>269</v>
      </c>
      <c r="D2309" s="711" t="s">
        <v>5884</v>
      </c>
      <c r="E2309" s="713">
        <v>876.22</v>
      </c>
    </row>
    <row r="2310" spans="1:5">
      <c r="A2310" s="712">
        <v>90845</v>
      </c>
      <c r="B2310" s="711" t="s">
        <v>6314</v>
      </c>
      <c r="C2310" s="711" t="s">
        <v>269</v>
      </c>
      <c r="D2310" s="711" t="s">
        <v>5884</v>
      </c>
      <c r="E2310" s="714">
        <v>1001.56</v>
      </c>
    </row>
    <row r="2311" spans="1:5">
      <c r="A2311" s="712">
        <v>90846</v>
      </c>
      <c r="B2311" s="711" t="s">
        <v>6315</v>
      </c>
      <c r="C2311" s="711" t="s">
        <v>269</v>
      </c>
      <c r="D2311" s="711" t="s">
        <v>5884</v>
      </c>
      <c r="E2311" s="714">
        <v>1051.46</v>
      </c>
    </row>
    <row r="2312" spans="1:5">
      <c r="A2312" s="712">
        <v>90847</v>
      </c>
      <c r="B2312" s="711" t="s">
        <v>2141</v>
      </c>
      <c r="C2312" s="711" t="s">
        <v>269</v>
      </c>
      <c r="D2312" s="711" t="s">
        <v>5884</v>
      </c>
      <c r="E2312" s="713">
        <v>667.07</v>
      </c>
    </row>
    <row r="2313" spans="1:5">
      <c r="A2313" s="712">
        <v>90848</v>
      </c>
      <c r="B2313" s="711" t="s">
        <v>2142</v>
      </c>
      <c r="C2313" s="711" t="s">
        <v>269</v>
      </c>
      <c r="D2313" s="711" t="s">
        <v>5884</v>
      </c>
      <c r="E2313" s="713">
        <v>673.89</v>
      </c>
    </row>
    <row r="2314" spans="1:5">
      <c r="A2314" s="712">
        <v>90849</v>
      </c>
      <c r="B2314" s="711" t="s">
        <v>2143</v>
      </c>
      <c r="C2314" s="711" t="s">
        <v>269</v>
      </c>
      <c r="D2314" s="711" t="s">
        <v>5884</v>
      </c>
      <c r="E2314" s="713">
        <v>692.33</v>
      </c>
    </row>
    <row r="2315" spans="1:5">
      <c r="A2315" s="712">
        <v>90850</v>
      </c>
      <c r="B2315" s="711" t="s">
        <v>2144</v>
      </c>
      <c r="C2315" s="711" t="s">
        <v>269</v>
      </c>
      <c r="D2315" s="711" t="s">
        <v>5884</v>
      </c>
      <c r="E2315" s="713">
        <v>748.94</v>
      </c>
    </row>
    <row r="2316" spans="1:5">
      <c r="A2316" s="712">
        <v>90851</v>
      </c>
      <c r="B2316" s="711" t="s">
        <v>6316</v>
      </c>
      <c r="C2316" s="711" t="s">
        <v>269</v>
      </c>
      <c r="D2316" s="711" t="s">
        <v>5884</v>
      </c>
      <c r="E2316" s="713">
        <v>874.28</v>
      </c>
    </row>
    <row r="2317" spans="1:5">
      <c r="A2317" s="712">
        <v>90852</v>
      </c>
      <c r="B2317" s="711" t="s">
        <v>6317</v>
      </c>
      <c r="C2317" s="711" t="s">
        <v>269</v>
      </c>
      <c r="D2317" s="711" t="s">
        <v>5884</v>
      </c>
      <c r="E2317" s="713">
        <v>924.18</v>
      </c>
    </row>
    <row r="2318" spans="1:5">
      <c r="A2318" s="712">
        <v>91009</v>
      </c>
      <c r="B2318" s="711" t="s">
        <v>2145</v>
      </c>
      <c r="C2318" s="711" t="s">
        <v>269</v>
      </c>
      <c r="D2318" s="711" t="s">
        <v>5884</v>
      </c>
      <c r="E2318" s="713">
        <v>239.9</v>
      </c>
    </row>
    <row r="2319" spans="1:5">
      <c r="A2319" s="712">
        <v>91010</v>
      </c>
      <c r="B2319" s="711" t="s">
        <v>2146</v>
      </c>
      <c r="C2319" s="711" t="s">
        <v>269</v>
      </c>
      <c r="D2319" s="711" t="s">
        <v>5884</v>
      </c>
      <c r="E2319" s="713">
        <v>245.27</v>
      </c>
    </row>
    <row r="2320" spans="1:5">
      <c r="A2320" s="712">
        <v>91011</v>
      </c>
      <c r="B2320" s="711" t="s">
        <v>2147</v>
      </c>
      <c r="C2320" s="711" t="s">
        <v>269</v>
      </c>
      <c r="D2320" s="711" t="s">
        <v>5884</v>
      </c>
      <c r="E2320" s="713">
        <v>284.92</v>
      </c>
    </row>
    <row r="2321" spans="1:5">
      <c r="A2321" s="712">
        <v>91012</v>
      </c>
      <c r="B2321" s="711" t="s">
        <v>2148</v>
      </c>
      <c r="C2321" s="711" t="s">
        <v>269</v>
      </c>
      <c r="D2321" s="711" t="s">
        <v>5884</v>
      </c>
      <c r="E2321" s="713">
        <v>315.45999999999998</v>
      </c>
    </row>
    <row r="2322" spans="1:5">
      <c r="A2322" s="712">
        <v>91013</v>
      </c>
      <c r="B2322" s="711" t="s">
        <v>2149</v>
      </c>
      <c r="C2322" s="711" t="s">
        <v>269</v>
      </c>
      <c r="D2322" s="711" t="s">
        <v>5884</v>
      </c>
      <c r="E2322" s="713">
        <v>674.72</v>
      </c>
    </row>
    <row r="2323" spans="1:5">
      <c r="A2323" s="712">
        <v>91014</v>
      </c>
      <c r="B2323" s="711" t="s">
        <v>2150</v>
      </c>
      <c r="C2323" s="711" t="s">
        <v>269</v>
      </c>
      <c r="D2323" s="711" t="s">
        <v>5884</v>
      </c>
      <c r="E2323" s="713">
        <v>681.9</v>
      </c>
    </row>
    <row r="2324" spans="1:5">
      <c r="A2324" s="712">
        <v>91015</v>
      </c>
      <c r="B2324" s="711" t="s">
        <v>2151</v>
      </c>
      <c r="C2324" s="711" t="s">
        <v>269</v>
      </c>
      <c r="D2324" s="711" t="s">
        <v>5884</v>
      </c>
      <c r="E2324" s="713">
        <v>723.36</v>
      </c>
    </row>
    <row r="2325" spans="1:5">
      <c r="A2325" s="712">
        <v>91016</v>
      </c>
      <c r="B2325" s="711" t="s">
        <v>2152</v>
      </c>
      <c r="C2325" s="711" t="s">
        <v>269</v>
      </c>
      <c r="D2325" s="711" t="s">
        <v>5884</v>
      </c>
      <c r="E2325" s="713">
        <v>755.71</v>
      </c>
    </row>
    <row r="2326" spans="1:5">
      <c r="A2326" s="712">
        <v>91287</v>
      </c>
      <c r="B2326" s="711" t="s">
        <v>2153</v>
      </c>
      <c r="C2326" s="711" t="s">
        <v>269</v>
      </c>
      <c r="D2326" s="711" t="s">
        <v>5884</v>
      </c>
      <c r="E2326" s="713">
        <v>210.98</v>
      </c>
    </row>
    <row r="2327" spans="1:5">
      <c r="A2327" s="712">
        <v>91292</v>
      </c>
      <c r="B2327" s="711" t="s">
        <v>2154</v>
      </c>
      <c r="C2327" s="711" t="s">
        <v>269</v>
      </c>
      <c r="D2327" s="711" t="s">
        <v>5884</v>
      </c>
      <c r="E2327" s="713">
        <v>280.37</v>
      </c>
    </row>
    <row r="2328" spans="1:5">
      <c r="A2328" s="712">
        <v>91295</v>
      </c>
      <c r="B2328" s="711" t="s">
        <v>2155</v>
      </c>
      <c r="C2328" s="711" t="s">
        <v>269</v>
      </c>
      <c r="D2328" s="711" t="s">
        <v>5884</v>
      </c>
      <c r="E2328" s="713">
        <v>246.51</v>
      </c>
    </row>
    <row r="2329" spans="1:5">
      <c r="A2329" s="712">
        <v>91296</v>
      </c>
      <c r="B2329" s="711" t="s">
        <v>2156</v>
      </c>
      <c r="C2329" s="711" t="s">
        <v>269</v>
      </c>
      <c r="D2329" s="711" t="s">
        <v>5884</v>
      </c>
      <c r="E2329" s="713">
        <v>263.76</v>
      </c>
    </row>
    <row r="2330" spans="1:5">
      <c r="A2330" s="712">
        <v>91297</v>
      </c>
      <c r="B2330" s="711" t="s">
        <v>2157</v>
      </c>
      <c r="C2330" s="711" t="s">
        <v>269</v>
      </c>
      <c r="D2330" s="711" t="s">
        <v>5884</v>
      </c>
      <c r="E2330" s="713">
        <v>289.33</v>
      </c>
    </row>
    <row r="2331" spans="1:5">
      <c r="A2331" s="712">
        <v>91298</v>
      </c>
      <c r="B2331" s="711" t="s">
        <v>2158</v>
      </c>
      <c r="C2331" s="711" t="s">
        <v>269</v>
      </c>
      <c r="D2331" s="711" t="s">
        <v>5883</v>
      </c>
      <c r="E2331" s="713">
        <v>543.63</v>
      </c>
    </row>
    <row r="2332" spans="1:5">
      <c r="A2332" s="712">
        <v>91299</v>
      </c>
      <c r="B2332" s="711" t="s">
        <v>2159</v>
      </c>
      <c r="C2332" s="711" t="s">
        <v>269</v>
      </c>
      <c r="D2332" s="711" t="s">
        <v>5883</v>
      </c>
      <c r="E2332" s="713">
        <v>754.95</v>
      </c>
    </row>
    <row r="2333" spans="1:5">
      <c r="A2333" s="712">
        <v>91304</v>
      </c>
      <c r="B2333" s="711" t="s">
        <v>2160</v>
      </c>
      <c r="C2333" s="711" t="s">
        <v>269</v>
      </c>
      <c r="D2333" s="711" t="s">
        <v>5884</v>
      </c>
      <c r="E2333" s="713">
        <v>78.459999999999994</v>
      </c>
    </row>
    <row r="2334" spans="1:5">
      <c r="A2334" s="712">
        <v>91305</v>
      </c>
      <c r="B2334" s="711" t="s">
        <v>2161</v>
      </c>
      <c r="C2334" s="711" t="s">
        <v>269</v>
      </c>
      <c r="D2334" s="711" t="s">
        <v>5884</v>
      </c>
      <c r="E2334" s="713">
        <v>77.73</v>
      </c>
    </row>
    <row r="2335" spans="1:5">
      <c r="A2335" s="712">
        <v>91306</v>
      </c>
      <c r="B2335" s="711" t="s">
        <v>2162</v>
      </c>
      <c r="C2335" s="711" t="s">
        <v>269</v>
      </c>
      <c r="D2335" s="711" t="s">
        <v>5884</v>
      </c>
      <c r="E2335" s="713">
        <v>111.32</v>
      </c>
    </row>
    <row r="2336" spans="1:5">
      <c r="A2336" s="712">
        <v>91307</v>
      </c>
      <c r="B2336" s="711" t="s">
        <v>2163</v>
      </c>
      <c r="C2336" s="711" t="s">
        <v>269</v>
      </c>
      <c r="D2336" s="711" t="s">
        <v>5884</v>
      </c>
      <c r="E2336" s="713">
        <v>66.400000000000006</v>
      </c>
    </row>
    <row r="2337" spans="1:5">
      <c r="A2337" s="712">
        <v>91312</v>
      </c>
      <c r="B2337" s="711" t="s">
        <v>2164</v>
      </c>
      <c r="C2337" s="711" t="s">
        <v>269</v>
      </c>
      <c r="D2337" s="711" t="s">
        <v>5884</v>
      </c>
      <c r="E2337" s="713">
        <v>661.48</v>
      </c>
    </row>
    <row r="2338" spans="1:5">
      <c r="A2338" s="712">
        <v>91313</v>
      </c>
      <c r="B2338" s="711" t="s">
        <v>2165</v>
      </c>
      <c r="C2338" s="711" t="s">
        <v>269</v>
      </c>
      <c r="D2338" s="711" t="s">
        <v>5884</v>
      </c>
      <c r="E2338" s="713">
        <v>656.64</v>
      </c>
    </row>
    <row r="2339" spans="1:5">
      <c r="A2339" s="712">
        <v>91314</v>
      </c>
      <c r="B2339" s="711" t="s">
        <v>2166</v>
      </c>
      <c r="C2339" s="711" t="s">
        <v>269</v>
      </c>
      <c r="D2339" s="711" t="s">
        <v>5884</v>
      </c>
      <c r="E2339" s="713">
        <v>686.82</v>
      </c>
    </row>
    <row r="2340" spans="1:5">
      <c r="A2340" s="712">
        <v>91315</v>
      </c>
      <c r="B2340" s="711" t="s">
        <v>2167</v>
      </c>
      <c r="C2340" s="711" t="s">
        <v>269</v>
      </c>
      <c r="D2340" s="711" t="s">
        <v>5884</v>
      </c>
      <c r="E2340" s="713">
        <v>743.1</v>
      </c>
    </row>
    <row r="2341" spans="1:5">
      <c r="A2341" s="712">
        <v>91316</v>
      </c>
      <c r="B2341" s="711" t="s">
        <v>6318</v>
      </c>
      <c r="C2341" s="711" t="s">
        <v>269</v>
      </c>
      <c r="D2341" s="711" t="s">
        <v>5884</v>
      </c>
      <c r="E2341" s="713">
        <v>868.77</v>
      </c>
    </row>
    <row r="2342" spans="1:5">
      <c r="A2342" s="712">
        <v>91317</v>
      </c>
      <c r="B2342" s="711" t="s">
        <v>6319</v>
      </c>
      <c r="C2342" s="711" t="s">
        <v>269</v>
      </c>
      <c r="D2342" s="711" t="s">
        <v>5884</v>
      </c>
      <c r="E2342" s="713">
        <v>918.34</v>
      </c>
    </row>
    <row r="2343" spans="1:5">
      <c r="A2343" s="712">
        <v>91318</v>
      </c>
      <c r="B2343" s="711" t="s">
        <v>2168</v>
      </c>
      <c r="C2343" s="711" t="s">
        <v>269</v>
      </c>
      <c r="D2343" s="711" t="s">
        <v>5884</v>
      </c>
      <c r="E2343" s="713">
        <v>583.75</v>
      </c>
    </row>
    <row r="2344" spans="1:5">
      <c r="A2344" s="712">
        <v>91319</v>
      </c>
      <c r="B2344" s="711" t="s">
        <v>2169</v>
      </c>
      <c r="C2344" s="711" t="s">
        <v>269</v>
      </c>
      <c r="D2344" s="711" t="s">
        <v>5884</v>
      </c>
      <c r="E2344" s="713">
        <v>590.24</v>
      </c>
    </row>
    <row r="2345" spans="1:5">
      <c r="A2345" s="712">
        <v>91320</v>
      </c>
      <c r="B2345" s="711" t="s">
        <v>2170</v>
      </c>
      <c r="C2345" s="711" t="s">
        <v>269</v>
      </c>
      <c r="D2345" s="711" t="s">
        <v>5884</v>
      </c>
      <c r="E2345" s="713">
        <v>608.36</v>
      </c>
    </row>
    <row r="2346" spans="1:5">
      <c r="A2346" s="712">
        <v>91321</v>
      </c>
      <c r="B2346" s="711" t="s">
        <v>2171</v>
      </c>
      <c r="C2346" s="711" t="s">
        <v>269</v>
      </c>
      <c r="D2346" s="711" t="s">
        <v>5884</v>
      </c>
      <c r="E2346" s="713">
        <v>664.64</v>
      </c>
    </row>
    <row r="2347" spans="1:5">
      <c r="A2347" s="712">
        <v>91322</v>
      </c>
      <c r="B2347" s="711" t="s">
        <v>6320</v>
      </c>
      <c r="C2347" s="711" t="s">
        <v>269</v>
      </c>
      <c r="D2347" s="711" t="s">
        <v>5884</v>
      </c>
      <c r="E2347" s="713">
        <v>790.31</v>
      </c>
    </row>
    <row r="2348" spans="1:5">
      <c r="A2348" s="712">
        <v>91323</v>
      </c>
      <c r="B2348" s="711" t="s">
        <v>6321</v>
      </c>
      <c r="C2348" s="711" t="s">
        <v>269</v>
      </c>
      <c r="D2348" s="711" t="s">
        <v>5884</v>
      </c>
      <c r="E2348" s="713">
        <v>839.88</v>
      </c>
    </row>
    <row r="2349" spans="1:5">
      <c r="A2349" s="712">
        <v>91324</v>
      </c>
      <c r="B2349" s="711" t="s">
        <v>2172</v>
      </c>
      <c r="C2349" s="711" t="s">
        <v>269</v>
      </c>
      <c r="D2349" s="711" t="s">
        <v>5884</v>
      </c>
      <c r="E2349" s="713">
        <v>591.4</v>
      </c>
    </row>
    <row r="2350" spans="1:5">
      <c r="A2350" s="712">
        <v>91325</v>
      </c>
      <c r="B2350" s="711" t="s">
        <v>2173</v>
      </c>
      <c r="C2350" s="711" t="s">
        <v>269</v>
      </c>
      <c r="D2350" s="711" t="s">
        <v>5884</v>
      </c>
      <c r="E2350" s="713">
        <v>598.25</v>
      </c>
    </row>
    <row r="2351" spans="1:5">
      <c r="A2351" s="712">
        <v>91326</v>
      </c>
      <c r="B2351" s="711" t="s">
        <v>2174</v>
      </c>
      <c r="C2351" s="711" t="s">
        <v>269</v>
      </c>
      <c r="D2351" s="711" t="s">
        <v>5884</v>
      </c>
      <c r="E2351" s="713">
        <v>639.39</v>
      </c>
    </row>
    <row r="2352" spans="1:5">
      <c r="A2352" s="712">
        <v>91327</v>
      </c>
      <c r="B2352" s="711" t="s">
        <v>2175</v>
      </c>
      <c r="C2352" s="711" t="s">
        <v>269</v>
      </c>
      <c r="D2352" s="711" t="s">
        <v>5884</v>
      </c>
      <c r="E2352" s="713">
        <v>671.41</v>
      </c>
    </row>
    <row r="2353" spans="1:5">
      <c r="A2353" s="712">
        <v>91328</v>
      </c>
      <c r="B2353" s="711" t="s">
        <v>2176</v>
      </c>
      <c r="C2353" s="711" t="s">
        <v>269</v>
      </c>
      <c r="D2353" s="711" t="s">
        <v>5884</v>
      </c>
      <c r="E2353" s="713">
        <v>681.33</v>
      </c>
    </row>
    <row r="2354" spans="1:5">
      <c r="A2354" s="712">
        <v>91329</v>
      </c>
      <c r="B2354" s="711" t="s">
        <v>2177</v>
      </c>
      <c r="C2354" s="711" t="s">
        <v>269</v>
      </c>
      <c r="D2354" s="711" t="s">
        <v>5884</v>
      </c>
      <c r="E2354" s="713">
        <v>598.01</v>
      </c>
    </row>
    <row r="2355" spans="1:5">
      <c r="A2355" s="712">
        <v>91330</v>
      </c>
      <c r="B2355" s="711" t="s">
        <v>2178</v>
      </c>
      <c r="C2355" s="711" t="s">
        <v>269</v>
      </c>
      <c r="D2355" s="711" t="s">
        <v>5884</v>
      </c>
      <c r="E2355" s="713">
        <v>700.39</v>
      </c>
    </row>
    <row r="2356" spans="1:5">
      <c r="A2356" s="712">
        <v>91331</v>
      </c>
      <c r="B2356" s="711" t="s">
        <v>2179</v>
      </c>
      <c r="C2356" s="711" t="s">
        <v>269</v>
      </c>
      <c r="D2356" s="711" t="s">
        <v>5884</v>
      </c>
      <c r="E2356" s="713">
        <v>616.74</v>
      </c>
    </row>
    <row r="2357" spans="1:5">
      <c r="A2357" s="712">
        <v>91332</v>
      </c>
      <c r="B2357" s="711" t="s">
        <v>2180</v>
      </c>
      <c r="C2357" s="711" t="s">
        <v>269</v>
      </c>
      <c r="D2357" s="711" t="s">
        <v>5884</v>
      </c>
      <c r="E2357" s="713">
        <v>727.77</v>
      </c>
    </row>
    <row r="2358" spans="1:5">
      <c r="A2358" s="712">
        <v>91333</v>
      </c>
      <c r="B2358" s="711" t="s">
        <v>2181</v>
      </c>
      <c r="C2358" s="711" t="s">
        <v>269</v>
      </c>
      <c r="D2358" s="711" t="s">
        <v>5884</v>
      </c>
      <c r="E2358" s="713">
        <v>643.79999999999995</v>
      </c>
    </row>
    <row r="2359" spans="1:5">
      <c r="A2359" s="712">
        <v>91334</v>
      </c>
      <c r="B2359" s="711" t="s">
        <v>2182</v>
      </c>
      <c r="C2359" s="711" t="s">
        <v>269</v>
      </c>
      <c r="D2359" s="711" t="s">
        <v>5883</v>
      </c>
      <c r="E2359" s="713">
        <v>982.07</v>
      </c>
    </row>
    <row r="2360" spans="1:5">
      <c r="A2360" s="712">
        <v>91335</v>
      </c>
      <c r="B2360" s="711" t="s">
        <v>2183</v>
      </c>
      <c r="C2360" s="711" t="s">
        <v>269</v>
      </c>
      <c r="D2360" s="711" t="s">
        <v>5883</v>
      </c>
      <c r="E2360" s="713">
        <v>898.1</v>
      </c>
    </row>
    <row r="2361" spans="1:5">
      <c r="A2361" s="712">
        <v>91336</v>
      </c>
      <c r="B2361" s="711" t="s">
        <v>2184</v>
      </c>
      <c r="C2361" s="711" t="s">
        <v>269</v>
      </c>
      <c r="D2361" s="711" t="s">
        <v>5883</v>
      </c>
      <c r="E2361" s="714">
        <v>1193.3900000000001</v>
      </c>
    </row>
    <row r="2362" spans="1:5">
      <c r="A2362" s="712">
        <v>91337</v>
      </c>
      <c r="B2362" s="711" t="s">
        <v>2185</v>
      </c>
      <c r="C2362" s="711" t="s">
        <v>269</v>
      </c>
      <c r="D2362" s="711" t="s">
        <v>5883</v>
      </c>
      <c r="E2362" s="714">
        <v>1109.42</v>
      </c>
    </row>
    <row r="2363" spans="1:5">
      <c r="A2363" s="712">
        <v>100659</v>
      </c>
      <c r="B2363" s="711" t="s">
        <v>2186</v>
      </c>
      <c r="C2363" s="711" t="s">
        <v>585</v>
      </c>
      <c r="D2363" s="711" t="s">
        <v>5884</v>
      </c>
      <c r="E2363" s="713">
        <v>9.0500000000000007</v>
      </c>
    </row>
    <row r="2364" spans="1:5">
      <c r="A2364" s="712">
        <v>100660</v>
      </c>
      <c r="B2364" s="711" t="s">
        <v>2187</v>
      </c>
      <c r="C2364" s="711" t="s">
        <v>585</v>
      </c>
      <c r="D2364" s="711" t="s">
        <v>5884</v>
      </c>
      <c r="E2364" s="713">
        <v>7.41</v>
      </c>
    </row>
    <row r="2365" spans="1:5">
      <c r="A2365" s="712">
        <v>100675</v>
      </c>
      <c r="B2365" s="711" t="s">
        <v>2188</v>
      </c>
      <c r="C2365" s="711" t="s">
        <v>269</v>
      </c>
      <c r="D2365" s="711" t="s">
        <v>5884</v>
      </c>
      <c r="E2365" s="713">
        <v>644.20000000000005</v>
      </c>
    </row>
    <row r="2366" spans="1:5">
      <c r="A2366" s="712">
        <v>100676</v>
      </c>
      <c r="B2366" s="711" t="s">
        <v>2189</v>
      </c>
      <c r="C2366" s="711" t="s">
        <v>269</v>
      </c>
      <c r="D2366" s="711" t="s">
        <v>5884</v>
      </c>
      <c r="E2366" s="713">
        <v>179.65</v>
      </c>
    </row>
    <row r="2367" spans="1:5">
      <c r="A2367" s="712">
        <v>100678</v>
      </c>
      <c r="B2367" s="711" t="s">
        <v>2190</v>
      </c>
      <c r="C2367" s="711" t="s">
        <v>269</v>
      </c>
      <c r="D2367" s="711" t="s">
        <v>5884</v>
      </c>
      <c r="E2367" s="713">
        <v>786.04</v>
      </c>
    </row>
    <row r="2368" spans="1:5">
      <c r="A2368" s="712">
        <v>100679</v>
      </c>
      <c r="B2368" s="711" t="s">
        <v>2191</v>
      </c>
      <c r="C2368" s="711" t="s">
        <v>269</v>
      </c>
      <c r="D2368" s="711" t="s">
        <v>5884</v>
      </c>
      <c r="E2368" s="713">
        <v>669.13</v>
      </c>
    </row>
    <row r="2369" spans="1:5">
      <c r="A2369" s="712">
        <v>100680</v>
      </c>
      <c r="B2369" s="711" t="s">
        <v>2192</v>
      </c>
      <c r="C2369" s="711" t="s">
        <v>269</v>
      </c>
      <c r="D2369" s="711" t="s">
        <v>5884</v>
      </c>
      <c r="E2369" s="713">
        <v>793.22</v>
      </c>
    </row>
    <row r="2370" spans="1:5">
      <c r="A2370" s="712">
        <v>100681</v>
      </c>
      <c r="B2370" s="711" t="s">
        <v>2193</v>
      </c>
      <c r="C2370" s="711" t="s">
        <v>269</v>
      </c>
      <c r="D2370" s="711" t="s">
        <v>5884</v>
      </c>
      <c r="E2370" s="713">
        <v>811.71</v>
      </c>
    </row>
    <row r="2371" spans="1:5">
      <c r="A2371" s="712">
        <v>100682</v>
      </c>
      <c r="B2371" s="711" t="s">
        <v>2194</v>
      </c>
      <c r="C2371" s="711" t="s">
        <v>269</v>
      </c>
      <c r="D2371" s="711" t="s">
        <v>5884</v>
      </c>
      <c r="E2371" s="713">
        <v>683.14</v>
      </c>
    </row>
    <row r="2372" spans="1:5">
      <c r="A2372" s="712">
        <v>100683</v>
      </c>
      <c r="B2372" s="711" t="s">
        <v>2195</v>
      </c>
      <c r="C2372" s="711" t="s">
        <v>269</v>
      </c>
      <c r="D2372" s="711" t="s">
        <v>5884</v>
      </c>
      <c r="E2372" s="713">
        <v>850.64</v>
      </c>
    </row>
    <row r="2373" spans="1:5">
      <c r="A2373" s="712">
        <v>100684</v>
      </c>
      <c r="B2373" s="711" t="s">
        <v>2196</v>
      </c>
      <c r="C2373" s="711" t="s">
        <v>269</v>
      </c>
      <c r="D2373" s="711" t="s">
        <v>5884</v>
      </c>
      <c r="E2373" s="713">
        <v>717.85</v>
      </c>
    </row>
    <row r="2374" spans="1:5">
      <c r="A2374" s="712">
        <v>100685</v>
      </c>
      <c r="B2374" s="711" t="s">
        <v>2197</v>
      </c>
      <c r="C2374" s="711" t="s">
        <v>269</v>
      </c>
      <c r="D2374" s="711" t="s">
        <v>5884</v>
      </c>
      <c r="E2374" s="713">
        <v>882.99</v>
      </c>
    </row>
    <row r="2375" spans="1:5">
      <c r="A2375" s="712">
        <v>100686</v>
      </c>
      <c r="B2375" s="711" t="s">
        <v>2198</v>
      </c>
      <c r="C2375" s="711" t="s">
        <v>269</v>
      </c>
      <c r="D2375" s="711" t="s">
        <v>5884</v>
      </c>
      <c r="E2375" s="713">
        <v>749.87</v>
      </c>
    </row>
    <row r="2376" spans="1:5">
      <c r="A2376" s="712">
        <v>100686</v>
      </c>
      <c r="B2376" s="711" t="s">
        <v>2198</v>
      </c>
      <c r="C2376" s="711" t="s">
        <v>269</v>
      </c>
      <c r="D2376" s="711" t="s">
        <v>5884</v>
      </c>
      <c r="E2376" s="713">
        <v>749.87</v>
      </c>
    </row>
    <row r="2377" spans="1:5">
      <c r="A2377" s="712">
        <v>100687</v>
      </c>
      <c r="B2377" s="711" t="s">
        <v>2199</v>
      </c>
      <c r="C2377" s="711" t="s">
        <v>269</v>
      </c>
      <c r="D2377" s="711" t="s">
        <v>5884</v>
      </c>
      <c r="E2377" s="713">
        <v>792.65</v>
      </c>
    </row>
    <row r="2378" spans="1:5">
      <c r="A2378" s="712">
        <v>100688</v>
      </c>
      <c r="B2378" s="711" t="s">
        <v>2200</v>
      </c>
      <c r="C2378" s="711" t="s">
        <v>269</v>
      </c>
      <c r="D2378" s="711" t="s">
        <v>5884</v>
      </c>
      <c r="E2378" s="713">
        <v>675.74</v>
      </c>
    </row>
    <row r="2379" spans="1:5">
      <c r="A2379" s="712">
        <v>100689</v>
      </c>
      <c r="B2379" s="711" t="s">
        <v>2201</v>
      </c>
      <c r="C2379" s="711" t="s">
        <v>269</v>
      </c>
      <c r="D2379" s="711" t="s">
        <v>5884</v>
      </c>
      <c r="E2379" s="713">
        <v>855.05</v>
      </c>
    </row>
    <row r="2380" spans="1:5">
      <c r="A2380" s="712">
        <v>100690</v>
      </c>
      <c r="B2380" s="711" t="s">
        <v>2202</v>
      </c>
      <c r="C2380" s="711" t="s">
        <v>269</v>
      </c>
      <c r="D2380" s="711" t="s">
        <v>5884</v>
      </c>
      <c r="E2380" s="713">
        <v>722.26</v>
      </c>
    </row>
    <row r="2381" spans="1:5">
      <c r="A2381" s="712">
        <v>100691</v>
      </c>
      <c r="B2381" s="711" t="s">
        <v>2203</v>
      </c>
      <c r="C2381" s="711" t="s">
        <v>269</v>
      </c>
      <c r="D2381" s="711" t="s">
        <v>5883</v>
      </c>
      <c r="E2381" s="714">
        <v>1109.3499999999999</v>
      </c>
    </row>
    <row r="2382" spans="1:5">
      <c r="A2382" s="712">
        <v>100692</v>
      </c>
      <c r="B2382" s="711" t="s">
        <v>2204</v>
      </c>
      <c r="C2382" s="711" t="s">
        <v>269</v>
      </c>
      <c r="D2382" s="711" t="s">
        <v>5883</v>
      </c>
      <c r="E2382" s="713">
        <v>976.56</v>
      </c>
    </row>
    <row r="2383" spans="1:5">
      <c r="A2383" s="712">
        <v>100692</v>
      </c>
      <c r="B2383" s="711" t="s">
        <v>2204</v>
      </c>
      <c r="C2383" s="711" t="s">
        <v>269</v>
      </c>
      <c r="D2383" s="711" t="s">
        <v>5883</v>
      </c>
      <c r="E2383" s="713">
        <v>976.56</v>
      </c>
    </row>
    <row r="2384" spans="1:5">
      <c r="A2384" s="712">
        <v>100693</v>
      </c>
      <c r="B2384" s="711" t="s">
        <v>2205</v>
      </c>
      <c r="C2384" s="711" t="s">
        <v>269</v>
      </c>
      <c r="D2384" s="711" t="s">
        <v>5883</v>
      </c>
      <c r="E2384" s="714">
        <v>1320.67</v>
      </c>
    </row>
    <row r="2385" spans="1:5">
      <c r="A2385" s="712">
        <v>100693</v>
      </c>
      <c r="B2385" s="711" t="s">
        <v>2205</v>
      </c>
      <c r="C2385" s="711" t="s">
        <v>269</v>
      </c>
      <c r="D2385" s="711" t="s">
        <v>5883</v>
      </c>
      <c r="E2385" s="714">
        <v>1320.67</v>
      </c>
    </row>
    <row r="2386" spans="1:5">
      <c r="A2386" s="712">
        <v>100694</v>
      </c>
      <c r="B2386" s="711" t="s">
        <v>2206</v>
      </c>
      <c r="C2386" s="711" t="s">
        <v>269</v>
      </c>
      <c r="D2386" s="711" t="s">
        <v>5883</v>
      </c>
      <c r="E2386" s="714">
        <v>1187.8800000000001</v>
      </c>
    </row>
    <row r="2387" spans="1:5">
      <c r="A2387" s="712">
        <v>100695</v>
      </c>
      <c r="B2387" s="711" t="s">
        <v>2207</v>
      </c>
      <c r="C2387" s="711" t="s">
        <v>269</v>
      </c>
      <c r="D2387" s="711" t="s">
        <v>5884</v>
      </c>
      <c r="E2387" s="713">
        <v>46.25</v>
      </c>
    </row>
    <row r="2388" spans="1:5">
      <c r="A2388" s="712">
        <v>100696</v>
      </c>
      <c r="B2388" s="711" t="s">
        <v>2208</v>
      </c>
      <c r="C2388" s="711" t="s">
        <v>269</v>
      </c>
      <c r="D2388" s="711" t="s">
        <v>5884</v>
      </c>
      <c r="E2388" s="713">
        <v>51.42</v>
      </c>
    </row>
    <row r="2389" spans="1:5">
      <c r="A2389" s="712">
        <v>100697</v>
      </c>
      <c r="B2389" s="711" t="s">
        <v>2209</v>
      </c>
      <c r="C2389" s="711" t="s">
        <v>269</v>
      </c>
      <c r="D2389" s="711" t="s">
        <v>5884</v>
      </c>
      <c r="E2389" s="713">
        <v>56.64</v>
      </c>
    </row>
    <row r="2390" spans="1:5">
      <c r="A2390" s="712">
        <v>100697</v>
      </c>
      <c r="B2390" s="711" t="s">
        <v>2209</v>
      </c>
      <c r="C2390" s="711" t="s">
        <v>269</v>
      </c>
      <c r="D2390" s="711" t="s">
        <v>5884</v>
      </c>
      <c r="E2390" s="713">
        <v>56.64</v>
      </c>
    </row>
    <row r="2391" spans="1:5">
      <c r="A2391" s="712">
        <v>100698</v>
      </c>
      <c r="B2391" s="711" t="s">
        <v>2210</v>
      </c>
      <c r="C2391" s="711" t="s">
        <v>269</v>
      </c>
      <c r="D2391" s="711" t="s">
        <v>5884</v>
      </c>
      <c r="E2391" s="713">
        <v>61.82</v>
      </c>
    </row>
    <row r="2392" spans="1:5">
      <c r="A2392" s="712">
        <v>100699</v>
      </c>
      <c r="B2392" s="711" t="s">
        <v>2211</v>
      </c>
      <c r="C2392" s="711" t="s">
        <v>269</v>
      </c>
      <c r="D2392" s="711" t="s">
        <v>5884</v>
      </c>
      <c r="E2392" s="713">
        <v>73.709999999999994</v>
      </c>
    </row>
    <row r="2393" spans="1:5">
      <c r="A2393" s="712">
        <v>100700</v>
      </c>
      <c r="B2393" s="711" t="s">
        <v>2212</v>
      </c>
      <c r="C2393" s="711" t="s">
        <v>269</v>
      </c>
      <c r="D2393" s="711" t="s">
        <v>5884</v>
      </c>
      <c r="E2393" s="713">
        <v>644.45000000000005</v>
      </c>
    </row>
    <row r="2394" spans="1:5">
      <c r="A2394" s="712">
        <v>100712</v>
      </c>
      <c r="B2394" s="711" t="s">
        <v>2213</v>
      </c>
      <c r="C2394" s="711" t="s">
        <v>269</v>
      </c>
      <c r="D2394" s="711" t="s">
        <v>5884</v>
      </c>
      <c r="E2394" s="713">
        <v>664.65</v>
      </c>
    </row>
    <row r="2395" spans="1:5">
      <c r="A2395" s="712">
        <v>100665</v>
      </c>
      <c r="B2395" s="711" t="s">
        <v>2214</v>
      </c>
      <c r="C2395" s="711" t="s">
        <v>281</v>
      </c>
      <c r="D2395" s="711" t="s">
        <v>5883</v>
      </c>
      <c r="E2395" s="713">
        <v>708.73</v>
      </c>
    </row>
    <row r="2396" spans="1:5">
      <c r="A2396" s="712">
        <v>100666</v>
      </c>
      <c r="B2396" s="711" t="s">
        <v>2215</v>
      </c>
      <c r="C2396" s="711" t="s">
        <v>281</v>
      </c>
      <c r="D2396" s="711" t="s">
        <v>5883</v>
      </c>
      <c r="E2396" s="713">
        <v>561.5</v>
      </c>
    </row>
    <row r="2397" spans="1:5">
      <c r="A2397" s="712">
        <v>100667</v>
      </c>
      <c r="B2397" s="711" t="s">
        <v>2216</v>
      </c>
      <c r="C2397" s="711" t="s">
        <v>281</v>
      </c>
      <c r="D2397" s="711" t="s">
        <v>5883</v>
      </c>
      <c r="E2397" s="713">
        <v>916.86</v>
      </c>
    </row>
    <row r="2398" spans="1:5">
      <c r="A2398" s="712">
        <v>100668</v>
      </c>
      <c r="B2398" s="711" t="s">
        <v>2217</v>
      </c>
      <c r="C2398" s="711" t="s">
        <v>281</v>
      </c>
      <c r="D2398" s="711" t="s">
        <v>5883</v>
      </c>
      <c r="E2398" s="714">
        <v>1114.05</v>
      </c>
    </row>
    <row r="2399" spans="1:5">
      <c r="A2399" s="712">
        <v>100669</v>
      </c>
      <c r="B2399" s="711" t="s">
        <v>2218</v>
      </c>
      <c r="C2399" s="711" t="s">
        <v>281</v>
      </c>
      <c r="D2399" s="711" t="s">
        <v>5883</v>
      </c>
      <c r="E2399" s="713">
        <v>664.47</v>
      </c>
    </row>
    <row r="2400" spans="1:5">
      <c r="A2400" s="712">
        <v>100670</v>
      </c>
      <c r="B2400" s="711" t="s">
        <v>2219</v>
      </c>
      <c r="C2400" s="711" t="s">
        <v>281</v>
      </c>
      <c r="D2400" s="711" t="s">
        <v>5883</v>
      </c>
      <c r="E2400" s="713">
        <v>886.58</v>
      </c>
    </row>
    <row r="2401" spans="1:5">
      <c r="A2401" s="712">
        <v>100671</v>
      </c>
      <c r="B2401" s="711" t="s">
        <v>2220</v>
      </c>
      <c r="C2401" s="711" t="s">
        <v>281</v>
      </c>
      <c r="D2401" s="711" t="s">
        <v>5883</v>
      </c>
      <c r="E2401" s="714">
        <v>1098.22</v>
      </c>
    </row>
    <row r="2402" spans="1:5">
      <c r="A2402" s="712">
        <v>100672</v>
      </c>
      <c r="B2402" s="711" t="s">
        <v>2221</v>
      </c>
      <c r="C2402" s="711" t="s">
        <v>281</v>
      </c>
      <c r="D2402" s="711" t="s">
        <v>5883</v>
      </c>
      <c r="E2402" s="713">
        <v>712.21</v>
      </c>
    </row>
    <row r="2403" spans="1:5">
      <c r="A2403" s="712">
        <v>100701</v>
      </c>
      <c r="B2403" s="711" t="s">
        <v>2222</v>
      </c>
      <c r="C2403" s="711" t="s">
        <v>281</v>
      </c>
      <c r="D2403" s="711" t="s">
        <v>5884</v>
      </c>
      <c r="E2403" s="713">
        <v>309.83</v>
      </c>
    </row>
    <row r="2404" spans="1:5">
      <c r="A2404" s="712">
        <v>100701</v>
      </c>
      <c r="B2404" s="711" t="s">
        <v>2222</v>
      </c>
      <c r="C2404" s="711" t="s">
        <v>281</v>
      </c>
      <c r="D2404" s="711" t="s">
        <v>5884</v>
      </c>
      <c r="E2404" s="713">
        <v>309.83</v>
      </c>
    </row>
    <row r="2405" spans="1:5">
      <c r="A2405" s="712">
        <v>94559</v>
      </c>
      <c r="B2405" s="711" t="s">
        <v>2223</v>
      </c>
      <c r="C2405" s="711" t="s">
        <v>281</v>
      </c>
      <c r="D2405" s="711" t="s">
        <v>5883</v>
      </c>
      <c r="E2405" s="713">
        <v>595.1</v>
      </c>
    </row>
    <row r="2406" spans="1:5">
      <c r="A2406" s="712">
        <v>94560</v>
      </c>
      <c r="B2406" s="711" t="s">
        <v>2224</v>
      </c>
      <c r="C2406" s="711" t="s">
        <v>281</v>
      </c>
      <c r="D2406" s="711" t="s">
        <v>5883</v>
      </c>
      <c r="E2406" s="713">
        <v>538.32000000000005</v>
      </c>
    </row>
    <row r="2407" spans="1:5">
      <c r="A2407" s="712">
        <v>94562</v>
      </c>
      <c r="B2407" s="711" t="s">
        <v>2225</v>
      </c>
      <c r="C2407" s="711" t="s">
        <v>281</v>
      </c>
      <c r="D2407" s="711" t="s">
        <v>5883</v>
      </c>
      <c r="E2407" s="713">
        <v>565.58000000000004</v>
      </c>
    </row>
    <row r="2408" spans="1:5">
      <c r="A2408" s="712">
        <v>94563</v>
      </c>
      <c r="B2408" s="711" t="s">
        <v>2226</v>
      </c>
      <c r="C2408" s="711" t="s">
        <v>281</v>
      </c>
      <c r="D2408" s="711" t="s">
        <v>5883</v>
      </c>
      <c r="E2408" s="713">
        <v>710.61</v>
      </c>
    </row>
    <row r="2409" spans="1:5">
      <c r="A2409" s="712">
        <v>94587</v>
      </c>
      <c r="B2409" s="711" t="s">
        <v>2227</v>
      </c>
      <c r="C2409" s="711" t="s">
        <v>585</v>
      </c>
      <c r="D2409" s="711" t="s">
        <v>5883</v>
      </c>
      <c r="E2409" s="713">
        <v>48.6</v>
      </c>
    </row>
    <row r="2410" spans="1:5">
      <c r="A2410" s="712">
        <v>94588</v>
      </c>
      <c r="B2410" s="711" t="s">
        <v>2228</v>
      </c>
      <c r="C2410" s="711" t="s">
        <v>585</v>
      </c>
      <c r="D2410" s="711" t="s">
        <v>5883</v>
      </c>
      <c r="E2410" s="713">
        <v>43.17</v>
      </c>
    </row>
    <row r="2411" spans="1:5">
      <c r="A2411" s="712">
        <v>99837</v>
      </c>
      <c r="B2411" s="711" t="s">
        <v>2229</v>
      </c>
      <c r="C2411" s="711" t="s">
        <v>585</v>
      </c>
      <c r="D2411" s="711" t="s">
        <v>5883</v>
      </c>
      <c r="E2411" s="713">
        <v>469</v>
      </c>
    </row>
    <row r="2412" spans="1:5">
      <c r="A2412" s="712">
        <v>99839</v>
      </c>
      <c r="B2412" s="711" t="s">
        <v>2230</v>
      </c>
      <c r="C2412" s="711" t="s">
        <v>585</v>
      </c>
      <c r="D2412" s="711" t="s">
        <v>5883</v>
      </c>
      <c r="E2412" s="713">
        <v>393.02</v>
      </c>
    </row>
    <row r="2413" spans="1:5">
      <c r="A2413" s="712">
        <v>99841</v>
      </c>
      <c r="B2413" s="711" t="s">
        <v>2231</v>
      </c>
      <c r="C2413" s="711" t="s">
        <v>585</v>
      </c>
      <c r="D2413" s="711" t="s">
        <v>5883</v>
      </c>
      <c r="E2413" s="713">
        <v>988.55</v>
      </c>
    </row>
    <row r="2414" spans="1:5">
      <c r="A2414" s="712">
        <v>99855</v>
      </c>
      <c r="B2414" s="711" t="s">
        <v>2232</v>
      </c>
      <c r="C2414" s="711" t="s">
        <v>585</v>
      </c>
      <c r="D2414" s="711" t="s">
        <v>5883</v>
      </c>
      <c r="E2414" s="713">
        <v>87.33</v>
      </c>
    </row>
    <row r="2415" spans="1:5">
      <c r="A2415" s="712">
        <v>99857</v>
      </c>
      <c r="B2415" s="711" t="s">
        <v>2233</v>
      </c>
      <c r="C2415" s="711" t="s">
        <v>585</v>
      </c>
      <c r="D2415" s="711" t="s">
        <v>5883</v>
      </c>
      <c r="E2415" s="713">
        <v>71.430000000000007</v>
      </c>
    </row>
    <row r="2416" spans="1:5">
      <c r="A2416" s="712">
        <v>99861</v>
      </c>
      <c r="B2416" s="711" t="s">
        <v>2234</v>
      </c>
      <c r="C2416" s="711" t="s">
        <v>281</v>
      </c>
      <c r="D2416" s="711" t="s">
        <v>5883</v>
      </c>
      <c r="E2416" s="713">
        <v>483.17</v>
      </c>
    </row>
    <row r="2417" spans="1:5">
      <c r="A2417" s="712">
        <v>99862</v>
      </c>
      <c r="B2417" s="711" t="s">
        <v>2235</v>
      </c>
      <c r="C2417" s="711" t="s">
        <v>281</v>
      </c>
      <c r="D2417" s="711" t="s">
        <v>5883</v>
      </c>
      <c r="E2417" s="713">
        <v>465.21</v>
      </c>
    </row>
    <row r="2418" spans="1:5">
      <c r="A2418" s="712">
        <v>90838</v>
      </c>
      <c r="B2418" s="711" t="s">
        <v>2236</v>
      </c>
      <c r="C2418" s="711" t="s">
        <v>269</v>
      </c>
      <c r="D2418" s="711" t="s">
        <v>5884</v>
      </c>
      <c r="E2418" s="713">
        <v>721.04</v>
      </c>
    </row>
    <row r="2419" spans="1:5">
      <c r="A2419" s="712">
        <v>91338</v>
      </c>
      <c r="B2419" s="711" t="s">
        <v>2237</v>
      </c>
      <c r="C2419" s="711" t="s">
        <v>281</v>
      </c>
      <c r="D2419" s="711" t="s">
        <v>5883</v>
      </c>
      <c r="E2419" s="713">
        <v>699.2</v>
      </c>
    </row>
    <row r="2420" spans="1:5">
      <c r="A2420" s="712">
        <v>91341</v>
      </c>
      <c r="B2420" s="711" t="s">
        <v>2238</v>
      </c>
      <c r="C2420" s="711" t="s">
        <v>281</v>
      </c>
      <c r="D2420" s="711" t="s">
        <v>5883</v>
      </c>
      <c r="E2420" s="713">
        <v>512.61</v>
      </c>
    </row>
    <row r="2421" spans="1:5">
      <c r="A2421" s="712">
        <v>94805</v>
      </c>
      <c r="B2421" s="711" t="s">
        <v>2239</v>
      </c>
      <c r="C2421" s="711" t="s">
        <v>269</v>
      </c>
      <c r="D2421" s="711" t="s">
        <v>5883</v>
      </c>
      <c r="E2421" s="713">
        <v>821.32</v>
      </c>
    </row>
    <row r="2422" spans="1:5">
      <c r="A2422" s="712">
        <v>94806</v>
      </c>
      <c r="B2422" s="711" t="s">
        <v>2240</v>
      </c>
      <c r="C2422" s="711" t="s">
        <v>269</v>
      </c>
      <c r="D2422" s="711" t="s">
        <v>5884</v>
      </c>
      <c r="E2422" s="713">
        <v>349.4</v>
      </c>
    </row>
    <row r="2423" spans="1:5">
      <c r="A2423" s="712">
        <v>94807</v>
      </c>
      <c r="B2423" s="711" t="s">
        <v>2241</v>
      </c>
      <c r="C2423" s="711" t="s">
        <v>269</v>
      </c>
      <c r="D2423" s="711" t="s">
        <v>5884</v>
      </c>
      <c r="E2423" s="713">
        <v>414.92</v>
      </c>
    </row>
    <row r="2424" spans="1:5">
      <c r="A2424" s="712">
        <v>100702</v>
      </c>
      <c r="B2424" s="711" t="s">
        <v>2242</v>
      </c>
      <c r="C2424" s="711" t="s">
        <v>281</v>
      </c>
      <c r="D2424" s="711" t="s">
        <v>5883</v>
      </c>
      <c r="E2424" s="713">
        <v>420.93</v>
      </c>
    </row>
    <row r="2425" spans="1:5">
      <c r="A2425" s="712">
        <v>84885</v>
      </c>
      <c r="B2425" s="711" t="s">
        <v>2243</v>
      </c>
      <c r="C2425" s="711" t="s">
        <v>269</v>
      </c>
      <c r="D2425" s="711" t="s">
        <v>5884</v>
      </c>
      <c r="E2425" s="713">
        <v>382.25</v>
      </c>
    </row>
    <row r="2426" spans="1:5">
      <c r="A2426" s="712">
        <v>84886</v>
      </c>
      <c r="B2426" s="711" t="s">
        <v>2244</v>
      </c>
      <c r="C2426" s="711" t="s">
        <v>269</v>
      </c>
      <c r="D2426" s="711" t="s">
        <v>5884</v>
      </c>
      <c r="E2426" s="713">
        <v>639.08000000000004</v>
      </c>
    </row>
    <row r="2427" spans="1:5">
      <c r="A2427" s="712">
        <v>100703</v>
      </c>
      <c r="B2427" s="711" t="s">
        <v>2245</v>
      </c>
      <c r="C2427" s="711" t="s">
        <v>269</v>
      </c>
      <c r="D2427" s="711" t="s">
        <v>5884</v>
      </c>
      <c r="E2427" s="713">
        <v>25.18</v>
      </c>
    </row>
    <row r="2428" spans="1:5">
      <c r="A2428" s="712">
        <v>100704</v>
      </c>
      <c r="B2428" s="711" t="s">
        <v>2246</v>
      </c>
      <c r="C2428" s="711" t="s">
        <v>269</v>
      </c>
      <c r="D2428" s="711" t="s">
        <v>5884</v>
      </c>
      <c r="E2428" s="713">
        <v>53.27</v>
      </c>
    </row>
    <row r="2429" spans="1:5">
      <c r="A2429" s="712">
        <v>100704</v>
      </c>
      <c r="B2429" s="711" t="s">
        <v>2246</v>
      </c>
      <c r="C2429" s="711" t="s">
        <v>269</v>
      </c>
      <c r="D2429" s="711" t="s">
        <v>5884</v>
      </c>
      <c r="E2429" s="713">
        <v>53.27</v>
      </c>
    </row>
    <row r="2430" spans="1:5">
      <c r="A2430" s="712">
        <v>100705</v>
      </c>
      <c r="B2430" s="711" t="s">
        <v>2247</v>
      </c>
      <c r="C2430" s="711" t="s">
        <v>269</v>
      </c>
      <c r="D2430" s="711" t="s">
        <v>5884</v>
      </c>
      <c r="E2430" s="713">
        <v>61.53</v>
      </c>
    </row>
    <row r="2431" spans="1:5">
      <c r="A2431" s="712">
        <v>100705</v>
      </c>
      <c r="B2431" s="711" t="s">
        <v>2247</v>
      </c>
      <c r="C2431" s="711" t="s">
        <v>269</v>
      </c>
      <c r="D2431" s="711" t="s">
        <v>5884</v>
      </c>
      <c r="E2431" s="713">
        <v>61.53</v>
      </c>
    </row>
    <row r="2432" spans="1:5">
      <c r="A2432" s="712">
        <v>100706</v>
      </c>
      <c r="B2432" s="711" t="s">
        <v>2248</v>
      </c>
      <c r="C2432" s="711" t="s">
        <v>269</v>
      </c>
      <c r="D2432" s="711" t="s">
        <v>5884</v>
      </c>
      <c r="E2432" s="713">
        <v>55.11</v>
      </c>
    </row>
    <row r="2433" spans="1:5">
      <c r="A2433" s="712">
        <v>100707</v>
      </c>
      <c r="B2433" s="711" t="s">
        <v>2249</v>
      </c>
      <c r="C2433" s="711" t="s">
        <v>269</v>
      </c>
      <c r="D2433" s="711" t="s">
        <v>5884</v>
      </c>
      <c r="E2433" s="713">
        <v>112.7</v>
      </c>
    </row>
    <row r="2434" spans="1:5">
      <c r="A2434" s="712">
        <v>100708</v>
      </c>
      <c r="B2434" s="711" t="s">
        <v>2250</v>
      </c>
      <c r="C2434" s="711" t="s">
        <v>269</v>
      </c>
      <c r="D2434" s="711" t="s">
        <v>5884</v>
      </c>
      <c r="E2434" s="713">
        <v>141.02000000000001</v>
      </c>
    </row>
    <row r="2435" spans="1:5">
      <c r="A2435" s="712">
        <v>100709</v>
      </c>
      <c r="B2435" s="711" t="s">
        <v>2251</v>
      </c>
      <c r="C2435" s="711" t="s">
        <v>269</v>
      </c>
      <c r="D2435" s="711" t="s">
        <v>5884</v>
      </c>
      <c r="E2435" s="713">
        <v>36.54</v>
      </c>
    </row>
    <row r="2436" spans="1:5">
      <c r="A2436" s="712">
        <v>100710</v>
      </c>
      <c r="B2436" s="711" t="s">
        <v>2252</v>
      </c>
      <c r="C2436" s="711" t="s">
        <v>269</v>
      </c>
      <c r="D2436" s="711" t="s">
        <v>5884</v>
      </c>
      <c r="E2436" s="713">
        <v>90.11</v>
      </c>
    </row>
    <row r="2437" spans="1:5">
      <c r="A2437" s="712">
        <v>72116</v>
      </c>
      <c r="B2437" s="711" t="s">
        <v>2253</v>
      </c>
      <c r="C2437" s="711" t="s">
        <v>281</v>
      </c>
      <c r="D2437" s="711" t="s">
        <v>5883</v>
      </c>
      <c r="E2437" s="713">
        <v>135.63</v>
      </c>
    </row>
    <row r="2438" spans="1:5">
      <c r="A2438" s="712">
        <v>72117</v>
      </c>
      <c r="B2438" s="711" t="s">
        <v>2254</v>
      </c>
      <c r="C2438" s="711" t="s">
        <v>281</v>
      </c>
      <c r="D2438" s="711" t="s">
        <v>5883</v>
      </c>
      <c r="E2438" s="713">
        <v>174.25</v>
      </c>
    </row>
    <row r="2439" spans="1:5">
      <c r="A2439" s="712">
        <v>72118</v>
      </c>
      <c r="B2439" s="711" t="s">
        <v>2255</v>
      </c>
      <c r="C2439" s="711" t="s">
        <v>281</v>
      </c>
      <c r="D2439" s="711" t="s">
        <v>5883</v>
      </c>
      <c r="E2439" s="713">
        <v>128.36000000000001</v>
      </c>
    </row>
    <row r="2440" spans="1:5">
      <c r="A2440" s="712">
        <v>72119</v>
      </c>
      <c r="B2440" s="711" t="s">
        <v>2256</v>
      </c>
      <c r="C2440" s="711" t="s">
        <v>281</v>
      </c>
      <c r="D2440" s="711" t="s">
        <v>5883</v>
      </c>
      <c r="E2440" s="713">
        <v>158.03</v>
      </c>
    </row>
    <row r="2441" spans="1:5">
      <c r="A2441" s="712">
        <v>72120</v>
      </c>
      <c r="B2441" s="711" t="s">
        <v>2257</v>
      </c>
      <c r="C2441" s="711" t="s">
        <v>281</v>
      </c>
      <c r="D2441" s="711" t="s">
        <v>5883</v>
      </c>
      <c r="E2441" s="713">
        <v>195.83</v>
      </c>
    </row>
    <row r="2442" spans="1:5">
      <c r="A2442" s="712">
        <v>72122</v>
      </c>
      <c r="B2442" s="711" t="s">
        <v>2258</v>
      </c>
      <c r="C2442" s="711" t="s">
        <v>281</v>
      </c>
      <c r="D2442" s="711" t="s">
        <v>5883</v>
      </c>
      <c r="E2442" s="713">
        <v>149.36000000000001</v>
      </c>
    </row>
    <row r="2443" spans="1:5">
      <c r="A2443" s="712">
        <v>72123</v>
      </c>
      <c r="B2443" s="711" t="s">
        <v>2259</v>
      </c>
      <c r="C2443" s="711" t="s">
        <v>281</v>
      </c>
      <c r="D2443" s="711" t="s">
        <v>5883</v>
      </c>
      <c r="E2443" s="713">
        <v>401.13</v>
      </c>
    </row>
    <row r="2444" spans="1:5">
      <c r="A2444" s="712" t="s">
        <v>2260</v>
      </c>
      <c r="B2444" s="711" t="s">
        <v>2261</v>
      </c>
      <c r="C2444" s="711" t="s">
        <v>269</v>
      </c>
      <c r="D2444" s="711" t="s">
        <v>5884</v>
      </c>
      <c r="E2444" s="714">
        <v>1061.76</v>
      </c>
    </row>
    <row r="2445" spans="1:5">
      <c r="A2445" s="712" t="s">
        <v>2260</v>
      </c>
      <c r="B2445" s="711" t="s">
        <v>2261</v>
      </c>
      <c r="C2445" s="711" t="s">
        <v>269</v>
      </c>
      <c r="D2445" s="711" t="s">
        <v>5884</v>
      </c>
      <c r="E2445" s="714">
        <v>1061.76</v>
      </c>
    </row>
    <row r="2446" spans="1:5">
      <c r="A2446" s="712" t="s">
        <v>2262</v>
      </c>
      <c r="B2446" s="711" t="s">
        <v>2263</v>
      </c>
      <c r="C2446" s="711" t="s">
        <v>281</v>
      </c>
      <c r="D2446" s="711" t="s">
        <v>5883</v>
      </c>
      <c r="E2446" s="713">
        <v>517.82000000000005</v>
      </c>
    </row>
    <row r="2447" spans="1:5">
      <c r="A2447" s="712" t="s">
        <v>2262</v>
      </c>
      <c r="B2447" s="711" t="s">
        <v>2263</v>
      </c>
      <c r="C2447" s="711" t="s">
        <v>281</v>
      </c>
      <c r="D2447" s="711" t="s">
        <v>5883</v>
      </c>
      <c r="E2447" s="713">
        <v>517.82000000000005</v>
      </c>
    </row>
    <row r="2448" spans="1:5">
      <c r="A2448" s="712" t="s">
        <v>2264</v>
      </c>
      <c r="B2448" s="711" t="s">
        <v>2265</v>
      </c>
      <c r="C2448" s="711" t="s">
        <v>281</v>
      </c>
      <c r="D2448" s="711" t="s">
        <v>5883</v>
      </c>
      <c r="E2448" s="713">
        <v>560.15</v>
      </c>
    </row>
    <row r="2449" spans="1:5">
      <c r="A2449" s="712" t="s">
        <v>2264</v>
      </c>
      <c r="B2449" s="711" t="s">
        <v>2265</v>
      </c>
      <c r="C2449" s="711" t="s">
        <v>281</v>
      </c>
      <c r="D2449" s="711" t="s">
        <v>5883</v>
      </c>
      <c r="E2449" s="713">
        <v>560.15</v>
      </c>
    </row>
    <row r="2450" spans="1:5">
      <c r="A2450" s="712">
        <v>84957</v>
      </c>
      <c r="B2450" s="711" t="s">
        <v>2266</v>
      </c>
      <c r="C2450" s="711" t="s">
        <v>281</v>
      </c>
      <c r="D2450" s="711" t="s">
        <v>5883</v>
      </c>
      <c r="E2450" s="713">
        <v>208.7</v>
      </c>
    </row>
    <row r="2451" spans="1:5">
      <c r="A2451" s="712">
        <v>84957</v>
      </c>
      <c r="B2451" s="711" t="s">
        <v>2266</v>
      </c>
      <c r="C2451" s="711" t="s">
        <v>281</v>
      </c>
      <c r="D2451" s="711" t="s">
        <v>5883</v>
      </c>
      <c r="E2451" s="713">
        <v>208.7</v>
      </c>
    </row>
    <row r="2452" spans="1:5">
      <c r="A2452" s="712">
        <v>84959</v>
      </c>
      <c r="B2452" s="711" t="s">
        <v>2267</v>
      </c>
      <c r="C2452" s="711" t="s">
        <v>281</v>
      </c>
      <c r="D2452" s="711" t="s">
        <v>5883</v>
      </c>
      <c r="E2452" s="713">
        <v>244.67</v>
      </c>
    </row>
    <row r="2453" spans="1:5">
      <c r="A2453" s="712">
        <v>84959</v>
      </c>
      <c r="B2453" s="711" t="s">
        <v>2267</v>
      </c>
      <c r="C2453" s="711" t="s">
        <v>281</v>
      </c>
      <c r="D2453" s="711" t="s">
        <v>5883</v>
      </c>
      <c r="E2453" s="713">
        <v>244.67</v>
      </c>
    </row>
    <row r="2454" spans="1:5">
      <c r="A2454" s="712">
        <v>85001</v>
      </c>
      <c r="B2454" s="711" t="s">
        <v>2268</v>
      </c>
      <c r="C2454" s="711" t="s">
        <v>281</v>
      </c>
      <c r="D2454" s="711" t="s">
        <v>5883</v>
      </c>
      <c r="E2454" s="713">
        <v>232.68</v>
      </c>
    </row>
    <row r="2455" spans="1:5">
      <c r="A2455" s="712">
        <v>85001</v>
      </c>
      <c r="B2455" s="711" t="s">
        <v>2268</v>
      </c>
      <c r="C2455" s="711" t="s">
        <v>281</v>
      </c>
      <c r="D2455" s="711" t="s">
        <v>5883</v>
      </c>
      <c r="E2455" s="713">
        <v>232.68</v>
      </c>
    </row>
    <row r="2456" spans="1:5">
      <c r="A2456" s="712">
        <v>85002</v>
      </c>
      <c r="B2456" s="711" t="s">
        <v>2269</v>
      </c>
      <c r="C2456" s="711" t="s">
        <v>281</v>
      </c>
      <c r="D2456" s="711" t="s">
        <v>5883</v>
      </c>
      <c r="E2456" s="713">
        <v>328.59</v>
      </c>
    </row>
    <row r="2457" spans="1:5">
      <c r="A2457" s="712">
        <v>85002</v>
      </c>
      <c r="B2457" s="711" t="s">
        <v>2269</v>
      </c>
      <c r="C2457" s="711" t="s">
        <v>281</v>
      </c>
      <c r="D2457" s="711" t="s">
        <v>5883</v>
      </c>
      <c r="E2457" s="713">
        <v>328.59</v>
      </c>
    </row>
    <row r="2458" spans="1:5">
      <c r="A2458" s="712">
        <v>85004</v>
      </c>
      <c r="B2458" s="711" t="s">
        <v>2270</v>
      </c>
      <c r="C2458" s="711" t="s">
        <v>281</v>
      </c>
      <c r="D2458" s="711" t="s">
        <v>5883</v>
      </c>
      <c r="E2458" s="713">
        <v>160.74</v>
      </c>
    </row>
    <row r="2459" spans="1:5">
      <c r="A2459" s="712">
        <v>85004</v>
      </c>
      <c r="B2459" s="711" t="s">
        <v>2270</v>
      </c>
      <c r="C2459" s="711" t="s">
        <v>281</v>
      </c>
      <c r="D2459" s="711" t="s">
        <v>5883</v>
      </c>
      <c r="E2459" s="713">
        <v>160.74</v>
      </c>
    </row>
    <row r="2460" spans="1:5">
      <c r="A2460" s="712">
        <v>85005</v>
      </c>
      <c r="B2460" s="711" t="s">
        <v>2271</v>
      </c>
      <c r="C2460" s="711" t="s">
        <v>281</v>
      </c>
      <c r="D2460" s="711" t="s">
        <v>5883</v>
      </c>
      <c r="E2460" s="713">
        <v>472.33</v>
      </c>
    </row>
    <row r="2461" spans="1:5">
      <c r="A2461" s="712">
        <v>85005</v>
      </c>
      <c r="B2461" s="711" t="s">
        <v>2271</v>
      </c>
      <c r="C2461" s="711" t="s">
        <v>281</v>
      </c>
      <c r="D2461" s="711" t="s">
        <v>5883</v>
      </c>
      <c r="E2461" s="713">
        <v>472.33</v>
      </c>
    </row>
    <row r="2462" spans="1:5">
      <c r="A2462" s="712">
        <v>94569</v>
      </c>
      <c r="B2462" s="711" t="s">
        <v>2272</v>
      </c>
      <c r="C2462" s="711" t="s">
        <v>281</v>
      </c>
      <c r="D2462" s="711" t="s">
        <v>5883</v>
      </c>
      <c r="E2462" s="713">
        <v>425.09</v>
      </c>
    </row>
    <row r="2463" spans="1:5">
      <c r="A2463" s="712">
        <v>94569</v>
      </c>
      <c r="B2463" s="711" t="s">
        <v>2272</v>
      </c>
      <c r="C2463" s="711" t="s">
        <v>281</v>
      </c>
      <c r="D2463" s="711" t="s">
        <v>5883</v>
      </c>
      <c r="E2463" s="713">
        <v>425.09</v>
      </c>
    </row>
    <row r="2464" spans="1:5">
      <c r="A2464" s="712">
        <v>94570</v>
      </c>
      <c r="B2464" s="711" t="s">
        <v>2273</v>
      </c>
      <c r="C2464" s="711" t="s">
        <v>281</v>
      </c>
      <c r="D2464" s="711" t="s">
        <v>5883</v>
      </c>
      <c r="E2464" s="713">
        <v>263.82</v>
      </c>
    </row>
    <row r="2465" spans="1:5">
      <c r="A2465" s="712">
        <v>94570</v>
      </c>
      <c r="B2465" s="711" t="s">
        <v>2273</v>
      </c>
      <c r="C2465" s="711" t="s">
        <v>281</v>
      </c>
      <c r="D2465" s="711" t="s">
        <v>5883</v>
      </c>
      <c r="E2465" s="713">
        <v>263.82</v>
      </c>
    </row>
    <row r="2466" spans="1:5">
      <c r="A2466" s="712">
        <v>94572</v>
      </c>
      <c r="B2466" s="711" t="s">
        <v>2274</v>
      </c>
      <c r="C2466" s="711" t="s">
        <v>281</v>
      </c>
      <c r="D2466" s="711" t="s">
        <v>5883</v>
      </c>
      <c r="E2466" s="713">
        <v>394.27</v>
      </c>
    </row>
    <row r="2467" spans="1:5">
      <c r="A2467" s="712">
        <v>94572</v>
      </c>
      <c r="B2467" s="711" t="s">
        <v>2274</v>
      </c>
      <c r="C2467" s="711" t="s">
        <v>281</v>
      </c>
      <c r="D2467" s="711" t="s">
        <v>5883</v>
      </c>
      <c r="E2467" s="713">
        <v>394.27</v>
      </c>
    </row>
    <row r="2468" spans="1:5">
      <c r="A2468" s="712">
        <v>94573</v>
      </c>
      <c r="B2468" s="711" t="s">
        <v>2275</v>
      </c>
      <c r="C2468" s="711" t="s">
        <v>281</v>
      </c>
      <c r="D2468" s="711" t="s">
        <v>5883</v>
      </c>
      <c r="E2468" s="713">
        <v>305.60000000000002</v>
      </c>
    </row>
    <row r="2469" spans="1:5">
      <c r="A2469" s="712">
        <v>94573</v>
      </c>
      <c r="B2469" s="711" t="s">
        <v>2275</v>
      </c>
      <c r="C2469" s="711" t="s">
        <v>281</v>
      </c>
      <c r="D2469" s="711" t="s">
        <v>5883</v>
      </c>
      <c r="E2469" s="713">
        <v>305.60000000000002</v>
      </c>
    </row>
    <row r="2470" spans="1:5">
      <c r="A2470" s="712">
        <v>94580</v>
      </c>
      <c r="B2470" s="711" t="s">
        <v>2276</v>
      </c>
      <c r="C2470" s="711" t="s">
        <v>281</v>
      </c>
      <c r="D2470" s="711" t="s">
        <v>5883</v>
      </c>
      <c r="E2470" s="713">
        <v>447.55</v>
      </c>
    </row>
    <row r="2471" spans="1:5">
      <c r="A2471" s="712">
        <v>94580</v>
      </c>
      <c r="B2471" s="711" t="s">
        <v>2276</v>
      </c>
      <c r="C2471" s="711" t="s">
        <v>281</v>
      </c>
      <c r="D2471" s="711" t="s">
        <v>5883</v>
      </c>
      <c r="E2471" s="713">
        <v>447.55</v>
      </c>
    </row>
    <row r="2472" spans="1:5">
      <c r="A2472" s="712">
        <v>100674</v>
      </c>
      <c r="B2472" s="711" t="s">
        <v>2277</v>
      </c>
      <c r="C2472" s="711" t="s">
        <v>281</v>
      </c>
      <c r="D2472" s="711" t="s">
        <v>5883</v>
      </c>
      <c r="E2472" s="713">
        <v>290.45</v>
      </c>
    </row>
    <row r="2473" spans="1:5">
      <c r="A2473" s="712">
        <v>100674</v>
      </c>
      <c r="B2473" s="711" t="s">
        <v>2277</v>
      </c>
      <c r="C2473" s="711" t="s">
        <v>281</v>
      </c>
      <c r="D2473" s="711" t="s">
        <v>5883</v>
      </c>
      <c r="E2473" s="713">
        <v>290.45</v>
      </c>
    </row>
    <row r="2474" spans="1:5">
      <c r="A2474" s="712">
        <v>101096</v>
      </c>
      <c r="B2474" s="711" t="s">
        <v>2278</v>
      </c>
      <c r="C2474" s="711" t="s">
        <v>424</v>
      </c>
      <c r="D2474" s="711" t="s">
        <v>5883</v>
      </c>
      <c r="E2474" s="713">
        <v>926.13</v>
      </c>
    </row>
    <row r="2475" spans="1:5">
      <c r="A2475" s="712">
        <v>101096</v>
      </c>
      <c r="B2475" s="711" t="s">
        <v>2278</v>
      </c>
      <c r="C2475" s="711" t="s">
        <v>424</v>
      </c>
      <c r="D2475" s="711" t="s">
        <v>5883</v>
      </c>
      <c r="E2475" s="713">
        <v>926.13</v>
      </c>
    </row>
    <row r="2476" spans="1:5">
      <c r="A2476" s="712">
        <v>101097</v>
      </c>
      <c r="B2476" s="711" t="s">
        <v>2279</v>
      </c>
      <c r="C2476" s="711" t="s">
        <v>424</v>
      </c>
      <c r="D2476" s="711" t="s">
        <v>5883</v>
      </c>
      <c r="E2476" s="713">
        <v>883.99</v>
      </c>
    </row>
    <row r="2477" spans="1:5">
      <c r="A2477" s="712">
        <v>101097</v>
      </c>
      <c r="B2477" s="711" t="s">
        <v>2279</v>
      </c>
      <c r="C2477" s="711" t="s">
        <v>424</v>
      </c>
      <c r="D2477" s="711" t="s">
        <v>5883</v>
      </c>
      <c r="E2477" s="713">
        <v>883.99</v>
      </c>
    </row>
    <row r="2478" spans="1:5">
      <c r="A2478" s="712">
        <v>101098</v>
      </c>
      <c r="B2478" s="711" t="s">
        <v>2280</v>
      </c>
      <c r="C2478" s="711" t="s">
        <v>424</v>
      </c>
      <c r="D2478" s="711" t="s">
        <v>5883</v>
      </c>
      <c r="E2478" s="713">
        <v>830.06</v>
      </c>
    </row>
    <row r="2479" spans="1:5">
      <c r="A2479" s="712">
        <v>101098</v>
      </c>
      <c r="B2479" s="711" t="s">
        <v>2280</v>
      </c>
      <c r="C2479" s="711" t="s">
        <v>424</v>
      </c>
      <c r="D2479" s="711" t="s">
        <v>5883</v>
      </c>
      <c r="E2479" s="713">
        <v>830.06</v>
      </c>
    </row>
    <row r="2480" spans="1:5">
      <c r="A2480" s="712">
        <v>101099</v>
      </c>
      <c r="B2480" s="711" t="s">
        <v>2281</v>
      </c>
      <c r="C2480" s="711" t="s">
        <v>424</v>
      </c>
      <c r="D2480" s="711" t="s">
        <v>5883</v>
      </c>
      <c r="E2480" s="713">
        <v>763.34</v>
      </c>
    </row>
    <row r="2481" spans="1:5">
      <c r="A2481" s="712">
        <v>101099</v>
      </c>
      <c r="B2481" s="711" t="s">
        <v>2281</v>
      </c>
      <c r="C2481" s="711" t="s">
        <v>424</v>
      </c>
      <c r="D2481" s="711" t="s">
        <v>5883</v>
      </c>
      <c r="E2481" s="713">
        <v>763.34</v>
      </c>
    </row>
    <row r="2482" spans="1:5">
      <c r="A2482" s="712">
        <v>101100</v>
      </c>
      <c r="B2482" s="711" t="s">
        <v>2282</v>
      </c>
      <c r="C2482" s="711" t="s">
        <v>424</v>
      </c>
      <c r="D2482" s="711" t="s">
        <v>5883</v>
      </c>
      <c r="E2482" s="713">
        <v>710.62</v>
      </c>
    </row>
    <row r="2483" spans="1:5">
      <c r="A2483" s="712">
        <v>101100</v>
      </c>
      <c r="B2483" s="711" t="s">
        <v>2282</v>
      </c>
      <c r="C2483" s="711" t="s">
        <v>424</v>
      </c>
      <c r="D2483" s="711" t="s">
        <v>5883</v>
      </c>
      <c r="E2483" s="713">
        <v>710.62</v>
      </c>
    </row>
    <row r="2484" spans="1:5">
      <c r="A2484" s="712">
        <v>101101</v>
      </c>
      <c r="B2484" s="711" t="s">
        <v>2283</v>
      </c>
      <c r="C2484" s="711" t="s">
        <v>424</v>
      </c>
      <c r="D2484" s="711" t="s">
        <v>5883</v>
      </c>
      <c r="E2484" s="713">
        <v>697.25</v>
      </c>
    </row>
    <row r="2485" spans="1:5">
      <c r="A2485" s="712">
        <v>101101</v>
      </c>
      <c r="B2485" s="711" t="s">
        <v>2283</v>
      </c>
      <c r="C2485" s="711" t="s">
        <v>424</v>
      </c>
      <c r="D2485" s="711" t="s">
        <v>5883</v>
      </c>
      <c r="E2485" s="713">
        <v>697.25</v>
      </c>
    </row>
    <row r="2486" spans="1:5">
      <c r="A2486" s="712">
        <v>101102</v>
      </c>
      <c r="B2486" s="711" t="s">
        <v>2284</v>
      </c>
      <c r="C2486" s="711" t="s">
        <v>424</v>
      </c>
      <c r="D2486" s="711" t="s">
        <v>5883</v>
      </c>
      <c r="E2486" s="713">
        <v>682.98</v>
      </c>
    </row>
    <row r="2487" spans="1:5">
      <c r="A2487" s="712">
        <v>101102</v>
      </c>
      <c r="B2487" s="711" t="s">
        <v>2284</v>
      </c>
      <c r="C2487" s="711" t="s">
        <v>424</v>
      </c>
      <c r="D2487" s="711" t="s">
        <v>5883</v>
      </c>
      <c r="E2487" s="713">
        <v>682.98</v>
      </c>
    </row>
    <row r="2488" spans="1:5">
      <c r="A2488" s="712">
        <v>101103</v>
      </c>
      <c r="B2488" s="711" t="s">
        <v>2285</v>
      </c>
      <c r="C2488" s="711" t="s">
        <v>424</v>
      </c>
      <c r="D2488" s="711" t="s">
        <v>5883</v>
      </c>
      <c r="E2488" s="713">
        <v>641.98</v>
      </c>
    </row>
    <row r="2489" spans="1:5">
      <c r="A2489" s="712">
        <v>101103</v>
      </c>
      <c r="B2489" s="711" t="s">
        <v>2285</v>
      </c>
      <c r="C2489" s="711" t="s">
        <v>424</v>
      </c>
      <c r="D2489" s="711" t="s">
        <v>5883</v>
      </c>
      <c r="E2489" s="713">
        <v>641.98</v>
      </c>
    </row>
    <row r="2490" spans="1:5">
      <c r="A2490" s="712">
        <v>101104</v>
      </c>
      <c r="B2490" s="711" t="s">
        <v>2286</v>
      </c>
      <c r="C2490" s="711" t="s">
        <v>424</v>
      </c>
      <c r="D2490" s="711" t="s">
        <v>5883</v>
      </c>
      <c r="E2490" s="713">
        <v>827.81</v>
      </c>
    </row>
    <row r="2491" spans="1:5">
      <c r="A2491" s="712">
        <v>101104</v>
      </c>
      <c r="B2491" s="711" t="s">
        <v>2286</v>
      </c>
      <c r="C2491" s="711" t="s">
        <v>424</v>
      </c>
      <c r="D2491" s="711" t="s">
        <v>5883</v>
      </c>
      <c r="E2491" s="713">
        <v>827.81</v>
      </c>
    </row>
    <row r="2492" spans="1:5">
      <c r="A2492" s="712">
        <v>101105</v>
      </c>
      <c r="B2492" s="711" t="s">
        <v>2287</v>
      </c>
      <c r="C2492" s="711" t="s">
        <v>424</v>
      </c>
      <c r="D2492" s="711" t="s">
        <v>5883</v>
      </c>
      <c r="E2492" s="713">
        <v>787.41</v>
      </c>
    </row>
    <row r="2493" spans="1:5">
      <c r="A2493" s="712">
        <v>101105</v>
      </c>
      <c r="B2493" s="711" t="s">
        <v>2287</v>
      </c>
      <c r="C2493" s="711" t="s">
        <v>424</v>
      </c>
      <c r="D2493" s="711" t="s">
        <v>5883</v>
      </c>
      <c r="E2493" s="713">
        <v>787.41</v>
      </c>
    </row>
    <row r="2494" spans="1:5">
      <c r="A2494" s="712">
        <v>101106</v>
      </c>
      <c r="B2494" s="711" t="s">
        <v>2288</v>
      </c>
      <c r="C2494" s="711" t="s">
        <v>424</v>
      </c>
      <c r="D2494" s="711" t="s">
        <v>5883</v>
      </c>
      <c r="E2494" s="713">
        <v>736.46</v>
      </c>
    </row>
    <row r="2495" spans="1:5">
      <c r="A2495" s="712">
        <v>101106</v>
      </c>
      <c r="B2495" s="711" t="s">
        <v>2288</v>
      </c>
      <c r="C2495" s="711" t="s">
        <v>424</v>
      </c>
      <c r="D2495" s="711" t="s">
        <v>5883</v>
      </c>
      <c r="E2495" s="713">
        <v>736.46</v>
      </c>
    </row>
    <row r="2496" spans="1:5">
      <c r="A2496" s="712">
        <v>101107</v>
      </c>
      <c r="B2496" s="711" t="s">
        <v>2289</v>
      </c>
      <c r="C2496" s="711" t="s">
        <v>424</v>
      </c>
      <c r="D2496" s="711" t="s">
        <v>5883</v>
      </c>
      <c r="E2496" s="713">
        <v>673.24</v>
      </c>
    </row>
    <row r="2497" spans="1:5">
      <c r="A2497" s="712">
        <v>101107</v>
      </c>
      <c r="B2497" s="711" t="s">
        <v>2289</v>
      </c>
      <c r="C2497" s="711" t="s">
        <v>424</v>
      </c>
      <c r="D2497" s="711" t="s">
        <v>5883</v>
      </c>
      <c r="E2497" s="713">
        <v>673.24</v>
      </c>
    </row>
    <row r="2498" spans="1:5">
      <c r="A2498" s="712">
        <v>101108</v>
      </c>
      <c r="B2498" s="711" t="s">
        <v>2290</v>
      </c>
      <c r="C2498" s="711" t="s">
        <v>424</v>
      </c>
      <c r="D2498" s="711" t="s">
        <v>5883</v>
      </c>
      <c r="E2498" s="713">
        <v>608.91999999999996</v>
      </c>
    </row>
    <row r="2499" spans="1:5">
      <c r="A2499" s="712">
        <v>101108</v>
      </c>
      <c r="B2499" s="711" t="s">
        <v>2290</v>
      </c>
      <c r="C2499" s="711" t="s">
        <v>424</v>
      </c>
      <c r="D2499" s="711" t="s">
        <v>5883</v>
      </c>
      <c r="E2499" s="713">
        <v>608.91999999999996</v>
      </c>
    </row>
    <row r="2500" spans="1:5">
      <c r="A2500" s="712">
        <v>101109</v>
      </c>
      <c r="B2500" s="711" t="s">
        <v>2291</v>
      </c>
      <c r="C2500" s="711" t="s">
        <v>424</v>
      </c>
      <c r="D2500" s="711" t="s">
        <v>5883</v>
      </c>
      <c r="E2500" s="713">
        <v>597.47</v>
      </c>
    </row>
    <row r="2501" spans="1:5">
      <c r="A2501" s="712">
        <v>101109</v>
      </c>
      <c r="B2501" s="711" t="s">
        <v>2291</v>
      </c>
      <c r="C2501" s="711" t="s">
        <v>424</v>
      </c>
      <c r="D2501" s="711" t="s">
        <v>5883</v>
      </c>
      <c r="E2501" s="713">
        <v>597.47</v>
      </c>
    </row>
    <row r="2502" spans="1:5">
      <c r="A2502" s="712">
        <v>101110</v>
      </c>
      <c r="B2502" s="711" t="s">
        <v>2292</v>
      </c>
      <c r="C2502" s="711" t="s">
        <v>424</v>
      </c>
      <c r="D2502" s="711" t="s">
        <v>5883</v>
      </c>
      <c r="E2502" s="713">
        <v>586.55999999999995</v>
      </c>
    </row>
    <row r="2503" spans="1:5">
      <c r="A2503" s="712">
        <v>101110</v>
      </c>
      <c r="B2503" s="711" t="s">
        <v>2292</v>
      </c>
      <c r="C2503" s="711" t="s">
        <v>424</v>
      </c>
      <c r="D2503" s="711" t="s">
        <v>5883</v>
      </c>
      <c r="E2503" s="713">
        <v>586.55999999999995</v>
      </c>
    </row>
    <row r="2504" spans="1:5">
      <c r="A2504" s="712">
        <v>101111</v>
      </c>
      <c r="B2504" s="711" t="s">
        <v>2293</v>
      </c>
      <c r="C2504" s="711" t="s">
        <v>424</v>
      </c>
      <c r="D2504" s="711" t="s">
        <v>5883</v>
      </c>
      <c r="E2504" s="713">
        <v>549.46</v>
      </c>
    </row>
    <row r="2505" spans="1:5">
      <c r="A2505" s="712">
        <v>101111</v>
      </c>
      <c r="B2505" s="711" t="s">
        <v>2293</v>
      </c>
      <c r="C2505" s="711" t="s">
        <v>424</v>
      </c>
      <c r="D2505" s="711" t="s">
        <v>5883</v>
      </c>
      <c r="E2505" s="713">
        <v>549.46</v>
      </c>
    </row>
    <row r="2506" spans="1:5">
      <c r="A2506" s="712">
        <v>101112</v>
      </c>
      <c r="B2506" s="711" t="s">
        <v>2294</v>
      </c>
      <c r="C2506" s="711" t="s">
        <v>424</v>
      </c>
      <c r="D2506" s="711" t="s">
        <v>5883</v>
      </c>
      <c r="E2506" s="713">
        <v>654.69000000000005</v>
      </c>
    </row>
    <row r="2507" spans="1:5">
      <c r="A2507" s="712">
        <v>101112</v>
      </c>
      <c r="B2507" s="711" t="s">
        <v>2294</v>
      </c>
      <c r="C2507" s="711" t="s">
        <v>424</v>
      </c>
      <c r="D2507" s="711" t="s">
        <v>5883</v>
      </c>
      <c r="E2507" s="713">
        <v>654.69000000000005</v>
      </c>
    </row>
    <row r="2508" spans="1:5">
      <c r="A2508" s="712">
        <v>101113</v>
      </c>
      <c r="B2508" s="711" t="s">
        <v>2295</v>
      </c>
      <c r="C2508" s="711" t="s">
        <v>424</v>
      </c>
      <c r="D2508" s="711" t="s">
        <v>5883</v>
      </c>
      <c r="E2508" s="713">
        <v>558.14</v>
      </c>
    </row>
    <row r="2509" spans="1:5">
      <c r="A2509" s="712">
        <v>101113</v>
      </c>
      <c r="B2509" s="711" t="s">
        <v>2295</v>
      </c>
      <c r="C2509" s="711" t="s">
        <v>424</v>
      </c>
      <c r="D2509" s="711" t="s">
        <v>5883</v>
      </c>
      <c r="E2509" s="713">
        <v>558.14</v>
      </c>
    </row>
    <row r="2510" spans="1:5">
      <c r="A2510" s="712">
        <v>95601</v>
      </c>
      <c r="B2510" s="711" t="s">
        <v>2296</v>
      </c>
      <c r="C2510" s="711" t="s">
        <v>269</v>
      </c>
      <c r="D2510" s="711" t="s">
        <v>5883</v>
      </c>
      <c r="E2510" s="713">
        <v>16.39</v>
      </c>
    </row>
    <row r="2511" spans="1:5">
      <c r="A2511" s="712">
        <v>95602</v>
      </c>
      <c r="B2511" s="711" t="s">
        <v>2297</v>
      </c>
      <c r="C2511" s="711" t="s">
        <v>269</v>
      </c>
      <c r="D2511" s="711" t="s">
        <v>5883</v>
      </c>
      <c r="E2511" s="713">
        <v>20.88</v>
      </c>
    </row>
    <row r="2512" spans="1:5">
      <c r="A2512" s="712">
        <v>95603</v>
      </c>
      <c r="B2512" s="711" t="s">
        <v>2298</v>
      </c>
      <c r="C2512" s="711" t="s">
        <v>269</v>
      </c>
      <c r="D2512" s="711" t="s">
        <v>5883</v>
      </c>
      <c r="E2512" s="713">
        <v>27.42</v>
      </c>
    </row>
    <row r="2513" spans="1:5">
      <c r="A2513" s="712">
        <v>95604</v>
      </c>
      <c r="B2513" s="711" t="s">
        <v>2299</v>
      </c>
      <c r="C2513" s="711" t="s">
        <v>269</v>
      </c>
      <c r="D2513" s="711" t="s">
        <v>5883</v>
      </c>
      <c r="E2513" s="713">
        <v>36.119999999999997</v>
      </c>
    </row>
    <row r="2514" spans="1:5">
      <c r="A2514" s="712">
        <v>95605</v>
      </c>
      <c r="B2514" s="711" t="s">
        <v>2300</v>
      </c>
      <c r="C2514" s="711" t="s">
        <v>269</v>
      </c>
      <c r="D2514" s="711" t="s">
        <v>5883</v>
      </c>
      <c r="E2514" s="713">
        <v>56.62</v>
      </c>
    </row>
    <row r="2515" spans="1:5">
      <c r="A2515" s="712">
        <v>95607</v>
      </c>
      <c r="B2515" s="711" t="s">
        <v>2301</v>
      </c>
      <c r="C2515" s="711" t="s">
        <v>269</v>
      </c>
      <c r="D2515" s="711" t="s">
        <v>5883</v>
      </c>
      <c r="E2515" s="713">
        <v>5.57</v>
      </c>
    </row>
    <row r="2516" spans="1:5">
      <c r="A2516" s="712">
        <v>95608</v>
      </c>
      <c r="B2516" s="711" t="s">
        <v>2302</v>
      </c>
      <c r="C2516" s="711" t="s">
        <v>269</v>
      </c>
      <c r="D2516" s="711" t="s">
        <v>5883</v>
      </c>
      <c r="E2516" s="713">
        <v>6.42</v>
      </c>
    </row>
    <row r="2517" spans="1:5">
      <c r="A2517" s="712">
        <v>95609</v>
      </c>
      <c r="B2517" s="711" t="s">
        <v>2303</v>
      </c>
      <c r="C2517" s="711" t="s">
        <v>269</v>
      </c>
      <c r="D2517" s="711" t="s">
        <v>5883</v>
      </c>
      <c r="E2517" s="713">
        <v>7.16</v>
      </c>
    </row>
    <row r="2518" spans="1:5">
      <c r="A2518" s="712">
        <v>100651</v>
      </c>
      <c r="B2518" s="711" t="s">
        <v>6322</v>
      </c>
      <c r="C2518" s="711" t="s">
        <v>585</v>
      </c>
      <c r="D2518" s="711" t="s">
        <v>5883</v>
      </c>
      <c r="E2518" s="713">
        <v>88.63</v>
      </c>
    </row>
    <row r="2519" spans="1:5">
      <c r="A2519" s="712">
        <v>100652</v>
      </c>
      <c r="B2519" s="711" t="s">
        <v>6323</v>
      </c>
      <c r="C2519" s="711" t="s">
        <v>585</v>
      </c>
      <c r="D2519" s="711" t="s">
        <v>5883</v>
      </c>
      <c r="E2519" s="713">
        <v>167.1</v>
      </c>
    </row>
    <row r="2520" spans="1:5">
      <c r="A2520" s="712">
        <v>100653</v>
      </c>
      <c r="B2520" s="711" t="s">
        <v>6324</v>
      </c>
      <c r="C2520" s="711" t="s">
        <v>585</v>
      </c>
      <c r="D2520" s="711" t="s">
        <v>5883</v>
      </c>
      <c r="E2520" s="713">
        <v>278.27</v>
      </c>
    </row>
    <row r="2521" spans="1:5">
      <c r="A2521" s="712">
        <v>100654</v>
      </c>
      <c r="B2521" s="711" t="s">
        <v>6325</v>
      </c>
      <c r="C2521" s="711" t="s">
        <v>585</v>
      </c>
      <c r="D2521" s="711" t="s">
        <v>5883</v>
      </c>
      <c r="E2521" s="713">
        <v>385.99</v>
      </c>
    </row>
    <row r="2522" spans="1:5">
      <c r="A2522" s="712">
        <v>100655</v>
      </c>
      <c r="B2522" s="711" t="s">
        <v>6326</v>
      </c>
      <c r="C2522" s="711" t="s">
        <v>585</v>
      </c>
      <c r="D2522" s="711" t="s">
        <v>5883</v>
      </c>
      <c r="E2522" s="713">
        <v>441.63</v>
      </c>
    </row>
    <row r="2523" spans="1:5">
      <c r="A2523" s="712">
        <v>100656</v>
      </c>
      <c r="B2523" s="711" t="s">
        <v>2304</v>
      </c>
      <c r="C2523" s="711" t="s">
        <v>585</v>
      </c>
      <c r="D2523" s="711" t="s">
        <v>5883</v>
      </c>
      <c r="E2523" s="713">
        <v>67.709999999999994</v>
      </c>
    </row>
    <row r="2524" spans="1:5">
      <c r="A2524" s="712">
        <v>100657</v>
      </c>
      <c r="B2524" s="711" t="s">
        <v>2305</v>
      </c>
      <c r="C2524" s="711" t="s">
        <v>585</v>
      </c>
      <c r="D2524" s="711" t="s">
        <v>5883</v>
      </c>
      <c r="E2524" s="713">
        <v>87.12</v>
      </c>
    </row>
    <row r="2525" spans="1:5">
      <c r="A2525" s="712">
        <v>100658</v>
      </c>
      <c r="B2525" s="711" t="s">
        <v>2306</v>
      </c>
      <c r="C2525" s="711" t="s">
        <v>585</v>
      </c>
      <c r="D2525" s="711" t="s">
        <v>5883</v>
      </c>
      <c r="E2525" s="713">
        <v>200.32</v>
      </c>
    </row>
    <row r="2526" spans="1:5">
      <c r="A2526" s="712">
        <v>100889</v>
      </c>
      <c r="B2526" s="711" t="s">
        <v>2307</v>
      </c>
      <c r="C2526" s="711" t="s">
        <v>285</v>
      </c>
      <c r="D2526" s="711" t="s">
        <v>5883</v>
      </c>
      <c r="E2526" s="713">
        <v>10.050000000000001</v>
      </c>
    </row>
    <row r="2527" spans="1:5">
      <c r="A2527" s="712">
        <v>100890</v>
      </c>
      <c r="B2527" s="711" t="s">
        <v>2308</v>
      </c>
      <c r="C2527" s="711" t="s">
        <v>285</v>
      </c>
      <c r="D2527" s="711" t="s">
        <v>5883</v>
      </c>
      <c r="E2527" s="713">
        <v>9.93</v>
      </c>
    </row>
    <row r="2528" spans="1:5">
      <c r="A2528" s="712">
        <v>100892</v>
      </c>
      <c r="B2528" s="711" t="s">
        <v>2309</v>
      </c>
      <c r="C2528" s="711" t="s">
        <v>285</v>
      </c>
      <c r="D2528" s="711" t="s">
        <v>5883</v>
      </c>
      <c r="E2528" s="713">
        <v>9.5399999999999991</v>
      </c>
    </row>
    <row r="2529" spans="1:5">
      <c r="A2529" s="712">
        <v>100893</v>
      </c>
      <c r="B2529" s="711" t="s">
        <v>2310</v>
      </c>
      <c r="C2529" s="711" t="s">
        <v>285</v>
      </c>
      <c r="D2529" s="711" t="s">
        <v>5883</v>
      </c>
      <c r="E2529" s="713">
        <v>9.43</v>
      </c>
    </row>
    <row r="2530" spans="1:5">
      <c r="A2530" s="712">
        <v>100894</v>
      </c>
      <c r="B2530" s="711" t="s">
        <v>2311</v>
      </c>
      <c r="C2530" s="711" t="s">
        <v>285</v>
      </c>
      <c r="D2530" s="711" t="s">
        <v>5883</v>
      </c>
      <c r="E2530" s="713">
        <v>9.35</v>
      </c>
    </row>
    <row r="2531" spans="1:5">
      <c r="A2531" s="712">
        <v>100896</v>
      </c>
      <c r="B2531" s="711" t="s">
        <v>2312</v>
      </c>
      <c r="C2531" s="711" t="s">
        <v>585</v>
      </c>
      <c r="D2531" s="711" t="s">
        <v>5883</v>
      </c>
      <c r="E2531" s="713">
        <v>39.520000000000003</v>
      </c>
    </row>
    <row r="2532" spans="1:5">
      <c r="A2532" s="712">
        <v>100897</v>
      </c>
      <c r="B2532" s="711" t="s">
        <v>2313</v>
      </c>
      <c r="C2532" s="711" t="s">
        <v>585</v>
      </c>
      <c r="D2532" s="711" t="s">
        <v>5883</v>
      </c>
      <c r="E2532" s="713">
        <v>75.489999999999995</v>
      </c>
    </row>
    <row r="2533" spans="1:5">
      <c r="A2533" s="712">
        <v>100898</v>
      </c>
      <c r="B2533" s="711" t="s">
        <v>2314</v>
      </c>
      <c r="C2533" s="711" t="s">
        <v>585</v>
      </c>
      <c r="D2533" s="711" t="s">
        <v>5883</v>
      </c>
      <c r="E2533" s="713">
        <v>144.16999999999999</v>
      </c>
    </row>
    <row r="2534" spans="1:5">
      <c r="A2534" s="712">
        <v>100899</v>
      </c>
      <c r="B2534" s="711" t="s">
        <v>2315</v>
      </c>
      <c r="C2534" s="711" t="s">
        <v>585</v>
      </c>
      <c r="D2534" s="711" t="s">
        <v>5883</v>
      </c>
      <c r="E2534" s="713">
        <v>57.3</v>
      </c>
    </row>
    <row r="2535" spans="1:5">
      <c r="A2535" s="712">
        <v>100900</v>
      </c>
      <c r="B2535" s="711" t="s">
        <v>2316</v>
      </c>
      <c r="C2535" s="711" t="s">
        <v>585</v>
      </c>
      <c r="D2535" s="711" t="s">
        <v>5883</v>
      </c>
      <c r="E2535" s="713">
        <v>164.96</v>
      </c>
    </row>
    <row r="2536" spans="1:5">
      <c r="A2536" s="712">
        <v>100929</v>
      </c>
      <c r="B2536" s="711" t="s">
        <v>2317</v>
      </c>
      <c r="C2536" s="711" t="s">
        <v>585</v>
      </c>
      <c r="D2536" s="711" t="s">
        <v>5883</v>
      </c>
      <c r="E2536" s="713">
        <v>202.87</v>
      </c>
    </row>
    <row r="2537" spans="1:5">
      <c r="A2537" s="712">
        <v>100930</v>
      </c>
      <c r="B2537" s="711" t="s">
        <v>2318</v>
      </c>
      <c r="C2537" s="711" t="s">
        <v>585</v>
      </c>
      <c r="D2537" s="711" t="s">
        <v>5883</v>
      </c>
      <c r="E2537" s="713">
        <v>293.29000000000002</v>
      </c>
    </row>
    <row r="2538" spans="1:5">
      <c r="A2538" s="712">
        <v>100931</v>
      </c>
      <c r="B2538" s="711" t="s">
        <v>2319</v>
      </c>
      <c r="C2538" s="711" t="s">
        <v>585</v>
      </c>
      <c r="D2538" s="711" t="s">
        <v>5883</v>
      </c>
      <c r="E2538" s="713">
        <v>365.01</v>
      </c>
    </row>
    <row r="2539" spans="1:5">
      <c r="A2539" s="712">
        <v>100932</v>
      </c>
      <c r="B2539" s="711" t="s">
        <v>2320</v>
      </c>
      <c r="C2539" s="711" t="s">
        <v>585</v>
      </c>
      <c r="D2539" s="711" t="s">
        <v>5883</v>
      </c>
      <c r="E2539" s="713">
        <v>496.65</v>
      </c>
    </row>
    <row r="2540" spans="1:5">
      <c r="A2540" s="712">
        <v>100933</v>
      </c>
      <c r="B2540" s="711" t="s">
        <v>2321</v>
      </c>
      <c r="C2540" s="711" t="s">
        <v>585</v>
      </c>
      <c r="D2540" s="711" t="s">
        <v>5883</v>
      </c>
      <c r="E2540" s="713">
        <v>249.72</v>
      </c>
    </row>
    <row r="2541" spans="1:5">
      <c r="A2541" s="712">
        <v>100934</v>
      </c>
      <c r="B2541" s="711" t="s">
        <v>2322</v>
      </c>
      <c r="C2541" s="711" t="s">
        <v>585</v>
      </c>
      <c r="D2541" s="711" t="s">
        <v>5883</v>
      </c>
      <c r="E2541" s="713">
        <v>351.85</v>
      </c>
    </row>
    <row r="2542" spans="1:5">
      <c r="A2542" s="712">
        <v>100935</v>
      </c>
      <c r="B2542" s="711" t="s">
        <v>2323</v>
      </c>
      <c r="C2542" s="711" t="s">
        <v>585</v>
      </c>
      <c r="D2542" s="711" t="s">
        <v>5883</v>
      </c>
      <c r="E2542" s="713">
        <v>438.66</v>
      </c>
    </row>
    <row r="2543" spans="1:5">
      <c r="A2543" s="712">
        <v>100936</v>
      </c>
      <c r="B2543" s="711" t="s">
        <v>2324</v>
      </c>
      <c r="C2543" s="711" t="s">
        <v>585</v>
      </c>
      <c r="D2543" s="711" t="s">
        <v>5883</v>
      </c>
      <c r="E2543" s="713">
        <v>582.54</v>
      </c>
    </row>
    <row r="2544" spans="1:5">
      <c r="A2544" s="712">
        <v>101173</v>
      </c>
      <c r="B2544" s="711" t="s">
        <v>2325</v>
      </c>
      <c r="C2544" s="711" t="s">
        <v>585</v>
      </c>
      <c r="D2544" s="711" t="s">
        <v>5884</v>
      </c>
      <c r="E2544" s="713">
        <v>47.69</v>
      </c>
    </row>
    <row r="2545" spans="1:5">
      <c r="A2545" s="712">
        <v>101173</v>
      </c>
      <c r="B2545" s="711" t="s">
        <v>2325</v>
      </c>
      <c r="C2545" s="711" t="s">
        <v>585</v>
      </c>
      <c r="D2545" s="711" t="s">
        <v>5884</v>
      </c>
      <c r="E2545" s="713">
        <v>47.69</v>
      </c>
    </row>
    <row r="2546" spans="1:5">
      <c r="A2546" s="712">
        <v>101174</v>
      </c>
      <c r="B2546" s="711" t="s">
        <v>2326</v>
      </c>
      <c r="C2546" s="711" t="s">
        <v>585</v>
      </c>
      <c r="D2546" s="711" t="s">
        <v>5884</v>
      </c>
      <c r="E2546" s="713">
        <v>66.06</v>
      </c>
    </row>
    <row r="2547" spans="1:5">
      <c r="A2547" s="712">
        <v>101174</v>
      </c>
      <c r="B2547" s="711" t="s">
        <v>2326</v>
      </c>
      <c r="C2547" s="711" t="s">
        <v>585</v>
      </c>
      <c r="D2547" s="711" t="s">
        <v>5884</v>
      </c>
      <c r="E2547" s="713">
        <v>66.06</v>
      </c>
    </row>
    <row r="2548" spans="1:5">
      <c r="A2548" s="712">
        <v>101175</v>
      </c>
      <c r="B2548" s="711" t="s">
        <v>2327</v>
      </c>
      <c r="C2548" s="711" t="s">
        <v>585</v>
      </c>
      <c r="D2548" s="711" t="s">
        <v>5884</v>
      </c>
      <c r="E2548" s="713">
        <v>90.21</v>
      </c>
    </row>
    <row r="2549" spans="1:5">
      <c r="A2549" s="712">
        <v>101175</v>
      </c>
      <c r="B2549" s="711" t="s">
        <v>2327</v>
      </c>
      <c r="C2549" s="711" t="s">
        <v>585</v>
      </c>
      <c r="D2549" s="711" t="s">
        <v>5884</v>
      </c>
      <c r="E2549" s="713">
        <v>90.21</v>
      </c>
    </row>
    <row r="2550" spans="1:5">
      <c r="A2550" s="712">
        <v>101176</v>
      </c>
      <c r="B2550" s="711" t="s">
        <v>2328</v>
      </c>
      <c r="C2550" s="711" t="s">
        <v>585</v>
      </c>
      <c r="D2550" s="711" t="s">
        <v>5884</v>
      </c>
      <c r="E2550" s="713">
        <v>118.5</v>
      </c>
    </row>
    <row r="2551" spans="1:5">
      <c r="A2551" s="712">
        <v>101176</v>
      </c>
      <c r="B2551" s="711" t="s">
        <v>2328</v>
      </c>
      <c r="C2551" s="711" t="s">
        <v>585</v>
      </c>
      <c r="D2551" s="711" t="s">
        <v>5884</v>
      </c>
      <c r="E2551" s="713">
        <v>118.5</v>
      </c>
    </row>
    <row r="2552" spans="1:5">
      <c r="A2552" s="712">
        <v>95240</v>
      </c>
      <c r="B2552" s="711" t="s">
        <v>2329</v>
      </c>
      <c r="C2552" s="711" t="s">
        <v>281</v>
      </c>
      <c r="D2552" s="711" t="s">
        <v>5884</v>
      </c>
      <c r="E2552" s="713">
        <v>14.54</v>
      </c>
    </row>
    <row r="2553" spans="1:5">
      <c r="A2553" s="712">
        <v>95241</v>
      </c>
      <c r="B2553" s="711" t="s">
        <v>845</v>
      </c>
      <c r="C2553" s="711" t="s">
        <v>281</v>
      </c>
      <c r="D2553" s="711" t="s">
        <v>5884</v>
      </c>
      <c r="E2553" s="713">
        <v>24.24</v>
      </c>
    </row>
    <row r="2554" spans="1:5">
      <c r="A2554" s="712">
        <v>96616</v>
      </c>
      <c r="B2554" s="711" t="s">
        <v>2330</v>
      </c>
      <c r="C2554" s="711" t="s">
        <v>424</v>
      </c>
      <c r="D2554" s="711" t="s">
        <v>5884</v>
      </c>
      <c r="E2554" s="713">
        <v>504.69</v>
      </c>
    </row>
    <row r="2555" spans="1:5">
      <c r="A2555" s="712">
        <v>96617</v>
      </c>
      <c r="B2555" s="711" t="s">
        <v>2331</v>
      </c>
      <c r="C2555" s="711" t="s">
        <v>281</v>
      </c>
      <c r="D2555" s="711" t="s">
        <v>5884</v>
      </c>
      <c r="E2555" s="713">
        <v>15.12</v>
      </c>
    </row>
    <row r="2556" spans="1:5">
      <c r="A2556" s="712">
        <v>96619</v>
      </c>
      <c r="B2556" s="711" t="s">
        <v>2332</v>
      </c>
      <c r="C2556" s="711" t="s">
        <v>281</v>
      </c>
      <c r="D2556" s="711" t="s">
        <v>5884</v>
      </c>
      <c r="E2556" s="713">
        <v>25.22</v>
      </c>
    </row>
    <row r="2557" spans="1:5">
      <c r="A2557" s="712">
        <v>96620</v>
      </c>
      <c r="B2557" s="711" t="s">
        <v>2333</v>
      </c>
      <c r="C2557" s="711" t="s">
        <v>424</v>
      </c>
      <c r="D2557" s="711" t="s">
        <v>5884</v>
      </c>
      <c r="E2557" s="713">
        <v>485.22</v>
      </c>
    </row>
    <row r="2558" spans="1:5">
      <c r="A2558" s="712">
        <v>96621</v>
      </c>
      <c r="B2558" s="711" t="s">
        <v>2334</v>
      </c>
      <c r="C2558" s="711" t="s">
        <v>424</v>
      </c>
      <c r="D2558" s="711" t="s">
        <v>5884</v>
      </c>
      <c r="E2558" s="713">
        <v>229.69</v>
      </c>
    </row>
    <row r="2559" spans="1:5">
      <c r="A2559" s="712">
        <v>96622</v>
      </c>
      <c r="B2559" s="711" t="s">
        <v>2335</v>
      </c>
      <c r="C2559" s="711" t="s">
        <v>424</v>
      </c>
      <c r="D2559" s="711" t="s">
        <v>5884</v>
      </c>
      <c r="E2559" s="713">
        <v>172.47</v>
      </c>
    </row>
    <row r="2560" spans="1:5">
      <c r="A2560" s="712">
        <v>96623</v>
      </c>
      <c r="B2560" s="711" t="s">
        <v>2336</v>
      </c>
      <c r="C2560" s="711" t="s">
        <v>424</v>
      </c>
      <c r="D2560" s="711" t="s">
        <v>5884</v>
      </c>
      <c r="E2560" s="713">
        <v>216.38</v>
      </c>
    </row>
    <row r="2561" spans="1:5">
      <c r="A2561" s="712">
        <v>96624</v>
      </c>
      <c r="B2561" s="711" t="s">
        <v>2337</v>
      </c>
      <c r="C2561" s="711" t="s">
        <v>424</v>
      </c>
      <c r="D2561" s="711" t="s">
        <v>5884</v>
      </c>
      <c r="E2561" s="713">
        <v>167.77</v>
      </c>
    </row>
    <row r="2562" spans="1:5">
      <c r="A2562" s="712">
        <v>97082</v>
      </c>
      <c r="B2562" s="711" t="s">
        <v>2338</v>
      </c>
      <c r="C2562" s="711" t="s">
        <v>424</v>
      </c>
      <c r="D2562" s="711" t="s">
        <v>5942</v>
      </c>
      <c r="E2562" s="713">
        <v>45.36</v>
      </c>
    </row>
    <row r="2563" spans="1:5">
      <c r="A2563" s="712">
        <v>97083</v>
      </c>
      <c r="B2563" s="711" t="s">
        <v>2339</v>
      </c>
      <c r="C2563" s="711" t="s">
        <v>281</v>
      </c>
      <c r="D2563" s="711" t="s">
        <v>5883</v>
      </c>
      <c r="E2563" s="713">
        <v>2.48</v>
      </c>
    </row>
    <row r="2564" spans="1:5">
      <c r="A2564" s="712">
        <v>97084</v>
      </c>
      <c r="B2564" s="711" t="s">
        <v>87</v>
      </c>
      <c r="C2564" s="711" t="s">
        <v>281</v>
      </c>
      <c r="D2564" s="711" t="s">
        <v>5884</v>
      </c>
      <c r="E2564" s="713">
        <v>0.51</v>
      </c>
    </row>
    <row r="2565" spans="1:5">
      <c r="A2565" s="712">
        <v>97086</v>
      </c>
      <c r="B2565" s="711" t="s">
        <v>2340</v>
      </c>
      <c r="C2565" s="711" t="s">
        <v>281</v>
      </c>
      <c r="D2565" s="711" t="s">
        <v>5884</v>
      </c>
      <c r="E2565" s="713">
        <v>94.78</v>
      </c>
    </row>
    <row r="2566" spans="1:5">
      <c r="A2566" s="712">
        <v>97087</v>
      </c>
      <c r="B2566" s="711" t="s">
        <v>6327</v>
      </c>
      <c r="C2566" s="711" t="s">
        <v>281</v>
      </c>
      <c r="D2566" s="711" t="s">
        <v>5884</v>
      </c>
      <c r="E2566" s="713">
        <v>1.46</v>
      </c>
    </row>
    <row r="2567" spans="1:5">
      <c r="A2567" s="712">
        <v>97088</v>
      </c>
      <c r="B2567" s="711" t="s">
        <v>6328</v>
      </c>
      <c r="C2567" s="711" t="s">
        <v>285</v>
      </c>
      <c r="D2567" s="711" t="s">
        <v>5884</v>
      </c>
      <c r="E2567" s="713">
        <v>16.48</v>
      </c>
    </row>
    <row r="2568" spans="1:5">
      <c r="A2568" s="712">
        <v>97089</v>
      </c>
      <c r="B2568" s="711" t="s">
        <v>6329</v>
      </c>
      <c r="C2568" s="711" t="s">
        <v>285</v>
      </c>
      <c r="D2568" s="711" t="s">
        <v>5884</v>
      </c>
      <c r="E2568" s="713">
        <v>15.07</v>
      </c>
    </row>
    <row r="2569" spans="1:5">
      <c r="A2569" s="712">
        <v>97090</v>
      </c>
      <c r="B2569" s="711" t="s">
        <v>6330</v>
      </c>
      <c r="C2569" s="711" t="s">
        <v>285</v>
      </c>
      <c r="D2569" s="711" t="s">
        <v>5884</v>
      </c>
      <c r="E2569" s="713">
        <v>14.81</v>
      </c>
    </row>
    <row r="2570" spans="1:5">
      <c r="A2570" s="712">
        <v>97091</v>
      </c>
      <c r="B2570" s="711" t="s">
        <v>6331</v>
      </c>
      <c r="C2570" s="711" t="s">
        <v>285</v>
      </c>
      <c r="D2570" s="711" t="s">
        <v>5884</v>
      </c>
      <c r="E2570" s="713">
        <v>14.35</v>
      </c>
    </row>
    <row r="2571" spans="1:5">
      <c r="A2571" s="712">
        <v>97092</v>
      </c>
      <c r="B2571" s="711" t="s">
        <v>6332</v>
      </c>
      <c r="C2571" s="711" t="s">
        <v>285</v>
      </c>
      <c r="D2571" s="711" t="s">
        <v>5884</v>
      </c>
      <c r="E2571" s="713">
        <v>13.9</v>
      </c>
    </row>
    <row r="2572" spans="1:5">
      <c r="A2572" s="712">
        <v>97093</v>
      </c>
      <c r="B2572" s="711" t="s">
        <v>6333</v>
      </c>
      <c r="C2572" s="711" t="s">
        <v>285</v>
      </c>
      <c r="D2572" s="711" t="s">
        <v>5884</v>
      </c>
      <c r="E2572" s="713">
        <v>13.05</v>
      </c>
    </row>
    <row r="2573" spans="1:5">
      <c r="A2573" s="712">
        <v>97094</v>
      </c>
      <c r="B2573" s="711" t="s">
        <v>2341</v>
      </c>
      <c r="C2573" s="711" t="s">
        <v>424</v>
      </c>
      <c r="D2573" s="711" t="s">
        <v>5883</v>
      </c>
      <c r="E2573" s="713">
        <v>401.9</v>
      </c>
    </row>
    <row r="2574" spans="1:5">
      <c r="A2574" s="712">
        <v>97095</v>
      </c>
      <c r="B2574" s="711" t="s">
        <v>2342</v>
      </c>
      <c r="C2574" s="711" t="s">
        <v>424</v>
      </c>
      <c r="D2574" s="711" t="s">
        <v>5883</v>
      </c>
      <c r="E2574" s="713">
        <v>377.21</v>
      </c>
    </row>
    <row r="2575" spans="1:5">
      <c r="A2575" s="712">
        <v>97096</v>
      </c>
      <c r="B2575" s="711" t="s">
        <v>2343</v>
      </c>
      <c r="C2575" s="711" t="s">
        <v>424</v>
      </c>
      <c r="D2575" s="711" t="s">
        <v>5883</v>
      </c>
      <c r="E2575" s="713">
        <v>364.52</v>
      </c>
    </row>
    <row r="2576" spans="1:5">
      <c r="A2576" s="712">
        <v>97097</v>
      </c>
      <c r="B2576" s="711" t="s">
        <v>2344</v>
      </c>
      <c r="C2576" s="711" t="s">
        <v>281</v>
      </c>
      <c r="D2576" s="711" t="s">
        <v>5883</v>
      </c>
      <c r="E2576" s="713">
        <v>29.6</v>
      </c>
    </row>
    <row r="2577" spans="1:5">
      <c r="A2577" s="712">
        <v>97101</v>
      </c>
      <c r="B2577" s="711" t="s">
        <v>6334</v>
      </c>
      <c r="C2577" s="711" t="s">
        <v>281</v>
      </c>
      <c r="D2577" s="711" t="s">
        <v>5883</v>
      </c>
      <c r="E2577" s="713">
        <v>152.72</v>
      </c>
    </row>
    <row r="2578" spans="1:5">
      <c r="A2578" s="712">
        <v>97102</v>
      </c>
      <c r="B2578" s="711" t="s">
        <v>6335</v>
      </c>
      <c r="C2578" s="711" t="s">
        <v>281</v>
      </c>
      <c r="D2578" s="711" t="s">
        <v>5883</v>
      </c>
      <c r="E2578" s="713">
        <v>171</v>
      </c>
    </row>
    <row r="2579" spans="1:5">
      <c r="A2579" s="712">
        <v>97103</v>
      </c>
      <c r="B2579" s="711" t="s">
        <v>6336</v>
      </c>
      <c r="C2579" s="711" t="s">
        <v>281</v>
      </c>
      <c r="D2579" s="711" t="s">
        <v>5883</v>
      </c>
      <c r="E2579" s="713">
        <v>222.23</v>
      </c>
    </row>
    <row r="2580" spans="1:5">
      <c r="A2580" s="712">
        <v>100322</v>
      </c>
      <c r="B2580" s="711" t="s">
        <v>2345</v>
      </c>
      <c r="C2580" s="711" t="s">
        <v>424</v>
      </c>
      <c r="D2580" s="711" t="s">
        <v>5884</v>
      </c>
      <c r="E2580" s="713">
        <v>159.28</v>
      </c>
    </row>
    <row r="2581" spans="1:5">
      <c r="A2581" s="712">
        <v>100323</v>
      </c>
      <c r="B2581" s="711" t="s">
        <v>2346</v>
      </c>
      <c r="C2581" s="711" t="s">
        <v>424</v>
      </c>
      <c r="D2581" s="711" t="s">
        <v>5884</v>
      </c>
      <c r="E2581" s="713">
        <v>134.46</v>
      </c>
    </row>
    <row r="2582" spans="1:5">
      <c r="A2582" s="712">
        <v>100324</v>
      </c>
      <c r="B2582" s="711" t="s">
        <v>2347</v>
      </c>
      <c r="C2582" s="711" t="s">
        <v>424</v>
      </c>
      <c r="D2582" s="711" t="s">
        <v>5884</v>
      </c>
      <c r="E2582" s="713">
        <v>167.4</v>
      </c>
    </row>
    <row r="2583" spans="1:5">
      <c r="A2583" s="712">
        <v>90996</v>
      </c>
      <c r="B2583" s="711" t="s">
        <v>2348</v>
      </c>
      <c r="C2583" s="711" t="s">
        <v>281</v>
      </c>
      <c r="D2583" s="711" t="s">
        <v>5883</v>
      </c>
      <c r="E2583" s="713">
        <v>13.49</v>
      </c>
    </row>
    <row r="2584" spans="1:5">
      <c r="A2584" s="712">
        <v>90997</v>
      </c>
      <c r="B2584" s="711" t="s">
        <v>2349</v>
      </c>
      <c r="C2584" s="711" t="s">
        <v>281</v>
      </c>
      <c r="D2584" s="711" t="s">
        <v>5883</v>
      </c>
      <c r="E2584" s="713">
        <v>18</v>
      </c>
    </row>
    <row r="2585" spans="1:5">
      <c r="A2585" s="712">
        <v>90998</v>
      </c>
      <c r="B2585" s="711" t="s">
        <v>2350</v>
      </c>
      <c r="C2585" s="711" t="s">
        <v>281</v>
      </c>
      <c r="D2585" s="711" t="s">
        <v>5883</v>
      </c>
      <c r="E2585" s="713">
        <v>21.55</v>
      </c>
    </row>
    <row r="2586" spans="1:5">
      <c r="A2586" s="712">
        <v>91000</v>
      </c>
      <c r="B2586" s="711" t="s">
        <v>2351</v>
      </c>
      <c r="C2586" s="711" t="s">
        <v>281</v>
      </c>
      <c r="D2586" s="711" t="s">
        <v>5883</v>
      </c>
      <c r="E2586" s="713">
        <v>16.66</v>
      </c>
    </row>
    <row r="2587" spans="1:5">
      <c r="A2587" s="712">
        <v>91002</v>
      </c>
      <c r="B2587" s="711" t="s">
        <v>2352</v>
      </c>
      <c r="C2587" s="711" t="s">
        <v>281</v>
      </c>
      <c r="D2587" s="711" t="s">
        <v>5883</v>
      </c>
      <c r="E2587" s="713">
        <v>15.39</v>
      </c>
    </row>
    <row r="2588" spans="1:5">
      <c r="A2588" s="712">
        <v>91003</v>
      </c>
      <c r="B2588" s="711" t="s">
        <v>2353</v>
      </c>
      <c r="C2588" s="711" t="s">
        <v>281</v>
      </c>
      <c r="D2588" s="711" t="s">
        <v>5883</v>
      </c>
      <c r="E2588" s="713">
        <v>17.690000000000001</v>
      </c>
    </row>
    <row r="2589" spans="1:5">
      <c r="A2589" s="712">
        <v>91004</v>
      </c>
      <c r="B2589" s="711" t="s">
        <v>2354</v>
      </c>
      <c r="C2589" s="711" t="s">
        <v>281</v>
      </c>
      <c r="D2589" s="711" t="s">
        <v>5883</v>
      </c>
      <c r="E2589" s="713">
        <v>13.84</v>
      </c>
    </row>
    <row r="2590" spans="1:5">
      <c r="A2590" s="712">
        <v>91005</v>
      </c>
      <c r="B2590" s="711" t="s">
        <v>2355</v>
      </c>
      <c r="C2590" s="711" t="s">
        <v>281</v>
      </c>
      <c r="D2590" s="711" t="s">
        <v>5883</v>
      </c>
      <c r="E2590" s="713">
        <v>16.489999999999998</v>
      </c>
    </row>
    <row r="2591" spans="1:5">
      <c r="A2591" s="712">
        <v>91006</v>
      </c>
      <c r="B2591" s="711" t="s">
        <v>2356</v>
      </c>
      <c r="C2591" s="711" t="s">
        <v>281</v>
      </c>
      <c r="D2591" s="711" t="s">
        <v>5883</v>
      </c>
      <c r="E2591" s="713">
        <v>12.83</v>
      </c>
    </row>
    <row r="2592" spans="1:5">
      <c r="A2592" s="712">
        <v>91007</v>
      </c>
      <c r="B2592" s="711" t="s">
        <v>2357</v>
      </c>
      <c r="C2592" s="711" t="s">
        <v>281</v>
      </c>
      <c r="D2592" s="711" t="s">
        <v>5883</v>
      </c>
      <c r="E2592" s="713">
        <v>11.57</v>
      </c>
    </row>
    <row r="2593" spans="1:5">
      <c r="A2593" s="712">
        <v>91008</v>
      </c>
      <c r="B2593" s="711" t="s">
        <v>2358</v>
      </c>
      <c r="C2593" s="711" t="s">
        <v>281</v>
      </c>
      <c r="D2593" s="711" t="s">
        <v>5883</v>
      </c>
      <c r="E2593" s="713">
        <v>13.85</v>
      </c>
    </row>
    <row r="2594" spans="1:5">
      <c r="A2594" s="712">
        <v>92263</v>
      </c>
      <c r="B2594" s="711" t="s">
        <v>6337</v>
      </c>
      <c r="C2594" s="711" t="s">
        <v>281</v>
      </c>
      <c r="D2594" s="711" t="s">
        <v>5884</v>
      </c>
      <c r="E2594" s="713">
        <v>110.96</v>
      </c>
    </row>
    <row r="2595" spans="1:5">
      <c r="A2595" s="712">
        <v>92264</v>
      </c>
      <c r="B2595" s="711" t="s">
        <v>6338</v>
      </c>
      <c r="C2595" s="711" t="s">
        <v>281</v>
      </c>
      <c r="D2595" s="711" t="s">
        <v>5884</v>
      </c>
      <c r="E2595" s="713">
        <v>118.82</v>
      </c>
    </row>
    <row r="2596" spans="1:5">
      <c r="A2596" s="712">
        <v>92265</v>
      </c>
      <c r="B2596" s="711" t="s">
        <v>6339</v>
      </c>
      <c r="C2596" s="711" t="s">
        <v>281</v>
      </c>
      <c r="D2596" s="711" t="s">
        <v>5884</v>
      </c>
      <c r="E2596" s="713">
        <v>81.650000000000006</v>
      </c>
    </row>
    <row r="2597" spans="1:5">
      <c r="A2597" s="712">
        <v>92266</v>
      </c>
      <c r="B2597" s="711" t="s">
        <v>6340</v>
      </c>
      <c r="C2597" s="711" t="s">
        <v>281</v>
      </c>
      <c r="D2597" s="711" t="s">
        <v>5884</v>
      </c>
      <c r="E2597" s="713">
        <v>88.4</v>
      </c>
    </row>
    <row r="2598" spans="1:5">
      <c r="A2598" s="712">
        <v>92267</v>
      </c>
      <c r="B2598" s="711" t="s">
        <v>6341</v>
      </c>
      <c r="C2598" s="711" t="s">
        <v>281</v>
      </c>
      <c r="D2598" s="711" t="s">
        <v>5884</v>
      </c>
      <c r="E2598" s="713">
        <v>35.130000000000003</v>
      </c>
    </row>
    <row r="2599" spans="1:5">
      <c r="A2599" s="712">
        <v>92268</v>
      </c>
      <c r="B2599" s="711" t="s">
        <v>6342</v>
      </c>
      <c r="C2599" s="711" t="s">
        <v>281</v>
      </c>
      <c r="D2599" s="711" t="s">
        <v>5884</v>
      </c>
      <c r="E2599" s="713">
        <v>41.32</v>
      </c>
    </row>
    <row r="2600" spans="1:5">
      <c r="A2600" s="712">
        <v>92269</v>
      </c>
      <c r="B2600" s="711" t="s">
        <v>6343</v>
      </c>
      <c r="C2600" s="711" t="s">
        <v>281</v>
      </c>
      <c r="D2600" s="711" t="s">
        <v>5884</v>
      </c>
      <c r="E2600" s="713">
        <v>148.46</v>
      </c>
    </row>
    <row r="2601" spans="1:5">
      <c r="A2601" s="712">
        <v>92270</v>
      </c>
      <c r="B2601" s="711" t="s">
        <v>6344</v>
      </c>
      <c r="C2601" s="711" t="s">
        <v>281</v>
      </c>
      <c r="D2601" s="711" t="s">
        <v>5884</v>
      </c>
      <c r="E2601" s="713">
        <v>115.58</v>
      </c>
    </row>
    <row r="2602" spans="1:5">
      <c r="A2602" s="712">
        <v>92271</v>
      </c>
      <c r="B2602" s="711" t="s">
        <v>6345</v>
      </c>
      <c r="C2602" s="711" t="s">
        <v>281</v>
      </c>
      <c r="D2602" s="711" t="s">
        <v>5884</v>
      </c>
      <c r="E2602" s="713">
        <v>70.709999999999994</v>
      </c>
    </row>
    <row r="2603" spans="1:5">
      <c r="A2603" s="712">
        <v>92272</v>
      </c>
      <c r="B2603" s="711" t="s">
        <v>6346</v>
      </c>
      <c r="C2603" s="711" t="s">
        <v>585</v>
      </c>
      <c r="D2603" s="711" t="s">
        <v>5884</v>
      </c>
      <c r="E2603" s="713">
        <v>22.48</v>
      </c>
    </row>
    <row r="2604" spans="1:5">
      <c r="A2604" s="712">
        <v>92273</v>
      </c>
      <c r="B2604" s="711" t="s">
        <v>6347</v>
      </c>
      <c r="C2604" s="711" t="s">
        <v>585</v>
      </c>
      <c r="D2604" s="711" t="s">
        <v>5884</v>
      </c>
      <c r="E2604" s="713">
        <v>10.28</v>
      </c>
    </row>
    <row r="2605" spans="1:5">
      <c r="A2605" s="712">
        <v>92409</v>
      </c>
      <c r="B2605" s="711" t="s">
        <v>6348</v>
      </c>
      <c r="C2605" s="711" t="s">
        <v>281</v>
      </c>
      <c r="D2605" s="711" t="s">
        <v>5884</v>
      </c>
      <c r="E2605" s="713">
        <v>224.17</v>
      </c>
    </row>
    <row r="2606" spans="1:5">
      <c r="A2606" s="712">
        <v>92411</v>
      </c>
      <c r="B2606" s="711" t="s">
        <v>6349</v>
      </c>
      <c r="C2606" s="711" t="s">
        <v>281</v>
      </c>
      <c r="D2606" s="711" t="s">
        <v>5884</v>
      </c>
      <c r="E2606" s="713">
        <v>142.96</v>
      </c>
    </row>
    <row r="2607" spans="1:5">
      <c r="A2607" s="712">
        <v>92413</v>
      </c>
      <c r="B2607" s="711" t="s">
        <v>6350</v>
      </c>
      <c r="C2607" s="711" t="s">
        <v>281</v>
      </c>
      <c r="D2607" s="711" t="s">
        <v>5884</v>
      </c>
      <c r="E2607" s="713">
        <v>90.39</v>
      </c>
    </row>
    <row r="2608" spans="1:5">
      <c r="A2608" s="712">
        <v>92415</v>
      </c>
      <c r="B2608" s="711" t="s">
        <v>6351</v>
      </c>
      <c r="C2608" s="711" t="s">
        <v>281</v>
      </c>
      <c r="D2608" s="711" t="s">
        <v>5884</v>
      </c>
      <c r="E2608" s="713">
        <v>94.07</v>
      </c>
    </row>
    <row r="2609" spans="1:5">
      <c r="A2609" s="712">
        <v>92417</v>
      </c>
      <c r="B2609" s="711" t="s">
        <v>6352</v>
      </c>
      <c r="C2609" s="711" t="s">
        <v>281</v>
      </c>
      <c r="D2609" s="711" t="s">
        <v>5884</v>
      </c>
      <c r="E2609" s="713">
        <v>111.44</v>
      </c>
    </row>
    <row r="2610" spans="1:5">
      <c r="A2610" s="712">
        <v>92419</v>
      </c>
      <c r="B2610" s="711" t="s">
        <v>6353</v>
      </c>
      <c r="C2610" s="711" t="s">
        <v>281</v>
      </c>
      <c r="D2610" s="711" t="s">
        <v>5884</v>
      </c>
      <c r="E2610" s="713">
        <v>58.82</v>
      </c>
    </row>
    <row r="2611" spans="1:5">
      <c r="A2611" s="712">
        <v>92421</v>
      </c>
      <c r="B2611" s="711" t="s">
        <v>6354</v>
      </c>
      <c r="C2611" s="711" t="s">
        <v>281</v>
      </c>
      <c r="D2611" s="711" t="s">
        <v>5884</v>
      </c>
      <c r="E2611" s="713">
        <v>72.13</v>
      </c>
    </row>
    <row r="2612" spans="1:5">
      <c r="A2612" s="712">
        <v>92423</v>
      </c>
      <c r="B2612" s="711" t="s">
        <v>6355</v>
      </c>
      <c r="C2612" s="711" t="s">
        <v>281</v>
      </c>
      <c r="D2612" s="711" t="s">
        <v>5884</v>
      </c>
      <c r="E2612" s="713">
        <v>47.77</v>
      </c>
    </row>
    <row r="2613" spans="1:5">
      <c r="A2613" s="712">
        <v>92425</v>
      </c>
      <c r="B2613" s="711" t="s">
        <v>6356</v>
      </c>
      <c r="C2613" s="711" t="s">
        <v>281</v>
      </c>
      <c r="D2613" s="711" t="s">
        <v>5884</v>
      </c>
      <c r="E2613" s="713">
        <v>59.36</v>
      </c>
    </row>
    <row r="2614" spans="1:5">
      <c r="A2614" s="712">
        <v>92427</v>
      </c>
      <c r="B2614" s="711" t="s">
        <v>6357</v>
      </c>
      <c r="C2614" s="711" t="s">
        <v>281</v>
      </c>
      <c r="D2614" s="711" t="s">
        <v>5884</v>
      </c>
      <c r="E2614" s="713">
        <v>42.18</v>
      </c>
    </row>
    <row r="2615" spans="1:5">
      <c r="A2615" s="712">
        <v>92429</v>
      </c>
      <c r="B2615" s="711" t="s">
        <v>6358</v>
      </c>
      <c r="C2615" s="711" t="s">
        <v>281</v>
      </c>
      <c r="D2615" s="711" t="s">
        <v>5884</v>
      </c>
      <c r="E2615" s="713">
        <v>52.92</v>
      </c>
    </row>
    <row r="2616" spans="1:5">
      <c r="A2616" s="712">
        <v>92431</v>
      </c>
      <c r="B2616" s="711" t="s">
        <v>6359</v>
      </c>
      <c r="C2616" s="711" t="s">
        <v>281</v>
      </c>
      <c r="D2616" s="711" t="s">
        <v>5884</v>
      </c>
      <c r="E2616" s="713">
        <v>37.17</v>
      </c>
    </row>
    <row r="2617" spans="1:5">
      <c r="A2617" s="712">
        <v>92433</v>
      </c>
      <c r="B2617" s="711" t="s">
        <v>6360</v>
      </c>
      <c r="C2617" s="711" t="s">
        <v>281</v>
      </c>
      <c r="D2617" s="711" t="s">
        <v>5884</v>
      </c>
      <c r="E2617" s="713">
        <v>47.36</v>
      </c>
    </row>
    <row r="2618" spans="1:5">
      <c r="A2618" s="712">
        <v>92435</v>
      </c>
      <c r="B2618" s="711" t="s">
        <v>6361</v>
      </c>
      <c r="C2618" s="711" t="s">
        <v>281</v>
      </c>
      <c r="D2618" s="711" t="s">
        <v>5884</v>
      </c>
      <c r="E2618" s="713">
        <v>35.32</v>
      </c>
    </row>
    <row r="2619" spans="1:5">
      <c r="A2619" s="712">
        <v>92437</v>
      </c>
      <c r="B2619" s="711" t="s">
        <v>6362</v>
      </c>
      <c r="C2619" s="711" t="s">
        <v>281</v>
      </c>
      <c r="D2619" s="711" t="s">
        <v>5884</v>
      </c>
      <c r="E2619" s="713">
        <v>45.17</v>
      </c>
    </row>
    <row r="2620" spans="1:5">
      <c r="A2620" s="712">
        <v>92439</v>
      </c>
      <c r="B2620" s="711" t="s">
        <v>6363</v>
      </c>
      <c r="C2620" s="711" t="s">
        <v>281</v>
      </c>
      <c r="D2620" s="711" t="s">
        <v>5884</v>
      </c>
      <c r="E2620" s="713">
        <v>33.99</v>
      </c>
    </row>
    <row r="2621" spans="1:5">
      <c r="A2621" s="712">
        <v>92441</v>
      </c>
      <c r="B2621" s="711" t="s">
        <v>6364</v>
      </c>
      <c r="C2621" s="711" t="s">
        <v>281</v>
      </c>
      <c r="D2621" s="711" t="s">
        <v>5884</v>
      </c>
      <c r="E2621" s="713">
        <v>43.59</v>
      </c>
    </row>
    <row r="2622" spans="1:5">
      <c r="A2622" s="712">
        <v>92443</v>
      </c>
      <c r="B2622" s="711" t="s">
        <v>6365</v>
      </c>
      <c r="C2622" s="711" t="s">
        <v>281</v>
      </c>
      <c r="D2622" s="711" t="s">
        <v>5884</v>
      </c>
      <c r="E2622" s="713">
        <v>31.21</v>
      </c>
    </row>
    <row r="2623" spans="1:5">
      <c r="A2623" s="712">
        <v>92445</v>
      </c>
      <c r="B2623" s="711" t="s">
        <v>6366</v>
      </c>
      <c r="C2623" s="711" t="s">
        <v>281</v>
      </c>
      <c r="D2623" s="711" t="s">
        <v>5884</v>
      </c>
      <c r="E2623" s="713">
        <v>40.479999999999997</v>
      </c>
    </row>
    <row r="2624" spans="1:5">
      <c r="A2624" s="712">
        <v>92446</v>
      </c>
      <c r="B2624" s="711" t="s">
        <v>6367</v>
      </c>
      <c r="C2624" s="711" t="s">
        <v>281</v>
      </c>
      <c r="D2624" s="711" t="s">
        <v>5884</v>
      </c>
      <c r="E2624" s="713">
        <v>207.09</v>
      </c>
    </row>
    <row r="2625" spans="1:5">
      <c r="A2625" s="712">
        <v>92447</v>
      </c>
      <c r="B2625" s="711" t="s">
        <v>6368</v>
      </c>
      <c r="C2625" s="711" t="s">
        <v>281</v>
      </c>
      <c r="D2625" s="711" t="s">
        <v>5884</v>
      </c>
      <c r="E2625" s="713">
        <v>144.78</v>
      </c>
    </row>
    <row r="2626" spans="1:5">
      <c r="A2626" s="712">
        <v>92448</v>
      </c>
      <c r="B2626" s="711" t="s">
        <v>6369</v>
      </c>
      <c r="C2626" s="711" t="s">
        <v>281</v>
      </c>
      <c r="D2626" s="711" t="s">
        <v>5884</v>
      </c>
      <c r="E2626" s="713">
        <v>113.35</v>
      </c>
    </row>
    <row r="2627" spans="1:5">
      <c r="A2627" s="712">
        <v>92449</v>
      </c>
      <c r="B2627" s="711" t="s">
        <v>6370</v>
      </c>
      <c r="C2627" s="711" t="s">
        <v>281</v>
      </c>
      <c r="D2627" s="711" t="s">
        <v>5884</v>
      </c>
      <c r="E2627" s="713">
        <v>181.55</v>
      </c>
    </row>
    <row r="2628" spans="1:5">
      <c r="A2628" s="712">
        <v>92450</v>
      </c>
      <c r="B2628" s="711" t="s">
        <v>6371</v>
      </c>
      <c r="C2628" s="711" t="s">
        <v>281</v>
      </c>
      <c r="D2628" s="711" t="s">
        <v>5884</v>
      </c>
      <c r="E2628" s="713">
        <v>212.77</v>
      </c>
    </row>
    <row r="2629" spans="1:5">
      <c r="A2629" s="712">
        <v>92451</v>
      </c>
      <c r="B2629" s="711" t="s">
        <v>6372</v>
      </c>
      <c r="C2629" s="711" t="s">
        <v>281</v>
      </c>
      <c r="D2629" s="711" t="s">
        <v>5884</v>
      </c>
      <c r="E2629" s="713">
        <v>125.09</v>
      </c>
    </row>
    <row r="2630" spans="1:5">
      <c r="A2630" s="712">
        <v>92452</v>
      </c>
      <c r="B2630" s="711" t="s">
        <v>6373</v>
      </c>
      <c r="C2630" s="711" t="s">
        <v>281</v>
      </c>
      <c r="D2630" s="711" t="s">
        <v>5884</v>
      </c>
      <c r="E2630" s="713">
        <v>113.22</v>
      </c>
    </row>
    <row r="2631" spans="1:5">
      <c r="A2631" s="712">
        <v>92453</v>
      </c>
      <c r="B2631" s="711" t="s">
        <v>6374</v>
      </c>
      <c r="C2631" s="711" t="s">
        <v>281</v>
      </c>
      <c r="D2631" s="711" t="s">
        <v>5884</v>
      </c>
      <c r="E2631" s="713">
        <v>155.07</v>
      </c>
    </row>
    <row r="2632" spans="1:5">
      <c r="A2632" s="712">
        <v>92454</v>
      </c>
      <c r="B2632" s="711" t="s">
        <v>6375</v>
      </c>
      <c r="C2632" s="711" t="s">
        <v>281</v>
      </c>
      <c r="D2632" s="711" t="s">
        <v>5884</v>
      </c>
      <c r="E2632" s="713">
        <v>191.63</v>
      </c>
    </row>
    <row r="2633" spans="1:5">
      <c r="A2633" s="712">
        <v>92455</v>
      </c>
      <c r="B2633" s="711" t="s">
        <v>6376</v>
      </c>
      <c r="C2633" s="711" t="s">
        <v>281</v>
      </c>
      <c r="D2633" s="711" t="s">
        <v>5884</v>
      </c>
      <c r="E2633" s="713">
        <v>102.4</v>
      </c>
    </row>
    <row r="2634" spans="1:5">
      <c r="A2634" s="712">
        <v>92456</v>
      </c>
      <c r="B2634" s="711" t="s">
        <v>6377</v>
      </c>
      <c r="C2634" s="711" t="s">
        <v>281</v>
      </c>
      <c r="D2634" s="711" t="s">
        <v>5884</v>
      </c>
      <c r="E2634" s="713">
        <v>92.01</v>
      </c>
    </row>
    <row r="2635" spans="1:5">
      <c r="A2635" s="712">
        <v>92457</v>
      </c>
      <c r="B2635" s="711" t="s">
        <v>6378</v>
      </c>
      <c r="C2635" s="711" t="s">
        <v>281</v>
      </c>
      <c r="D2635" s="711" t="s">
        <v>5884</v>
      </c>
      <c r="E2635" s="713">
        <v>134.74</v>
      </c>
    </row>
    <row r="2636" spans="1:5">
      <c r="A2636" s="712">
        <v>92458</v>
      </c>
      <c r="B2636" s="711" t="s">
        <v>2359</v>
      </c>
      <c r="C2636" s="711" t="s">
        <v>281</v>
      </c>
      <c r="D2636" s="711" t="s">
        <v>5884</v>
      </c>
      <c r="E2636" s="713">
        <v>178.12</v>
      </c>
    </row>
    <row r="2637" spans="1:5">
      <c r="A2637" s="712">
        <v>92459</v>
      </c>
      <c r="B2637" s="711" t="s">
        <v>6379</v>
      </c>
      <c r="C2637" s="711" t="s">
        <v>281</v>
      </c>
      <c r="D2637" s="711" t="s">
        <v>5884</v>
      </c>
      <c r="E2637" s="713">
        <v>86.97</v>
      </c>
    </row>
    <row r="2638" spans="1:5">
      <c r="A2638" s="712">
        <v>92460</v>
      </c>
      <c r="B2638" s="711" t="s">
        <v>6380</v>
      </c>
      <c r="C2638" s="711" t="s">
        <v>281</v>
      </c>
      <c r="D2638" s="711" t="s">
        <v>5884</v>
      </c>
      <c r="E2638" s="713">
        <v>75.510000000000005</v>
      </c>
    </row>
    <row r="2639" spans="1:5">
      <c r="A2639" s="712">
        <v>92461</v>
      </c>
      <c r="B2639" s="711" t="s">
        <v>6381</v>
      </c>
      <c r="C2639" s="711" t="s">
        <v>281</v>
      </c>
      <c r="D2639" s="711" t="s">
        <v>5884</v>
      </c>
      <c r="E2639" s="713">
        <v>124.1</v>
      </c>
    </row>
    <row r="2640" spans="1:5">
      <c r="A2640" s="712">
        <v>92462</v>
      </c>
      <c r="B2640" s="711" t="s">
        <v>6382</v>
      </c>
      <c r="C2640" s="711" t="s">
        <v>281</v>
      </c>
      <c r="D2640" s="711" t="s">
        <v>5884</v>
      </c>
      <c r="E2640" s="713">
        <v>169.48</v>
      </c>
    </row>
    <row r="2641" spans="1:5">
      <c r="A2641" s="712">
        <v>92463</v>
      </c>
      <c r="B2641" s="711" t="s">
        <v>6383</v>
      </c>
      <c r="C2641" s="711" t="s">
        <v>281</v>
      </c>
      <c r="D2641" s="711" t="s">
        <v>5884</v>
      </c>
      <c r="E2641" s="713">
        <v>78.69</v>
      </c>
    </row>
    <row r="2642" spans="1:5">
      <c r="A2642" s="712">
        <v>92464</v>
      </c>
      <c r="B2642" s="711" t="s">
        <v>6384</v>
      </c>
      <c r="C2642" s="711" t="s">
        <v>281</v>
      </c>
      <c r="D2642" s="711" t="s">
        <v>5884</v>
      </c>
      <c r="E2642" s="713">
        <v>70.59</v>
      </c>
    </row>
    <row r="2643" spans="1:5">
      <c r="A2643" s="712">
        <v>92465</v>
      </c>
      <c r="B2643" s="711" t="s">
        <v>6385</v>
      </c>
      <c r="C2643" s="711" t="s">
        <v>281</v>
      </c>
      <c r="D2643" s="711" t="s">
        <v>5884</v>
      </c>
      <c r="E2643" s="713">
        <v>97.04</v>
      </c>
    </row>
    <row r="2644" spans="1:5">
      <c r="A2644" s="712">
        <v>92466</v>
      </c>
      <c r="B2644" s="711" t="s">
        <v>6386</v>
      </c>
      <c r="C2644" s="711" t="s">
        <v>281</v>
      </c>
      <c r="D2644" s="711" t="s">
        <v>5884</v>
      </c>
      <c r="E2644" s="713">
        <v>161.41999999999999</v>
      </c>
    </row>
    <row r="2645" spans="1:5">
      <c r="A2645" s="712">
        <v>92467</v>
      </c>
      <c r="B2645" s="711" t="s">
        <v>6387</v>
      </c>
      <c r="C2645" s="711" t="s">
        <v>281</v>
      </c>
      <c r="D2645" s="711" t="s">
        <v>5884</v>
      </c>
      <c r="E2645" s="713">
        <v>62.4</v>
      </c>
    </row>
    <row r="2646" spans="1:5">
      <c r="A2646" s="712">
        <v>92468</v>
      </c>
      <c r="B2646" s="711" t="s">
        <v>6388</v>
      </c>
      <c r="C2646" s="711" t="s">
        <v>281</v>
      </c>
      <c r="D2646" s="711" t="s">
        <v>5884</v>
      </c>
      <c r="E2646" s="713">
        <v>62.88</v>
      </c>
    </row>
    <row r="2647" spans="1:5">
      <c r="A2647" s="712">
        <v>92469</v>
      </c>
      <c r="B2647" s="711" t="s">
        <v>6389</v>
      </c>
      <c r="C2647" s="711" t="s">
        <v>281</v>
      </c>
      <c r="D2647" s="711" t="s">
        <v>5884</v>
      </c>
      <c r="E2647" s="713">
        <v>88.53</v>
      </c>
    </row>
    <row r="2648" spans="1:5">
      <c r="A2648" s="712">
        <v>92470</v>
      </c>
      <c r="B2648" s="711" t="s">
        <v>6390</v>
      </c>
      <c r="C2648" s="711" t="s">
        <v>281</v>
      </c>
      <c r="D2648" s="711" t="s">
        <v>5884</v>
      </c>
      <c r="E2648" s="713">
        <v>156.81</v>
      </c>
    </row>
    <row r="2649" spans="1:5">
      <c r="A2649" s="712">
        <v>92471</v>
      </c>
      <c r="B2649" s="711" t="s">
        <v>6391</v>
      </c>
      <c r="C2649" s="711" t="s">
        <v>281</v>
      </c>
      <c r="D2649" s="711" t="s">
        <v>5884</v>
      </c>
      <c r="E2649" s="713">
        <v>57.02</v>
      </c>
    </row>
    <row r="2650" spans="1:5">
      <c r="A2650" s="712">
        <v>92472</v>
      </c>
      <c r="B2650" s="711" t="s">
        <v>6392</v>
      </c>
      <c r="C2650" s="711" t="s">
        <v>281</v>
      </c>
      <c r="D2650" s="711" t="s">
        <v>5884</v>
      </c>
      <c r="E2650" s="713">
        <v>58.92</v>
      </c>
    </row>
    <row r="2651" spans="1:5">
      <c r="A2651" s="712">
        <v>92473</v>
      </c>
      <c r="B2651" s="711" t="s">
        <v>6393</v>
      </c>
      <c r="C2651" s="711" t="s">
        <v>281</v>
      </c>
      <c r="D2651" s="711" t="s">
        <v>5884</v>
      </c>
      <c r="E2651" s="713">
        <v>81.599999999999994</v>
      </c>
    </row>
    <row r="2652" spans="1:5">
      <c r="A2652" s="712">
        <v>92474</v>
      </c>
      <c r="B2652" s="711" t="s">
        <v>6394</v>
      </c>
      <c r="C2652" s="711" t="s">
        <v>281</v>
      </c>
      <c r="D2652" s="711" t="s">
        <v>5884</v>
      </c>
      <c r="E2652" s="713">
        <v>152.80000000000001</v>
      </c>
    </row>
    <row r="2653" spans="1:5">
      <c r="A2653" s="712">
        <v>92475</v>
      </c>
      <c r="B2653" s="711" t="s">
        <v>6395</v>
      </c>
      <c r="C2653" s="711" t="s">
        <v>281</v>
      </c>
      <c r="D2653" s="711" t="s">
        <v>5884</v>
      </c>
      <c r="E2653" s="713">
        <v>52.63</v>
      </c>
    </row>
    <row r="2654" spans="1:5">
      <c r="A2654" s="712">
        <v>92476</v>
      </c>
      <c r="B2654" s="711" t="s">
        <v>6396</v>
      </c>
      <c r="C2654" s="711" t="s">
        <v>281</v>
      </c>
      <c r="D2654" s="711" t="s">
        <v>5884</v>
      </c>
      <c r="E2654" s="713">
        <v>55.52</v>
      </c>
    </row>
    <row r="2655" spans="1:5">
      <c r="A2655" s="712">
        <v>92477</v>
      </c>
      <c r="B2655" s="711" t="s">
        <v>6397</v>
      </c>
      <c r="C2655" s="711" t="s">
        <v>281</v>
      </c>
      <c r="D2655" s="711" t="s">
        <v>5884</v>
      </c>
      <c r="E2655" s="713">
        <v>66.91</v>
      </c>
    </row>
    <row r="2656" spans="1:5">
      <c r="A2656" s="712">
        <v>92478</v>
      </c>
      <c r="B2656" s="711" t="s">
        <v>6398</v>
      </c>
      <c r="C2656" s="711" t="s">
        <v>281</v>
      </c>
      <c r="D2656" s="711" t="s">
        <v>5884</v>
      </c>
      <c r="E2656" s="713">
        <v>145</v>
      </c>
    </row>
    <row r="2657" spans="1:5">
      <c r="A2657" s="712">
        <v>92479</v>
      </c>
      <c r="B2657" s="711" t="s">
        <v>6399</v>
      </c>
      <c r="C2657" s="711" t="s">
        <v>281</v>
      </c>
      <c r="D2657" s="711" t="s">
        <v>5884</v>
      </c>
      <c r="E2657" s="713">
        <v>43.3</v>
      </c>
    </row>
    <row r="2658" spans="1:5">
      <c r="A2658" s="712">
        <v>92480</v>
      </c>
      <c r="B2658" s="711" t="s">
        <v>6400</v>
      </c>
      <c r="C2658" s="711" t="s">
        <v>281</v>
      </c>
      <c r="D2658" s="711" t="s">
        <v>5884</v>
      </c>
      <c r="E2658" s="713">
        <v>48.84</v>
      </c>
    </row>
    <row r="2659" spans="1:5">
      <c r="A2659" s="712">
        <v>92482</v>
      </c>
      <c r="B2659" s="711" t="s">
        <v>6401</v>
      </c>
      <c r="C2659" s="711" t="s">
        <v>281</v>
      </c>
      <c r="D2659" s="711" t="s">
        <v>5884</v>
      </c>
      <c r="E2659" s="713">
        <v>230.35</v>
      </c>
    </row>
    <row r="2660" spans="1:5">
      <c r="A2660" s="712">
        <v>92484</v>
      </c>
      <c r="B2660" s="711" t="s">
        <v>6402</v>
      </c>
      <c r="C2660" s="711" t="s">
        <v>281</v>
      </c>
      <c r="D2660" s="711" t="s">
        <v>5884</v>
      </c>
      <c r="E2660" s="713">
        <v>166.56</v>
      </c>
    </row>
    <row r="2661" spans="1:5">
      <c r="A2661" s="712">
        <v>92486</v>
      </c>
      <c r="B2661" s="711" t="s">
        <v>6403</v>
      </c>
      <c r="C2661" s="711" t="s">
        <v>281</v>
      </c>
      <c r="D2661" s="711" t="s">
        <v>5884</v>
      </c>
      <c r="E2661" s="713">
        <v>116.24</v>
      </c>
    </row>
    <row r="2662" spans="1:5">
      <c r="A2662" s="712">
        <v>92488</v>
      </c>
      <c r="B2662" s="711" t="s">
        <v>6404</v>
      </c>
      <c r="C2662" s="711" t="s">
        <v>281</v>
      </c>
      <c r="D2662" s="711" t="s">
        <v>5883</v>
      </c>
      <c r="E2662" s="713">
        <v>66.34</v>
      </c>
    </row>
    <row r="2663" spans="1:5">
      <c r="A2663" s="712">
        <v>92490</v>
      </c>
      <c r="B2663" s="711" t="s">
        <v>6405</v>
      </c>
      <c r="C2663" s="711" t="s">
        <v>281</v>
      </c>
      <c r="D2663" s="711" t="s">
        <v>5883</v>
      </c>
      <c r="E2663" s="713">
        <v>39.36</v>
      </c>
    </row>
    <row r="2664" spans="1:5">
      <c r="A2664" s="712">
        <v>92492</v>
      </c>
      <c r="B2664" s="711" t="s">
        <v>6406</v>
      </c>
      <c r="C2664" s="711" t="s">
        <v>281</v>
      </c>
      <c r="D2664" s="711" t="s">
        <v>5883</v>
      </c>
      <c r="E2664" s="713">
        <v>63.67</v>
      </c>
    </row>
    <row r="2665" spans="1:5">
      <c r="A2665" s="712">
        <v>92494</v>
      </c>
      <c r="B2665" s="711" t="s">
        <v>6407</v>
      </c>
      <c r="C2665" s="711" t="s">
        <v>281</v>
      </c>
      <c r="D2665" s="711" t="s">
        <v>5883</v>
      </c>
      <c r="E2665" s="713">
        <v>37.07</v>
      </c>
    </row>
    <row r="2666" spans="1:5">
      <c r="A2666" s="712">
        <v>92496</v>
      </c>
      <c r="B2666" s="711" t="s">
        <v>6408</v>
      </c>
      <c r="C2666" s="711" t="s">
        <v>281</v>
      </c>
      <c r="D2666" s="711" t="s">
        <v>5883</v>
      </c>
      <c r="E2666" s="713">
        <v>61.86</v>
      </c>
    </row>
    <row r="2667" spans="1:5">
      <c r="A2667" s="712">
        <v>92498</v>
      </c>
      <c r="B2667" s="711" t="s">
        <v>6409</v>
      </c>
      <c r="C2667" s="711" t="s">
        <v>281</v>
      </c>
      <c r="D2667" s="711" t="s">
        <v>5883</v>
      </c>
      <c r="E2667" s="713">
        <v>35.53</v>
      </c>
    </row>
    <row r="2668" spans="1:5">
      <c r="A2668" s="712">
        <v>92500</v>
      </c>
      <c r="B2668" s="711" t="s">
        <v>6410</v>
      </c>
      <c r="C2668" s="711" t="s">
        <v>281</v>
      </c>
      <c r="D2668" s="711" t="s">
        <v>5883</v>
      </c>
      <c r="E2668" s="713">
        <v>60.81</v>
      </c>
    </row>
    <row r="2669" spans="1:5">
      <c r="A2669" s="712">
        <v>92502</v>
      </c>
      <c r="B2669" s="711" t="s">
        <v>6411</v>
      </c>
      <c r="C2669" s="711" t="s">
        <v>281</v>
      </c>
      <c r="D2669" s="711" t="s">
        <v>5883</v>
      </c>
      <c r="E2669" s="713">
        <v>34.65</v>
      </c>
    </row>
    <row r="2670" spans="1:5">
      <c r="A2670" s="712">
        <v>92504</v>
      </c>
      <c r="B2670" s="711" t="s">
        <v>6412</v>
      </c>
      <c r="C2670" s="711" t="s">
        <v>281</v>
      </c>
      <c r="D2670" s="711" t="s">
        <v>5883</v>
      </c>
      <c r="E2670" s="713">
        <v>40.21</v>
      </c>
    </row>
    <row r="2671" spans="1:5">
      <c r="A2671" s="712">
        <v>92506</v>
      </c>
      <c r="B2671" s="711" t="s">
        <v>6413</v>
      </c>
      <c r="C2671" s="711" t="s">
        <v>281</v>
      </c>
      <c r="D2671" s="711" t="s">
        <v>5883</v>
      </c>
      <c r="E2671" s="713">
        <v>33.18</v>
      </c>
    </row>
    <row r="2672" spans="1:5">
      <c r="A2672" s="712">
        <v>92508</v>
      </c>
      <c r="B2672" s="711" t="s">
        <v>6414</v>
      </c>
      <c r="C2672" s="711" t="s">
        <v>281</v>
      </c>
      <c r="D2672" s="711" t="s">
        <v>5883</v>
      </c>
      <c r="E2672" s="713">
        <v>71.650000000000006</v>
      </c>
    </row>
    <row r="2673" spans="1:5">
      <c r="A2673" s="712">
        <v>92510</v>
      </c>
      <c r="B2673" s="711" t="s">
        <v>6415</v>
      </c>
      <c r="C2673" s="711" t="s">
        <v>281</v>
      </c>
      <c r="D2673" s="711" t="s">
        <v>5883</v>
      </c>
      <c r="E2673" s="713">
        <v>40.92</v>
      </c>
    </row>
    <row r="2674" spans="1:5">
      <c r="A2674" s="712">
        <v>92512</v>
      </c>
      <c r="B2674" s="711" t="s">
        <v>6416</v>
      </c>
      <c r="C2674" s="711" t="s">
        <v>281</v>
      </c>
      <c r="D2674" s="711" t="s">
        <v>5883</v>
      </c>
      <c r="E2674" s="713">
        <v>56.81</v>
      </c>
    </row>
    <row r="2675" spans="1:5">
      <c r="A2675" s="712">
        <v>92514</v>
      </c>
      <c r="B2675" s="711" t="s">
        <v>6417</v>
      </c>
      <c r="C2675" s="711" t="s">
        <v>281</v>
      </c>
      <c r="D2675" s="711" t="s">
        <v>5883</v>
      </c>
      <c r="E2675" s="713">
        <v>28.82</v>
      </c>
    </row>
    <row r="2676" spans="1:5">
      <c r="A2676" s="712">
        <v>92515</v>
      </c>
      <c r="B2676" s="711" t="s">
        <v>6418</v>
      </c>
      <c r="C2676" s="711" t="s">
        <v>281</v>
      </c>
      <c r="D2676" s="711" t="s">
        <v>5883</v>
      </c>
      <c r="E2676" s="713">
        <v>50.57</v>
      </c>
    </row>
    <row r="2677" spans="1:5">
      <c r="A2677" s="712">
        <v>92518</v>
      </c>
      <c r="B2677" s="711" t="s">
        <v>6419</v>
      </c>
      <c r="C2677" s="711" t="s">
        <v>281</v>
      </c>
      <c r="D2677" s="711" t="s">
        <v>5883</v>
      </c>
      <c r="E2677" s="713">
        <v>23.8</v>
      </c>
    </row>
    <row r="2678" spans="1:5">
      <c r="A2678" s="712">
        <v>92520</v>
      </c>
      <c r="B2678" s="711" t="s">
        <v>6420</v>
      </c>
      <c r="C2678" s="711" t="s">
        <v>281</v>
      </c>
      <c r="D2678" s="711" t="s">
        <v>5883</v>
      </c>
      <c r="E2678" s="713">
        <v>47.39</v>
      </c>
    </row>
    <row r="2679" spans="1:5">
      <c r="A2679" s="712">
        <v>92522</v>
      </c>
      <c r="B2679" s="711" t="s">
        <v>6421</v>
      </c>
      <c r="C2679" s="711" t="s">
        <v>281</v>
      </c>
      <c r="D2679" s="711" t="s">
        <v>5883</v>
      </c>
      <c r="E2679" s="713">
        <v>21.22</v>
      </c>
    </row>
    <row r="2680" spans="1:5">
      <c r="A2680" s="712">
        <v>92524</v>
      </c>
      <c r="B2680" s="711" t="s">
        <v>6422</v>
      </c>
      <c r="C2680" s="711" t="s">
        <v>281</v>
      </c>
      <c r="D2680" s="711" t="s">
        <v>5883</v>
      </c>
      <c r="E2680" s="713">
        <v>45.26</v>
      </c>
    </row>
    <row r="2681" spans="1:5">
      <c r="A2681" s="712">
        <v>92526</v>
      </c>
      <c r="B2681" s="711" t="s">
        <v>6423</v>
      </c>
      <c r="C2681" s="711" t="s">
        <v>281</v>
      </c>
      <c r="D2681" s="711" t="s">
        <v>5883</v>
      </c>
      <c r="E2681" s="713">
        <v>19.45</v>
      </c>
    </row>
    <row r="2682" spans="1:5">
      <c r="A2682" s="712">
        <v>92528</v>
      </c>
      <c r="B2682" s="711" t="s">
        <v>6424</v>
      </c>
      <c r="C2682" s="711" t="s">
        <v>281</v>
      </c>
      <c r="D2682" s="711" t="s">
        <v>5883</v>
      </c>
      <c r="E2682" s="713">
        <v>44.11</v>
      </c>
    </row>
    <row r="2683" spans="1:5">
      <c r="A2683" s="712">
        <v>92530</v>
      </c>
      <c r="B2683" s="711" t="s">
        <v>6425</v>
      </c>
      <c r="C2683" s="711" t="s">
        <v>281</v>
      </c>
      <c r="D2683" s="711" t="s">
        <v>5883</v>
      </c>
      <c r="E2683" s="713">
        <v>18.53</v>
      </c>
    </row>
    <row r="2684" spans="1:5">
      <c r="A2684" s="712">
        <v>92532</v>
      </c>
      <c r="B2684" s="711" t="s">
        <v>6426</v>
      </c>
      <c r="C2684" s="711" t="s">
        <v>281</v>
      </c>
      <c r="D2684" s="711" t="s">
        <v>5883</v>
      </c>
      <c r="E2684" s="713">
        <v>43.23</v>
      </c>
    </row>
    <row r="2685" spans="1:5">
      <c r="A2685" s="712">
        <v>92534</v>
      </c>
      <c r="B2685" s="711" t="s">
        <v>6427</v>
      </c>
      <c r="C2685" s="711" t="s">
        <v>281</v>
      </c>
      <c r="D2685" s="711" t="s">
        <v>5883</v>
      </c>
      <c r="E2685" s="713">
        <v>17.88</v>
      </c>
    </row>
    <row r="2686" spans="1:5">
      <c r="A2686" s="712">
        <v>92536</v>
      </c>
      <c r="B2686" s="711" t="s">
        <v>6428</v>
      </c>
      <c r="C2686" s="711" t="s">
        <v>281</v>
      </c>
      <c r="D2686" s="711" t="s">
        <v>5883</v>
      </c>
      <c r="E2686" s="713">
        <v>41.69</v>
      </c>
    </row>
    <row r="2687" spans="1:5">
      <c r="A2687" s="712">
        <v>92538</v>
      </c>
      <c r="B2687" s="711" t="s">
        <v>6429</v>
      </c>
      <c r="C2687" s="711" t="s">
        <v>281</v>
      </c>
      <c r="D2687" s="711" t="s">
        <v>5883</v>
      </c>
      <c r="E2687" s="713">
        <v>16.54</v>
      </c>
    </row>
    <row r="2688" spans="1:5">
      <c r="A2688" s="712">
        <v>96252</v>
      </c>
      <c r="B2688" s="711" t="s">
        <v>2360</v>
      </c>
      <c r="C2688" s="711" t="s">
        <v>281</v>
      </c>
      <c r="D2688" s="711" t="s">
        <v>5884</v>
      </c>
      <c r="E2688" s="713">
        <v>169.39</v>
      </c>
    </row>
    <row r="2689" spans="1:5">
      <c r="A2689" s="712">
        <v>96257</v>
      </c>
      <c r="B2689" s="711" t="s">
        <v>2361</v>
      </c>
      <c r="C2689" s="711" t="s">
        <v>281</v>
      </c>
      <c r="D2689" s="711" t="s">
        <v>5884</v>
      </c>
      <c r="E2689" s="713">
        <v>143.15</v>
      </c>
    </row>
    <row r="2690" spans="1:5">
      <c r="A2690" s="712">
        <v>96258</v>
      </c>
      <c r="B2690" s="711" t="s">
        <v>2362</v>
      </c>
      <c r="C2690" s="711" t="s">
        <v>281</v>
      </c>
      <c r="D2690" s="711" t="s">
        <v>5884</v>
      </c>
      <c r="E2690" s="713">
        <v>134</v>
      </c>
    </row>
    <row r="2691" spans="1:5">
      <c r="A2691" s="712">
        <v>96259</v>
      </c>
      <c r="B2691" s="711" t="s">
        <v>2363</v>
      </c>
      <c r="C2691" s="711" t="s">
        <v>281</v>
      </c>
      <c r="D2691" s="711" t="s">
        <v>5884</v>
      </c>
      <c r="E2691" s="713">
        <v>161.91999999999999</v>
      </c>
    </row>
    <row r="2692" spans="1:5">
      <c r="A2692" s="712">
        <v>96529</v>
      </c>
      <c r="B2692" s="711" t="s">
        <v>2364</v>
      </c>
      <c r="C2692" s="711" t="s">
        <v>281</v>
      </c>
      <c r="D2692" s="711" t="s">
        <v>5884</v>
      </c>
      <c r="E2692" s="713">
        <v>245.31</v>
      </c>
    </row>
    <row r="2693" spans="1:5">
      <c r="A2693" s="712">
        <v>96530</v>
      </c>
      <c r="B2693" s="711" t="s">
        <v>2365</v>
      </c>
      <c r="C2693" s="711" t="s">
        <v>281</v>
      </c>
      <c r="D2693" s="711" t="s">
        <v>5884</v>
      </c>
      <c r="E2693" s="713">
        <v>130.49</v>
      </c>
    </row>
    <row r="2694" spans="1:5">
      <c r="A2694" s="712">
        <v>96531</v>
      </c>
      <c r="B2694" s="711" t="s">
        <v>838</v>
      </c>
      <c r="C2694" s="711" t="s">
        <v>281</v>
      </c>
      <c r="D2694" s="711" t="s">
        <v>5884</v>
      </c>
      <c r="E2694" s="713">
        <v>92.56</v>
      </c>
    </row>
    <row r="2695" spans="1:5">
      <c r="A2695" s="712">
        <v>96532</v>
      </c>
      <c r="B2695" s="711" t="s">
        <v>2366</v>
      </c>
      <c r="C2695" s="711" t="s">
        <v>281</v>
      </c>
      <c r="D2695" s="711" t="s">
        <v>5884</v>
      </c>
      <c r="E2695" s="713">
        <v>157.36000000000001</v>
      </c>
    </row>
    <row r="2696" spans="1:5">
      <c r="A2696" s="712">
        <v>96533</v>
      </c>
      <c r="B2696" s="711" t="s">
        <v>2367</v>
      </c>
      <c r="C2696" s="711" t="s">
        <v>281</v>
      </c>
      <c r="D2696" s="711" t="s">
        <v>5884</v>
      </c>
      <c r="E2696" s="713">
        <v>81.66</v>
      </c>
    </row>
    <row r="2697" spans="1:5">
      <c r="A2697" s="712">
        <v>96534</v>
      </c>
      <c r="B2697" s="711" t="s">
        <v>2368</v>
      </c>
      <c r="C2697" s="711" t="s">
        <v>281</v>
      </c>
      <c r="D2697" s="711" t="s">
        <v>5884</v>
      </c>
      <c r="E2697" s="713">
        <v>65.55</v>
      </c>
    </row>
    <row r="2698" spans="1:5">
      <c r="A2698" s="712">
        <v>96535</v>
      </c>
      <c r="B2698" s="711" t="s">
        <v>2369</v>
      </c>
      <c r="C2698" s="711" t="s">
        <v>281</v>
      </c>
      <c r="D2698" s="711" t="s">
        <v>5884</v>
      </c>
      <c r="E2698" s="713">
        <v>111.58</v>
      </c>
    </row>
    <row r="2699" spans="1:5">
      <c r="A2699" s="712">
        <v>96536</v>
      </c>
      <c r="B2699" s="711" t="s">
        <v>2370</v>
      </c>
      <c r="C2699" s="711" t="s">
        <v>281</v>
      </c>
      <c r="D2699" s="711" t="s">
        <v>5884</v>
      </c>
      <c r="E2699" s="713">
        <v>56.25</v>
      </c>
    </row>
    <row r="2700" spans="1:5">
      <c r="A2700" s="712">
        <v>96537</v>
      </c>
      <c r="B2700" s="711" t="s">
        <v>2371</v>
      </c>
      <c r="C2700" s="711" t="s">
        <v>281</v>
      </c>
      <c r="D2700" s="711" t="s">
        <v>5884</v>
      </c>
      <c r="E2700" s="713">
        <v>137.52000000000001</v>
      </c>
    </row>
    <row r="2701" spans="1:5">
      <c r="A2701" s="712">
        <v>96538</v>
      </c>
      <c r="B2701" s="711" t="s">
        <v>2372</v>
      </c>
      <c r="C2701" s="711" t="s">
        <v>281</v>
      </c>
      <c r="D2701" s="711" t="s">
        <v>5884</v>
      </c>
      <c r="E2701" s="713">
        <v>198.32</v>
      </c>
    </row>
    <row r="2702" spans="1:5">
      <c r="A2702" s="712">
        <v>96539</v>
      </c>
      <c r="B2702" s="711" t="s">
        <v>2373</v>
      </c>
      <c r="C2702" s="711" t="s">
        <v>281</v>
      </c>
      <c r="D2702" s="711" t="s">
        <v>5884</v>
      </c>
      <c r="E2702" s="713">
        <v>90</v>
      </c>
    </row>
    <row r="2703" spans="1:5">
      <c r="A2703" s="712">
        <v>96540</v>
      </c>
      <c r="B2703" s="711" t="s">
        <v>2374</v>
      </c>
      <c r="C2703" s="711" t="s">
        <v>281</v>
      </c>
      <c r="D2703" s="711" t="s">
        <v>5884</v>
      </c>
      <c r="E2703" s="713">
        <v>97.21</v>
      </c>
    </row>
    <row r="2704" spans="1:5">
      <c r="A2704" s="712">
        <v>96541</v>
      </c>
      <c r="B2704" s="711" t="s">
        <v>2375</v>
      </c>
      <c r="C2704" s="711" t="s">
        <v>281</v>
      </c>
      <c r="D2704" s="711" t="s">
        <v>5884</v>
      </c>
      <c r="E2704" s="713">
        <v>141.87</v>
      </c>
    </row>
    <row r="2705" spans="1:5">
      <c r="A2705" s="712">
        <v>96542</v>
      </c>
      <c r="B2705" s="711" t="s">
        <v>2376</v>
      </c>
      <c r="C2705" s="711" t="s">
        <v>281</v>
      </c>
      <c r="D2705" s="711" t="s">
        <v>5884</v>
      </c>
      <c r="E2705" s="713">
        <v>68.37</v>
      </c>
    </row>
    <row r="2706" spans="1:5">
      <c r="A2706" s="712">
        <v>96543</v>
      </c>
      <c r="B2706" s="711" t="s">
        <v>2377</v>
      </c>
      <c r="C2706" s="711" t="s">
        <v>285</v>
      </c>
      <c r="D2706" s="711" t="s">
        <v>5883</v>
      </c>
      <c r="E2706" s="713">
        <v>15.3</v>
      </c>
    </row>
    <row r="2707" spans="1:5">
      <c r="A2707" s="712">
        <v>97747</v>
      </c>
      <c r="B2707" s="711" t="s">
        <v>2378</v>
      </c>
      <c r="C2707" s="711" t="s">
        <v>281</v>
      </c>
      <c r="D2707" s="711" t="s">
        <v>5884</v>
      </c>
      <c r="E2707" s="713">
        <v>150.09</v>
      </c>
    </row>
    <row r="2708" spans="1:5">
      <c r="A2708" s="712">
        <v>101791</v>
      </c>
      <c r="B2708" s="711" t="s">
        <v>6430</v>
      </c>
      <c r="C2708" s="711" t="s">
        <v>585</v>
      </c>
      <c r="D2708" s="711" t="s">
        <v>5884</v>
      </c>
      <c r="E2708" s="713">
        <v>17.25</v>
      </c>
    </row>
    <row r="2709" spans="1:5">
      <c r="A2709" s="712">
        <v>101791</v>
      </c>
      <c r="B2709" s="711" t="s">
        <v>6430</v>
      </c>
      <c r="C2709" s="711" t="s">
        <v>585</v>
      </c>
      <c r="D2709" s="711" t="s">
        <v>5884</v>
      </c>
      <c r="E2709" s="713">
        <v>17.25</v>
      </c>
    </row>
    <row r="2710" spans="1:5">
      <c r="A2710" s="712">
        <v>101792</v>
      </c>
      <c r="B2710" s="711" t="s">
        <v>6431</v>
      </c>
      <c r="C2710" s="711" t="s">
        <v>424</v>
      </c>
      <c r="D2710" s="711" t="s">
        <v>5884</v>
      </c>
      <c r="E2710" s="713">
        <v>11.77</v>
      </c>
    </row>
    <row r="2711" spans="1:5">
      <c r="A2711" s="712">
        <v>101793</v>
      </c>
      <c r="B2711" s="711" t="s">
        <v>6432</v>
      </c>
      <c r="C2711" s="711" t="s">
        <v>424</v>
      </c>
      <c r="D2711" s="711" t="s">
        <v>5884</v>
      </c>
      <c r="E2711" s="713">
        <v>17.899999999999999</v>
      </c>
    </row>
    <row r="2712" spans="1:5">
      <c r="A2712" s="712">
        <v>101969</v>
      </c>
      <c r="B2712" s="711" t="s">
        <v>6433</v>
      </c>
      <c r="C2712" s="711" t="s">
        <v>281</v>
      </c>
      <c r="D2712" s="711" t="s">
        <v>5884</v>
      </c>
      <c r="E2712" s="713">
        <v>107.22</v>
      </c>
    </row>
    <row r="2713" spans="1:5">
      <c r="A2713" s="712">
        <v>101971</v>
      </c>
      <c r="B2713" s="711" t="s">
        <v>6434</v>
      </c>
      <c r="C2713" s="711" t="s">
        <v>281</v>
      </c>
      <c r="D2713" s="711" t="s">
        <v>5884</v>
      </c>
      <c r="E2713" s="713">
        <v>100.16</v>
      </c>
    </row>
    <row r="2714" spans="1:5">
      <c r="A2714" s="712">
        <v>101973</v>
      </c>
      <c r="B2714" s="711" t="s">
        <v>6435</v>
      </c>
      <c r="C2714" s="711" t="s">
        <v>281</v>
      </c>
      <c r="D2714" s="711" t="s">
        <v>5884</v>
      </c>
      <c r="E2714" s="713">
        <v>140.02000000000001</v>
      </c>
    </row>
    <row r="2715" spans="1:5">
      <c r="A2715" s="712">
        <v>101974</v>
      </c>
      <c r="B2715" s="711" t="s">
        <v>6436</v>
      </c>
      <c r="C2715" s="711" t="s">
        <v>281</v>
      </c>
      <c r="D2715" s="711" t="s">
        <v>5884</v>
      </c>
      <c r="E2715" s="713">
        <v>343.89</v>
      </c>
    </row>
    <row r="2716" spans="1:5">
      <c r="A2716" s="712">
        <v>101975</v>
      </c>
      <c r="B2716" s="711" t="s">
        <v>6437</v>
      </c>
      <c r="C2716" s="711" t="s">
        <v>281</v>
      </c>
      <c r="D2716" s="711" t="s">
        <v>5884</v>
      </c>
      <c r="E2716" s="713">
        <v>290.91000000000003</v>
      </c>
    </row>
    <row r="2717" spans="1:5">
      <c r="A2717" s="712">
        <v>101977</v>
      </c>
      <c r="B2717" s="711" t="s">
        <v>6438</v>
      </c>
      <c r="C2717" s="711" t="s">
        <v>281</v>
      </c>
      <c r="D2717" s="711" t="s">
        <v>5884</v>
      </c>
      <c r="E2717" s="713">
        <v>206.72</v>
      </c>
    </row>
    <row r="2718" spans="1:5">
      <c r="A2718" s="712">
        <v>101980</v>
      </c>
      <c r="B2718" s="711" t="s">
        <v>6439</v>
      </c>
      <c r="C2718" s="711" t="s">
        <v>281</v>
      </c>
      <c r="D2718" s="711" t="s">
        <v>5884</v>
      </c>
      <c r="E2718" s="713">
        <v>183.93</v>
      </c>
    </row>
    <row r="2719" spans="1:5">
      <c r="A2719" s="712">
        <v>101981</v>
      </c>
      <c r="B2719" s="711" t="s">
        <v>6440</v>
      </c>
      <c r="C2719" s="711" t="s">
        <v>281</v>
      </c>
      <c r="D2719" s="711" t="s">
        <v>5884</v>
      </c>
      <c r="E2719" s="713">
        <v>145.5</v>
      </c>
    </row>
    <row r="2720" spans="1:5">
      <c r="A2720" s="712">
        <v>101982</v>
      </c>
      <c r="B2720" s="711" t="s">
        <v>6441</v>
      </c>
      <c r="C2720" s="711" t="s">
        <v>281</v>
      </c>
      <c r="D2720" s="711" t="s">
        <v>5884</v>
      </c>
      <c r="E2720" s="713">
        <v>129.56</v>
      </c>
    </row>
    <row r="2721" spans="1:5">
      <c r="A2721" s="712">
        <v>101983</v>
      </c>
      <c r="B2721" s="711" t="s">
        <v>6442</v>
      </c>
      <c r="C2721" s="711" t="s">
        <v>281</v>
      </c>
      <c r="D2721" s="711" t="s">
        <v>5884</v>
      </c>
      <c r="E2721" s="713">
        <v>119.57</v>
      </c>
    </row>
    <row r="2722" spans="1:5">
      <c r="A2722" s="712">
        <v>101985</v>
      </c>
      <c r="B2722" s="711" t="s">
        <v>6443</v>
      </c>
      <c r="C2722" s="711" t="s">
        <v>281</v>
      </c>
      <c r="D2722" s="711" t="s">
        <v>5884</v>
      </c>
      <c r="E2722" s="713">
        <v>107.69</v>
      </c>
    </row>
    <row r="2723" spans="1:5">
      <c r="A2723" s="712">
        <v>101986</v>
      </c>
      <c r="B2723" s="711" t="s">
        <v>6444</v>
      </c>
      <c r="C2723" s="711" t="s">
        <v>281</v>
      </c>
      <c r="D2723" s="711" t="s">
        <v>5884</v>
      </c>
      <c r="E2723" s="713">
        <v>98.72</v>
      </c>
    </row>
    <row r="2724" spans="1:5">
      <c r="A2724" s="712">
        <v>101987</v>
      </c>
      <c r="B2724" s="711" t="s">
        <v>6445</v>
      </c>
      <c r="C2724" s="711" t="s">
        <v>281</v>
      </c>
      <c r="D2724" s="711" t="s">
        <v>5884</v>
      </c>
      <c r="E2724" s="713">
        <v>164.1</v>
      </c>
    </row>
    <row r="2725" spans="1:5">
      <c r="A2725" s="712">
        <v>101988</v>
      </c>
      <c r="B2725" s="711" t="s">
        <v>6446</v>
      </c>
      <c r="C2725" s="711" t="s">
        <v>281</v>
      </c>
      <c r="D2725" s="711" t="s">
        <v>5884</v>
      </c>
      <c r="E2725" s="713">
        <v>112.91</v>
      </c>
    </row>
    <row r="2726" spans="1:5">
      <c r="A2726" s="712">
        <v>101989</v>
      </c>
      <c r="B2726" s="711" t="s">
        <v>6447</v>
      </c>
      <c r="C2726" s="711" t="s">
        <v>281</v>
      </c>
      <c r="D2726" s="711" t="s">
        <v>5884</v>
      </c>
      <c r="E2726" s="713">
        <v>105.94</v>
      </c>
    </row>
    <row r="2727" spans="1:5">
      <c r="A2727" s="712">
        <v>101990</v>
      </c>
      <c r="B2727" s="711" t="s">
        <v>6448</v>
      </c>
      <c r="C2727" s="711" t="s">
        <v>281</v>
      </c>
      <c r="D2727" s="711" t="s">
        <v>5884</v>
      </c>
      <c r="E2727" s="713">
        <v>150.71</v>
      </c>
    </row>
    <row r="2728" spans="1:5">
      <c r="A2728" s="712">
        <v>101991</v>
      </c>
      <c r="B2728" s="711" t="s">
        <v>6449</v>
      </c>
      <c r="C2728" s="711" t="s">
        <v>281</v>
      </c>
      <c r="D2728" s="711" t="s">
        <v>5884</v>
      </c>
      <c r="E2728" s="713">
        <v>109.53</v>
      </c>
    </row>
    <row r="2729" spans="1:5">
      <c r="A2729" s="712">
        <v>101992</v>
      </c>
      <c r="B2729" s="711" t="s">
        <v>6450</v>
      </c>
      <c r="C2729" s="711" t="s">
        <v>281</v>
      </c>
      <c r="D2729" s="711" t="s">
        <v>5884</v>
      </c>
      <c r="E2729" s="713">
        <v>100.96</v>
      </c>
    </row>
    <row r="2730" spans="1:5">
      <c r="A2730" s="712">
        <v>101993</v>
      </c>
      <c r="B2730" s="711" t="s">
        <v>6451</v>
      </c>
      <c r="C2730" s="711" t="s">
        <v>281</v>
      </c>
      <c r="D2730" s="711" t="s">
        <v>5884</v>
      </c>
      <c r="E2730" s="713">
        <v>192.24</v>
      </c>
    </row>
    <row r="2731" spans="1:5">
      <c r="A2731" s="712">
        <v>101994</v>
      </c>
      <c r="B2731" s="711" t="s">
        <v>6452</v>
      </c>
      <c r="C2731" s="711" t="s">
        <v>281</v>
      </c>
      <c r="D2731" s="711" t="s">
        <v>5884</v>
      </c>
      <c r="E2731" s="713">
        <v>118.12</v>
      </c>
    </row>
    <row r="2732" spans="1:5">
      <c r="A2732" s="712">
        <v>101995</v>
      </c>
      <c r="B2732" s="711" t="s">
        <v>6453</v>
      </c>
      <c r="C2732" s="711" t="s">
        <v>281</v>
      </c>
      <c r="D2732" s="711" t="s">
        <v>5884</v>
      </c>
      <c r="E2732" s="713">
        <v>110.29</v>
      </c>
    </row>
    <row r="2733" spans="1:5">
      <c r="A2733" s="712">
        <v>101996</v>
      </c>
      <c r="B2733" s="711" t="s">
        <v>6454</v>
      </c>
      <c r="C2733" s="711" t="s">
        <v>281</v>
      </c>
      <c r="D2733" s="711" t="s">
        <v>5884</v>
      </c>
      <c r="E2733" s="713">
        <v>161.66999999999999</v>
      </c>
    </row>
    <row r="2734" spans="1:5">
      <c r="A2734" s="712">
        <v>101997</v>
      </c>
      <c r="B2734" s="711" t="s">
        <v>6455</v>
      </c>
      <c r="C2734" s="711" t="s">
        <v>281</v>
      </c>
      <c r="D2734" s="711" t="s">
        <v>5884</v>
      </c>
      <c r="E2734" s="713">
        <v>108.74</v>
      </c>
    </row>
    <row r="2735" spans="1:5">
      <c r="A2735" s="712">
        <v>101998</v>
      </c>
      <c r="B2735" s="711" t="s">
        <v>6456</v>
      </c>
      <c r="C2735" s="711" t="s">
        <v>281</v>
      </c>
      <c r="D2735" s="711" t="s">
        <v>5884</v>
      </c>
      <c r="E2735" s="713">
        <v>99.97</v>
      </c>
    </row>
    <row r="2736" spans="1:5">
      <c r="A2736" s="712">
        <v>101999</v>
      </c>
      <c r="B2736" s="711" t="s">
        <v>6457</v>
      </c>
      <c r="C2736" s="711" t="s">
        <v>281</v>
      </c>
      <c r="D2736" s="711" t="s">
        <v>5884</v>
      </c>
      <c r="E2736" s="713">
        <v>205.78</v>
      </c>
    </row>
    <row r="2737" spans="1:5">
      <c r="A2737" s="712">
        <v>102000</v>
      </c>
      <c r="B2737" s="711" t="s">
        <v>6458</v>
      </c>
      <c r="C2737" s="711" t="s">
        <v>281</v>
      </c>
      <c r="D2737" s="711" t="s">
        <v>5884</v>
      </c>
      <c r="E2737" s="713">
        <v>349.38</v>
      </c>
    </row>
    <row r="2738" spans="1:5">
      <c r="A2738" s="712">
        <v>102001</v>
      </c>
      <c r="B2738" s="711" t="s">
        <v>6459</v>
      </c>
      <c r="C2738" s="711" t="s">
        <v>281</v>
      </c>
      <c r="D2738" s="711" t="s">
        <v>5884</v>
      </c>
      <c r="E2738" s="713">
        <v>299.02999999999997</v>
      </c>
    </row>
    <row r="2739" spans="1:5">
      <c r="A2739" s="712">
        <v>102002</v>
      </c>
      <c r="B2739" s="711" t="s">
        <v>6460</v>
      </c>
      <c r="C2739" s="711" t="s">
        <v>281</v>
      </c>
      <c r="D2739" s="711" t="s">
        <v>5884</v>
      </c>
      <c r="E2739" s="713">
        <v>205.17</v>
      </c>
    </row>
    <row r="2740" spans="1:5">
      <c r="A2740" s="712">
        <v>102003</v>
      </c>
      <c r="B2740" s="711" t="s">
        <v>6461</v>
      </c>
      <c r="C2740" s="711" t="s">
        <v>281</v>
      </c>
      <c r="D2740" s="711" t="s">
        <v>5884</v>
      </c>
      <c r="E2740" s="713">
        <v>183.32</v>
      </c>
    </row>
    <row r="2741" spans="1:5">
      <c r="A2741" s="712">
        <v>102003</v>
      </c>
      <c r="B2741" s="711" t="s">
        <v>6461</v>
      </c>
      <c r="C2741" s="711" t="s">
        <v>281</v>
      </c>
      <c r="D2741" s="711" t="s">
        <v>5884</v>
      </c>
      <c r="E2741" s="713">
        <v>183.32</v>
      </c>
    </row>
    <row r="2742" spans="1:5">
      <c r="A2742" s="712">
        <v>102004</v>
      </c>
      <c r="B2742" s="711" t="s">
        <v>6462</v>
      </c>
      <c r="C2742" s="711" t="s">
        <v>281</v>
      </c>
      <c r="D2742" s="711" t="s">
        <v>5884</v>
      </c>
      <c r="E2742" s="713">
        <v>144.66</v>
      </c>
    </row>
    <row r="2743" spans="1:5">
      <c r="A2743" s="712">
        <v>102004</v>
      </c>
      <c r="B2743" s="711" t="s">
        <v>6462</v>
      </c>
      <c r="C2743" s="711" t="s">
        <v>281</v>
      </c>
      <c r="D2743" s="711" t="s">
        <v>5884</v>
      </c>
      <c r="E2743" s="713">
        <v>144.66</v>
      </c>
    </row>
    <row r="2744" spans="1:5">
      <c r="A2744" s="712">
        <v>102005</v>
      </c>
      <c r="B2744" s="711" t="s">
        <v>6463</v>
      </c>
      <c r="C2744" s="711" t="s">
        <v>281</v>
      </c>
      <c r="D2744" s="711" t="s">
        <v>5884</v>
      </c>
      <c r="E2744" s="713">
        <v>128.66999999999999</v>
      </c>
    </row>
    <row r="2745" spans="1:5">
      <c r="A2745" s="712">
        <v>102005</v>
      </c>
      <c r="B2745" s="711" t="s">
        <v>6463</v>
      </c>
      <c r="C2745" s="711" t="s">
        <v>281</v>
      </c>
      <c r="D2745" s="711" t="s">
        <v>5884</v>
      </c>
      <c r="E2745" s="713">
        <v>128.66999999999999</v>
      </c>
    </row>
    <row r="2746" spans="1:5">
      <c r="A2746" s="712">
        <v>102006</v>
      </c>
      <c r="B2746" s="711" t="s">
        <v>6464</v>
      </c>
      <c r="C2746" s="711" t="s">
        <v>281</v>
      </c>
      <c r="D2746" s="711" t="s">
        <v>5884</v>
      </c>
      <c r="E2746" s="713">
        <v>118.64</v>
      </c>
    </row>
    <row r="2747" spans="1:5">
      <c r="A2747" s="712">
        <v>102006</v>
      </c>
      <c r="B2747" s="711" t="s">
        <v>6464</v>
      </c>
      <c r="C2747" s="711" t="s">
        <v>281</v>
      </c>
      <c r="D2747" s="711" t="s">
        <v>5884</v>
      </c>
      <c r="E2747" s="713">
        <v>118.64</v>
      </c>
    </row>
    <row r="2748" spans="1:5">
      <c r="A2748" s="712">
        <v>102007</v>
      </c>
      <c r="B2748" s="711" t="s">
        <v>6465</v>
      </c>
      <c r="C2748" s="711" t="s">
        <v>281</v>
      </c>
      <c r="D2748" s="711" t="s">
        <v>5884</v>
      </c>
      <c r="E2748" s="713">
        <v>341.13</v>
      </c>
    </row>
    <row r="2749" spans="1:5">
      <c r="A2749" s="712">
        <v>102007</v>
      </c>
      <c r="B2749" s="711" t="s">
        <v>6465</v>
      </c>
      <c r="C2749" s="711" t="s">
        <v>281</v>
      </c>
      <c r="D2749" s="711" t="s">
        <v>5884</v>
      </c>
      <c r="E2749" s="713">
        <v>341.13</v>
      </c>
    </row>
    <row r="2750" spans="1:5">
      <c r="A2750" s="712">
        <v>102008</v>
      </c>
      <c r="B2750" s="711" t="s">
        <v>6466</v>
      </c>
      <c r="C2750" s="711" t="s">
        <v>281</v>
      </c>
      <c r="D2750" s="711" t="s">
        <v>5884</v>
      </c>
      <c r="E2750" s="713">
        <v>283.83999999999997</v>
      </c>
    </row>
    <row r="2751" spans="1:5">
      <c r="A2751" s="712">
        <v>102008</v>
      </c>
      <c r="B2751" s="711" t="s">
        <v>6466</v>
      </c>
      <c r="C2751" s="711" t="s">
        <v>281</v>
      </c>
      <c r="D2751" s="711" t="s">
        <v>5884</v>
      </c>
      <c r="E2751" s="713">
        <v>283.83999999999997</v>
      </c>
    </row>
    <row r="2752" spans="1:5">
      <c r="A2752" s="712">
        <v>102009</v>
      </c>
      <c r="B2752" s="711" t="s">
        <v>6467</v>
      </c>
      <c r="C2752" s="711" t="s">
        <v>281</v>
      </c>
      <c r="D2752" s="711" t="s">
        <v>5884</v>
      </c>
      <c r="E2752" s="713">
        <v>209.31</v>
      </c>
    </row>
    <row r="2753" spans="1:5">
      <c r="A2753" s="712">
        <v>102009</v>
      </c>
      <c r="B2753" s="711" t="s">
        <v>6467</v>
      </c>
      <c r="C2753" s="711" t="s">
        <v>281</v>
      </c>
      <c r="D2753" s="711" t="s">
        <v>5884</v>
      </c>
      <c r="E2753" s="713">
        <v>209.31</v>
      </c>
    </row>
    <row r="2754" spans="1:5">
      <c r="A2754" s="712">
        <v>102010</v>
      </c>
      <c r="B2754" s="711" t="s">
        <v>6468</v>
      </c>
      <c r="C2754" s="711" t="s">
        <v>281</v>
      </c>
      <c r="D2754" s="711" t="s">
        <v>5884</v>
      </c>
      <c r="E2754" s="713">
        <v>185.08</v>
      </c>
    </row>
    <row r="2755" spans="1:5">
      <c r="A2755" s="712">
        <v>102011</v>
      </c>
      <c r="B2755" s="711" t="s">
        <v>6469</v>
      </c>
      <c r="C2755" s="711" t="s">
        <v>281</v>
      </c>
      <c r="D2755" s="711" t="s">
        <v>5884</v>
      </c>
      <c r="E2755" s="713">
        <v>145.56</v>
      </c>
    </row>
    <row r="2756" spans="1:5">
      <c r="A2756" s="712">
        <v>102012</v>
      </c>
      <c r="B2756" s="711" t="s">
        <v>6470</v>
      </c>
      <c r="C2756" s="711" t="s">
        <v>281</v>
      </c>
      <c r="D2756" s="711" t="s">
        <v>5884</v>
      </c>
      <c r="E2756" s="713">
        <v>129</v>
      </c>
    </row>
    <row r="2757" spans="1:5">
      <c r="A2757" s="712">
        <v>102013</v>
      </c>
      <c r="B2757" s="711" t="s">
        <v>6471</v>
      </c>
      <c r="C2757" s="711" t="s">
        <v>281</v>
      </c>
      <c r="D2757" s="711" t="s">
        <v>5884</v>
      </c>
      <c r="E2757" s="713">
        <v>119.73</v>
      </c>
    </row>
    <row r="2758" spans="1:5">
      <c r="A2758" s="712">
        <v>102014</v>
      </c>
      <c r="B2758" s="711" t="s">
        <v>6472</v>
      </c>
      <c r="C2758" s="711" t="s">
        <v>281</v>
      </c>
      <c r="D2758" s="711" t="s">
        <v>5884</v>
      </c>
      <c r="E2758" s="713">
        <v>377.47</v>
      </c>
    </row>
    <row r="2759" spans="1:5">
      <c r="A2759" s="712">
        <v>102015</v>
      </c>
      <c r="B2759" s="711" t="s">
        <v>6473</v>
      </c>
      <c r="C2759" s="711" t="s">
        <v>281</v>
      </c>
      <c r="D2759" s="711" t="s">
        <v>5884</v>
      </c>
      <c r="E2759" s="713">
        <v>315.04000000000002</v>
      </c>
    </row>
    <row r="2760" spans="1:5">
      <c r="A2760" s="712">
        <v>102016</v>
      </c>
      <c r="B2760" s="711" t="s">
        <v>6474</v>
      </c>
      <c r="C2760" s="711" t="s">
        <v>281</v>
      </c>
      <c r="D2760" s="711" t="s">
        <v>5884</v>
      </c>
      <c r="E2760" s="713">
        <v>205</v>
      </c>
    </row>
    <row r="2761" spans="1:5">
      <c r="A2761" s="712">
        <v>102017</v>
      </c>
      <c r="B2761" s="711" t="s">
        <v>6475</v>
      </c>
      <c r="C2761" s="711" t="s">
        <v>281</v>
      </c>
      <c r="D2761" s="711" t="s">
        <v>5884</v>
      </c>
      <c r="E2761" s="713">
        <v>181.99</v>
      </c>
    </row>
    <row r="2762" spans="1:5">
      <c r="A2762" s="712">
        <v>102036</v>
      </c>
      <c r="B2762" s="711" t="s">
        <v>6476</v>
      </c>
      <c r="C2762" s="711" t="s">
        <v>281</v>
      </c>
      <c r="D2762" s="711" t="s">
        <v>5884</v>
      </c>
      <c r="E2762" s="713">
        <v>143.12</v>
      </c>
    </row>
    <row r="2763" spans="1:5">
      <c r="A2763" s="712">
        <v>102037</v>
      </c>
      <c r="B2763" s="711" t="s">
        <v>6477</v>
      </c>
      <c r="C2763" s="711" t="s">
        <v>281</v>
      </c>
      <c r="D2763" s="711" t="s">
        <v>5884</v>
      </c>
      <c r="E2763" s="713">
        <v>126.93</v>
      </c>
    </row>
    <row r="2764" spans="1:5">
      <c r="A2764" s="712">
        <v>102038</v>
      </c>
      <c r="B2764" s="711" t="s">
        <v>6478</v>
      </c>
      <c r="C2764" s="711" t="s">
        <v>281</v>
      </c>
      <c r="D2764" s="711" t="s">
        <v>5884</v>
      </c>
      <c r="E2764" s="713">
        <v>117.87</v>
      </c>
    </row>
    <row r="2765" spans="1:5">
      <c r="A2765" s="712">
        <v>102039</v>
      </c>
      <c r="B2765" s="711" t="s">
        <v>6479</v>
      </c>
      <c r="C2765" s="711" t="s">
        <v>281</v>
      </c>
      <c r="D2765" s="711" t="s">
        <v>5884</v>
      </c>
      <c r="E2765" s="713">
        <v>354.22</v>
      </c>
    </row>
    <row r="2766" spans="1:5">
      <c r="A2766" s="712">
        <v>102040</v>
      </c>
      <c r="B2766" s="711" t="s">
        <v>6480</v>
      </c>
      <c r="C2766" s="711" t="s">
        <v>281</v>
      </c>
      <c r="D2766" s="711" t="s">
        <v>5884</v>
      </c>
      <c r="E2766" s="713">
        <v>293.86</v>
      </c>
    </row>
    <row r="2767" spans="1:5">
      <c r="A2767" s="712">
        <v>102041</v>
      </c>
      <c r="B2767" s="711" t="s">
        <v>6481</v>
      </c>
      <c r="C2767" s="711" t="s">
        <v>281</v>
      </c>
      <c r="D2767" s="711" t="s">
        <v>5884</v>
      </c>
      <c r="E2767" s="713">
        <v>210.43</v>
      </c>
    </row>
    <row r="2768" spans="1:5">
      <c r="A2768" s="712">
        <v>102042</v>
      </c>
      <c r="B2768" s="711" t="s">
        <v>6482</v>
      </c>
      <c r="C2768" s="711" t="s">
        <v>281</v>
      </c>
      <c r="D2768" s="711" t="s">
        <v>5884</v>
      </c>
      <c r="E2768" s="713">
        <v>184.71</v>
      </c>
    </row>
    <row r="2769" spans="1:5">
      <c r="A2769" s="712">
        <v>102043</v>
      </c>
      <c r="B2769" s="711" t="s">
        <v>6483</v>
      </c>
      <c r="C2769" s="711" t="s">
        <v>281</v>
      </c>
      <c r="D2769" s="711" t="s">
        <v>5884</v>
      </c>
      <c r="E2769" s="713">
        <v>145.16</v>
      </c>
    </row>
    <row r="2770" spans="1:5">
      <c r="A2770" s="712">
        <v>102044</v>
      </c>
      <c r="B2770" s="711" t="s">
        <v>6484</v>
      </c>
      <c r="C2770" s="711" t="s">
        <v>281</v>
      </c>
      <c r="D2770" s="711" t="s">
        <v>5884</v>
      </c>
      <c r="E2770" s="713">
        <v>129.21</v>
      </c>
    </row>
    <row r="2771" spans="1:5">
      <c r="A2771" s="712">
        <v>102045</v>
      </c>
      <c r="B2771" s="711" t="s">
        <v>6485</v>
      </c>
      <c r="C2771" s="711" t="s">
        <v>281</v>
      </c>
      <c r="D2771" s="711" t="s">
        <v>5884</v>
      </c>
      <c r="E2771" s="713">
        <v>119.63</v>
      </c>
    </row>
    <row r="2772" spans="1:5">
      <c r="A2772" s="712">
        <v>102046</v>
      </c>
      <c r="B2772" s="711" t="s">
        <v>6486</v>
      </c>
      <c r="C2772" s="711" t="s">
        <v>281</v>
      </c>
      <c r="D2772" s="711" t="s">
        <v>5884</v>
      </c>
      <c r="E2772" s="713">
        <v>383.77</v>
      </c>
    </row>
    <row r="2773" spans="1:5">
      <c r="A2773" s="712">
        <v>102047</v>
      </c>
      <c r="B2773" s="711" t="s">
        <v>6487</v>
      </c>
      <c r="C2773" s="711" t="s">
        <v>281</v>
      </c>
      <c r="D2773" s="711" t="s">
        <v>5884</v>
      </c>
      <c r="E2773" s="713">
        <v>325.68</v>
      </c>
    </row>
    <row r="2774" spans="1:5">
      <c r="A2774" s="712">
        <v>102048</v>
      </c>
      <c r="B2774" s="711" t="s">
        <v>6488</v>
      </c>
      <c r="C2774" s="711" t="s">
        <v>281</v>
      </c>
      <c r="D2774" s="711" t="s">
        <v>5884</v>
      </c>
      <c r="E2774" s="713">
        <v>201.9</v>
      </c>
    </row>
    <row r="2775" spans="1:5">
      <c r="A2775" s="712">
        <v>102049</v>
      </c>
      <c r="B2775" s="711" t="s">
        <v>6489</v>
      </c>
      <c r="C2775" s="711" t="s">
        <v>281</v>
      </c>
      <c r="D2775" s="711" t="s">
        <v>5884</v>
      </c>
      <c r="E2775" s="713">
        <v>177.29</v>
      </c>
    </row>
    <row r="2776" spans="1:5">
      <c r="A2776" s="712">
        <v>102050</v>
      </c>
      <c r="B2776" s="711" t="s">
        <v>6490</v>
      </c>
      <c r="C2776" s="711" t="s">
        <v>281</v>
      </c>
      <c r="D2776" s="711" t="s">
        <v>5884</v>
      </c>
      <c r="E2776" s="713">
        <v>139.79</v>
      </c>
    </row>
    <row r="2777" spans="1:5">
      <c r="A2777" s="712">
        <v>102051</v>
      </c>
      <c r="B2777" s="711" t="s">
        <v>6491</v>
      </c>
      <c r="C2777" s="711" t="s">
        <v>281</v>
      </c>
      <c r="D2777" s="711" t="s">
        <v>5884</v>
      </c>
      <c r="E2777" s="713">
        <v>123.69</v>
      </c>
    </row>
    <row r="2778" spans="1:5">
      <c r="A2778" s="712">
        <v>102052</v>
      </c>
      <c r="B2778" s="711" t="s">
        <v>6492</v>
      </c>
      <c r="C2778" s="711" t="s">
        <v>281</v>
      </c>
      <c r="D2778" s="711" t="s">
        <v>5884</v>
      </c>
      <c r="E2778" s="713">
        <v>114.68</v>
      </c>
    </row>
    <row r="2779" spans="1:5">
      <c r="A2779" s="712">
        <v>102059</v>
      </c>
      <c r="B2779" s="711" t="s">
        <v>6493</v>
      </c>
      <c r="C2779" s="711" t="s">
        <v>281</v>
      </c>
      <c r="D2779" s="711" t="s">
        <v>5884</v>
      </c>
      <c r="E2779" s="713">
        <v>330.57</v>
      </c>
    </row>
    <row r="2780" spans="1:5">
      <c r="A2780" s="712">
        <v>102060</v>
      </c>
      <c r="B2780" s="711" t="s">
        <v>6494</v>
      </c>
      <c r="C2780" s="711" t="s">
        <v>281</v>
      </c>
      <c r="D2780" s="711" t="s">
        <v>5884</v>
      </c>
      <c r="E2780" s="713">
        <v>276.66000000000003</v>
      </c>
    </row>
    <row r="2781" spans="1:5">
      <c r="A2781" s="712">
        <v>102061</v>
      </c>
      <c r="B2781" s="711" t="s">
        <v>6495</v>
      </c>
      <c r="C2781" s="711" t="s">
        <v>281</v>
      </c>
      <c r="D2781" s="711" t="s">
        <v>5884</v>
      </c>
      <c r="E2781" s="713">
        <v>192.53</v>
      </c>
    </row>
    <row r="2782" spans="1:5">
      <c r="A2782" s="712">
        <v>102062</v>
      </c>
      <c r="B2782" s="711" t="s">
        <v>6496</v>
      </c>
      <c r="C2782" s="711" t="s">
        <v>281</v>
      </c>
      <c r="D2782" s="711" t="s">
        <v>5884</v>
      </c>
      <c r="E2782" s="713">
        <v>172.31</v>
      </c>
    </row>
    <row r="2783" spans="1:5">
      <c r="A2783" s="712">
        <v>102063</v>
      </c>
      <c r="B2783" s="711" t="s">
        <v>6497</v>
      </c>
      <c r="C2783" s="711" t="s">
        <v>281</v>
      </c>
      <c r="D2783" s="711" t="s">
        <v>5884</v>
      </c>
      <c r="E2783" s="713">
        <v>134.12</v>
      </c>
    </row>
    <row r="2784" spans="1:5">
      <c r="A2784" s="712">
        <v>102064</v>
      </c>
      <c r="B2784" s="711" t="s">
        <v>6498</v>
      </c>
      <c r="C2784" s="711" t="s">
        <v>281</v>
      </c>
      <c r="D2784" s="711" t="s">
        <v>5884</v>
      </c>
      <c r="E2784" s="713">
        <v>118.1</v>
      </c>
    </row>
    <row r="2785" spans="1:5">
      <c r="A2785" s="712">
        <v>102065</v>
      </c>
      <c r="B2785" s="711" t="s">
        <v>6499</v>
      </c>
      <c r="C2785" s="711" t="s">
        <v>281</v>
      </c>
      <c r="D2785" s="711" t="s">
        <v>5884</v>
      </c>
      <c r="E2785" s="713">
        <v>109.18</v>
      </c>
    </row>
    <row r="2786" spans="1:5">
      <c r="A2786" s="712">
        <v>102066</v>
      </c>
      <c r="B2786" s="711" t="s">
        <v>6500</v>
      </c>
      <c r="C2786" s="711" t="s">
        <v>281</v>
      </c>
      <c r="D2786" s="711" t="s">
        <v>5884</v>
      </c>
      <c r="E2786" s="713">
        <v>342.1</v>
      </c>
    </row>
    <row r="2787" spans="1:5">
      <c r="A2787" s="712">
        <v>102067</v>
      </c>
      <c r="B2787" s="711" t="s">
        <v>6501</v>
      </c>
      <c r="C2787" s="711" t="s">
        <v>281</v>
      </c>
      <c r="D2787" s="711" t="s">
        <v>5884</v>
      </c>
      <c r="E2787" s="713">
        <v>291.51</v>
      </c>
    </row>
    <row r="2788" spans="1:5">
      <c r="A2788" s="712">
        <v>102068</v>
      </c>
      <c r="B2788" s="711" t="s">
        <v>6502</v>
      </c>
      <c r="C2788" s="711" t="s">
        <v>281</v>
      </c>
      <c r="D2788" s="711" t="s">
        <v>5884</v>
      </c>
      <c r="E2788" s="713">
        <v>182.08</v>
      </c>
    </row>
    <row r="2789" spans="1:5">
      <c r="A2789" s="712">
        <v>102069</v>
      </c>
      <c r="B2789" s="711" t="s">
        <v>6503</v>
      </c>
      <c r="C2789" s="711" t="s">
        <v>281</v>
      </c>
      <c r="D2789" s="711" t="s">
        <v>5884</v>
      </c>
      <c r="E2789" s="713">
        <v>163.1</v>
      </c>
    </row>
    <row r="2790" spans="1:5">
      <c r="A2790" s="712">
        <v>102070</v>
      </c>
      <c r="B2790" s="711" t="s">
        <v>6504</v>
      </c>
      <c r="C2790" s="711" t="s">
        <v>281</v>
      </c>
      <c r="D2790" s="711" t="s">
        <v>5884</v>
      </c>
      <c r="E2790" s="713">
        <v>127.58</v>
      </c>
    </row>
    <row r="2791" spans="1:5">
      <c r="A2791" s="712">
        <v>102071</v>
      </c>
      <c r="B2791" s="711" t="s">
        <v>6505</v>
      </c>
      <c r="C2791" s="711" t="s">
        <v>281</v>
      </c>
      <c r="D2791" s="711" t="s">
        <v>5884</v>
      </c>
      <c r="E2791" s="713">
        <v>112.75</v>
      </c>
    </row>
    <row r="2792" spans="1:5">
      <c r="A2792" s="712">
        <v>102072</v>
      </c>
      <c r="B2792" s="711" t="s">
        <v>6506</v>
      </c>
      <c r="C2792" s="711" t="s">
        <v>281</v>
      </c>
      <c r="D2792" s="711" t="s">
        <v>5884</v>
      </c>
      <c r="E2792" s="713">
        <v>108.47</v>
      </c>
    </row>
    <row r="2793" spans="1:5">
      <c r="A2793" s="712">
        <v>102073</v>
      </c>
      <c r="B2793" s="711" t="s">
        <v>6507</v>
      </c>
      <c r="C2793" s="711" t="s">
        <v>424</v>
      </c>
      <c r="D2793" s="711" t="s">
        <v>5883</v>
      </c>
      <c r="E2793" s="714">
        <v>2542.9699999999998</v>
      </c>
    </row>
    <row r="2794" spans="1:5">
      <c r="A2794" s="712">
        <v>102074</v>
      </c>
      <c r="B2794" s="711" t="s">
        <v>6508</v>
      </c>
      <c r="C2794" s="711" t="s">
        <v>424</v>
      </c>
      <c r="D2794" s="711" t="s">
        <v>5883</v>
      </c>
      <c r="E2794" s="714">
        <v>3136.56</v>
      </c>
    </row>
    <row r="2795" spans="1:5">
      <c r="A2795" s="712">
        <v>102075</v>
      </c>
      <c r="B2795" s="711" t="s">
        <v>6509</v>
      </c>
      <c r="C2795" s="711" t="s">
        <v>424</v>
      </c>
      <c r="D2795" s="711" t="s">
        <v>5883</v>
      </c>
      <c r="E2795" s="714">
        <v>3321.71</v>
      </c>
    </row>
    <row r="2796" spans="1:5">
      <c r="A2796" s="712">
        <v>102076</v>
      </c>
      <c r="B2796" s="711" t="s">
        <v>6510</v>
      </c>
      <c r="C2796" s="711" t="s">
        <v>424</v>
      </c>
      <c r="D2796" s="711" t="s">
        <v>5883</v>
      </c>
      <c r="E2796" s="714">
        <v>3385.29</v>
      </c>
    </row>
    <row r="2797" spans="1:5">
      <c r="A2797" s="712">
        <v>102077</v>
      </c>
      <c r="B2797" s="711" t="s">
        <v>6511</v>
      </c>
      <c r="C2797" s="711" t="s">
        <v>424</v>
      </c>
      <c r="D2797" s="711" t="s">
        <v>5883</v>
      </c>
      <c r="E2797" s="714">
        <v>3742.78</v>
      </c>
    </row>
    <row r="2798" spans="1:5">
      <c r="A2798" s="712">
        <v>102078</v>
      </c>
      <c r="B2798" s="711" t="s">
        <v>6512</v>
      </c>
      <c r="C2798" s="711" t="s">
        <v>424</v>
      </c>
      <c r="D2798" s="711" t="s">
        <v>5883</v>
      </c>
      <c r="E2798" s="714">
        <v>3752.59</v>
      </c>
    </row>
    <row r="2799" spans="1:5">
      <c r="A2799" s="712">
        <v>102079</v>
      </c>
      <c r="B2799" s="711" t="s">
        <v>6513</v>
      </c>
      <c r="C2799" s="711" t="s">
        <v>424</v>
      </c>
      <c r="D2799" s="711" t="s">
        <v>5883</v>
      </c>
      <c r="E2799" s="714">
        <v>3654.69</v>
      </c>
    </row>
    <row r="2800" spans="1:5">
      <c r="A2800" s="712">
        <v>102080</v>
      </c>
      <c r="B2800" s="711" t="s">
        <v>6514</v>
      </c>
      <c r="C2800" s="711" t="s">
        <v>424</v>
      </c>
      <c r="D2800" s="711" t="s">
        <v>5883</v>
      </c>
      <c r="E2800" s="714">
        <v>3225.64</v>
      </c>
    </row>
    <row r="2801" spans="1:5">
      <c r="A2801" s="712">
        <v>102086</v>
      </c>
      <c r="B2801" s="711" t="s">
        <v>6515</v>
      </c>
      <c r="C2801" s="711" t="s">
        <v>281</v>
      </c>
      <c r="D2801" s="711" t="s">
        <v>5884</v>
      </c>
      <c r="E2801" s="713">
        <v>113.93</v>
      </c>
    </row>
    <row r="2802" spans="1:5">
      <c r="A2802" s="712">
        <v>102087</v>
      </c>
      <c r="B2802" s="711" t="s">
        <v>6516</v>
      </c>
      <c r="C2802" s="711" t="s">
        <v>281</v>
      </c>
      <c r="D2802" s="711" t="s">
        <v>5884</v>
      </c>
      <c r="E2802" s="713">
        <v>106.62</v>
      </c>
    </row>
    <row r="2803" spans="1:5">
      <c r="A2803" s="712">
        <v>102088</v>
      </c>
      <c r="B2803" s="711" t="s">
        <v>6517</v>
      </c>
      <c r="C2803" s="711" t="s">
        <v>281</v>
      </c>
      <c r="D2803" s="711" t="s">
        <v>5884</v>
      </c>
      <c r="E2803" s="713">
        <v>150.79</v>
      </c>
    </row>
    <row r="2804" spans="1:5">
      <c r="A2804" s="712">
        <v>102089</v>
      </c>
      <c r="B2804" s="711" t="s">
        <v>6518</v>
      </c>
      <c r="C2804" s="711" t="s">
        <v>281</v>
      </c>
      <c r="D2804" s="711" t="s">
        <v>5884</v>
      </c>
      <c r="E2804" s="713">
        <v>103.18</v>
      </c>
    </row>
    <row r="2805" spans="1:5">
      <c r="A2805" s="712">
        <v>102090</v>
      </c>
      <c r="B2805" s="711" t="s">
        <v>6519</v>
      </c>
      <c r="C2805" s="711" t="s">
        <v>281</v>
      </c>
      <c r="D2805" s="711" t="s">
        <v>5884</v>
      </c>
      <c r="E2805" s="713">
        <v>94.88</v>
      </c>
    </row>
    <row r="2806" spans="1:5">
      <c r="A2806" s="712">
        <v>102091</v>
      </c>
      <c r="B2806" s="711" t="s">
        <v>6520</v>
      </c>
      <c r="C2806" s="711" t="s">
        <v>281</v>
      </c>
      <c r="D2806" s="711" t="s">
        <v>5884</v>
      </c>
      <c r="E2806" s="713">
        <v>174.67</v>
      </c>
    </row>
    <row r="2807" spans="1:5">
      <c r="A2807" s="712">
        <v>89996</v>
      </c>
      <c r="B2807" s="711" t="s">
        <v>2379</v>
      </c>
      <c r="C2807" s="711" t="s">
        <v>285</v>
      </c>
      <c r="D2807" s="711" t="s">
        <v>5884</v>
      </c>
      <c r="E2807" s="713">
        <v>9.7100000000000009</v>
      </c>
    </row>
    <row r="2808" spans="1:5">
      <c r="A2808" s="712">
        <v>89997</v>
      </c>
      <c r="B2808" s="711" t="s">
        <v>2380</v>
      </c>
      <c r="C2808" s="711" t="s">
        <v>285</v>
      </c>
      <c r="D2808" s="711" t="s">
        <v>5942</v>
      </c>
      <c r="E2808" s="713">
        <v>7.97</v>
      </c>
    </row>
    <row r="2809" spans="1:5">
      <c r="A2809" s="712">
        <v>89998</v>
      </c>
      <c r="B2809" s="711" t="s">
        <v>2381</v>
      </c>
      <c r="C2809" s="711" t="s">
        <v>285</v>
      </c>
      <c r="D2809" s="711" t="s">
        <v>5884</v>
      </c>
      <c r="E2809" s="713">
        <v>9.2799999999999994</v>
      </c>
    </row>
    <row r="2810" spans="1:5">
      <c r="A2810" s="712">
        <v>89999</v>
      </c>
      <c r="B2810" s="711" t="s">
        <v>2382</v>
      </c>
      <c r="C2810" s="711" t="s">
        <v>285</v>
      </c>
      <c r="D2810" s="711" t="s">
        <v>5884</v>
      </c>
      <c r="E2810" s="713">
        <v>13.02</v>
      </c>
    </row>
    <row r="2811" spans="1:5">
      <c r="A2811" s="712">
        <v>90000</v>
      </c>
      <c r="B2811" s="711" t="s">
        <v>2383</v>
      </c>
      <c r="C2811" s="711" t="s">
        <v>285</v>
      </c>
      <c r="D2811" s="711" t="s">
        <v>5884</v>
      </c>
      <c r="E2811" s="713">
        <v>10.81</v>
      </c>
    </row>
    <row r="2812" spans="1:5">
      <c r="A2812" s="712">
        <v>91593</v>
      </c>
      <c r="B2812" s="711" t="s">
        <v>2384</v>
      </c>
      <c r="C2812" s="711" t="s">
        <v>285</v>
      </c>
      <c r="D2812" s="711" t="s">
        <v>5883</v>
      </c>
      <c r="E2812" s="713">
        <v>10.31</v>
      </c>
    </row>
    <row r="2813" spans="1:5">
      <c r="A2813" s="712">
        <v>91594</v>
      </c>
      <c r="B2813" s="711" t="s">
        <v>2385</v>
      </c>
      <c r="C2813" s="711" t="s">
        <v>285</v>
      </c>
      <c r="D2813" s="711" t="s">
        <v>5883</v>
      </c>
      <c r="E2813" s="713">
        <v>10.63</v>
      </c>
    </row>
    <row r="2814" spans="1:5">
      <c r="A2814" s="712">
        <v>91595</v>
      </c>
      <c r="B2814" s="711" t="s">
        <v>2386</v>
      </c>
      <c r="C2814" s="711" t="s">
        <v>285</v>
      </c>
      <c r="D2814" s="711" t="s">
        <v>5883</v>
      </c>
      <c r="E2814" s="713">
        <v>11.15</v>
      </c>
    </row>
    <row r="2815" spans="1:5">
      <c r="A2815" s="712">
        <v>91596</v>
      </c>
      <c r="B2815" s="711" t="s">
        <v>2387</v>
      </c>
      <c r="C2815" s="711" t="s">
        <v>285</v>
      </c>
      <c r="D2815" s="711" t="s">
        <v>5883</v>
      </c>
      <c r="E2815" s="713">
        <v>10.55</v>
      </c>
    </row>
    <row r="2816" spans="1:5">
      <c r="A2816" s="712">
        <v>91597</v>
      </c>
      <c r="B2816" s="711" t="s">
        <v>2388</v>
      </c>
      <c r="C2816" s="711" t="s">
        <v>285</v>
      </c>
      <c r="D2816" s="711" t="s">
        <v>5883</v>
      </c>
      <c r="E2816" s="713">
        <v>7.44</v>
      </c>
    </row>
    <row r="2817" spans="1:5">
      <c r="A2817" s="712">
        <v>91598</v>
      </c>
      <c r="B2817" s="711" t="s">
        <v>2389</v>
      </c>
      <c r="C2817" s="711" t="s">
        <v>285</v>
      </c>
      <c r="D2817" s="711" t="s">
        <v>5883</v>
      </c>
      <c r="E2817" s="713">
        <v>10.33</v>
      </c>
    </row>
    <row r="2818" spans="1:5">
      <c r="A2818" s="712">
        <v>91599</v>
      </c>
      <c r="B2818" s="711" t="s">
        <v>2390</v>
      </c>
      <c r="C2818" s="711" t="s">
        <v>285</v>
      </c>
      <c r="D2818" s="711" t="s">
        <v>5883</v>
      </c>
      <c r="E2818" s="713">
        <v>7.75</v>
      </c>
    </row>
    <row r="2819" spans="1:5">
      <c r="A2819" s="712">
        <v>91600</v>
      </c>
      <c r="B2819" s="711" t="s">
        <v>2391</v>
      </c>
      <c r="C2819" s="711" t="s">
        <v>285</v>
      </c>
      <c r="D2819" s="711" t="s">
        <v>5883</v>
      </c>
      <c r="E2819" s="713">
        <v>12.54</v>
      </c>
    </row>
    <row r="2820" spans="1:5">
      <c r="A2820" s="712">
        <v>91601</v>
      </c>
      <c r="B2820" s="711" t="s">
        <v>2392</v>
      </c>
      <c r="C2820" s="711" t="s">
        <v>285</v>
      </c>
      <c r="D2820" s="711" t="s">
        <v>5884</v>
      </c>
      <c r="E2820" s="713">
        <v>11.2</v>
      </c>
    </row>
    <row r="2821" spans="1:5">
      <c r="A2821" s="712">
        <v>91602</v>
      </c>
      <c r="B2821" s="711" t="s">
        <v>2393</v>
      </c>
      <c r="C2821" s="711" t="s">
        <v>285</v>
      </c>
      <c r="D2821" s="711" t="s">
        <v>5884</v>
      </c>
      <c r="E2821" s="713">
        <v>10.45</v>
      </c>
    </row>
    <row r="2822" spans="1:5">
      <c r="A2822" s="712">
        <v>91603</v>
      </c>
      <c r="B2822" s="711" t="s">
        <v>2394</v>
      </c>
      <c r="C2822" s="711" t="s">
        <v>285</v>
      </c>
      <c r="D2822" s="711" t="s">
        <v>5884</v>
      </c>
      <c r="E2822" s="713">
        <v>9.86</v>
      </c>
    </row>
    <row r="2823" spans="1:5">
      <c r="A2823" s="712">
        <v>92759</v>
      </c>
      <c r="B2823" s="711" t="s">
        <v>2395</v>
      </c>
      <c r="C2823" s="711" t="s">
        <v>285</v>
      </c>
      <c r="D2823" s="711" t="s">
        <v>5883</v>
      </c>
      <c r="E2823" s="713">
        <v>13.02</v>
      </c>
    </row>
    <row r="2824" spans="1:5">
      <c r="A2824" s="712">
        <v>92760</v>
      </c>
      <c r="B2824" s="711" t="s">
        <v>2396</v>
      </c>
      <c r="C2824" s="711" t="s">
        <v>285</v>
      </c>
      <c r="D2824" s="711" t="s">
        <v>5883</v>
      </c>
      <c r="E2824" s="713">
        <v>12.4</v>
      </c>
    </row>
    <row r="2825" spans="1:5">
      <c r="A2825" s="712">
        <v>92761</v>
      </c>
      <c r="B2825" s="711" t="s">
        <v>2397</v>
      </c>
      <c r="C2825" s="711" t="s">
        <v>285</v>
      </c>
      <c r="D2825" s="711" t="s">
        <v>5883</v>
      </c>
      <c r="E2825" s="713">
        <v>11.72</v>
      </c>
    </row>
    <row r="2826" spans="1:5">
      <c r="A2826" s="712">
        <v>92762</v>
      </c>
      <c r="B2826" s="711" t="s">
        <v>2398</v>
      </c>
      <c r="C2826" s="711" t="s">
        <v>285</v>
      </c>
      <c r="D2826" s="711" t="s">
        <v>5883</v>
      </c>
      <c r="E2826" s="713">
        <v>10.51</v>
      </c>
    </row>
    <row r="2827" spans="1:5">
      <c r="A2827" s="712">
        <v>92763</v>
      </c>
      <c r="B2827" s="711" t="s">
        <v>2399</v>
      </c>
      <c r="C2827" s="711" t="s">
        <v>285</v>
      </c>
      <c r="D2827" s="711" t="s">
        <v>5883</v>
      </c>
      <c r="E2827" s="713">
        <v>8.89</v>
      </c>
    </row>
    <row r="2828" spans="1:5">
      <c r="A2828" s="712">
        <v>92764</v>
      </c>
      <c r="B2828" s="711" t="s">
        <v>2400</v>
      </c>
      <c r="C2828" s="711" t="s">
        <v>285</v>
      </c>
      <c r="D2828" s="711" t="s">
        <v>5883</v>
      </c>
      <c r="E2828" s="713">
        <v>8.5</v>
      </c>
    </row>
    <row r="2829" spans="1:5">
      <c r="A2829" s="712">
        <v>92765</v>
      </c>
      <c r="B2829" s="711" t="s">
        <v>2401</v>
      </c>
      <c r="C2829" s="711" t="s">
        <v>285</v>
      </c>
      <c r="D2829" s="711" t="s">
        <v>5883</v>
      </c>
      <c r="E2829" s="713">
        <v>9.59</v>
      </c>
    </row>
    <row r="2830" spans="1:5">
      <c r="A2830" s="712">
        <v>92766</v>
      </c>
      <c r="B2830" s="711" t="s">
        <v>2402</v>
      </c>
      <c r="C2830" s="711" t="s">
        <v>285</v>
      </c>
      <c r="D2830" s="711" t="s">
        <v>5884</v>
      </c>
      <c r="E2830" s="713">
        <v>9.39</v>
      </c>
    </row>
    <row r="2831" spans="1:5">
      <c r="A2831" s="712">
        <v>92767</v>
      </c>
      <c r="B2831" s="711" t="s">
        <v>2403</v>
      </c>
      <c r="C2831" s="711" t="s">
        <v>285</v>
      </c>
      <c r="D2831" s="711" t="s">
        <v>5883</v>
      </c>
      <c r="E2831" s="713">
        <v>13.19</v>
      </c>
    </row>
    <row r="2832" spans="1:5">
      <c r="A2832" s="712">
        <v>92768</v>
      </c>
      <c r="B2832" s="711" t="s">
        <v>2404</v>
      </c>
      <c r="C2832" s="711" t="s">
        <v>285</v>
      </c>
      <c r="D2832" s="711" t="s">
        <v>5883</v>
      </c>
      <c r="E2832" s="713">
        <v>11.82</v>
      </c>
    </row>
    <row r="2833" spans="1:5">
      <c r="A2833" s="712">
        <v>92769</v>
      </c>
      <c r="B2833" s="711" t="s">
        <v>2405</v>
      </c>
      <c r="C2833" s="711" t="s">
        <v>285</v>
      </c>
      <c r="D2833" s="711" t="s">
        <v>5883</v>
      </c>
      <c r="E2833" s="713">
        <v>11.5</v>
      </c>
    </row>
    <row r="2834" spans="1:5">
      <c r="A2834" s="712">
        <v>92770</v>
      </c>
      <c r="B2834" s="711" t="s">
        <v>2406</v>
      </c>
      <c r="C2834" s="711" t="s">
        <v>285</v>
      </c>
      <c r="D2834" s="711" t="s">
        <v>5883</v>
      </c>
      <c r="E2834" s="713">
        <v>11.02</v>
      </c>
    </row>
    <row r="2835" spans="1:5">
      <c r="A2835" s="712">
        <v>92771</v>
      </c>
      <c r="B2835" s="711" t="s">
        <v>2407</v>
      </c>
      <c r="C2835" s="711" t="s">
        <v>285</v>
      </c>
      <c r="D2835" s="711" t="s">
        <v>5883</v>
      </c>
      <c r="E2835" s="713">
        <v>9.98</v>
      </c>
    </row>
    <row r="2836" spans="1:5">
      <c r="A2836" s="712">
        <v>92772</v>
      </c>
      <c r="B2836" s="711" t="s">
        <v>2408</v>
      </c>
      <c r="C2836" s="711" t="s">
        <v>285</v>
      </c>
      <c r="D2836" s="711" t="s">
        <v>5883</v>
      </c>
      <c r="E2836" s="713">
        <v>8.48</v>
      </c>
    </row>
    <row r="2837" spans="1:5">
      <c r="A2837" s="712">
        <v>92773</v>
      </c>
      <c r="B2837" s="711" t="s">
        <v>2409</v>
      </c>
      <c r="C2837" s="711" t="s">
        <v>285</v>
      </c>
      <c r="D2837" s="711" t="s">
        <v>5884</v>
      </c>
      <c r="E2837" s="713">
        <v>8.1999999999999993</v>
      </c>
    </row>
    <row r="2838" spans="1:5">
      <c r="A2838" s="712">
        <v>92774</v>
      </c>
      <c r="B2838" s="711" t="s">
        <v>2410</v>
      </c>
      <c r="C2838" s="711" t="s">
        <v>285</v>
      </c>
      <c r="D2838" s="711" t="s">
        <v>5884</v>
      </c>
      <c r="E2838" s="713">
        <v>9.3800000000000008</v>
      </c>
    </row>
    <row r="2839" spans="1:5">
      <c r="A2839" s="712">
        <v>92775</v>
      </c>
      <c r="B2839" s="711" t="s">
        <v>2411</v>
      </c>
      <c r="C2839" s="711" t="s">
        <v>285</v>
      </c>
      <c r="D2839" s="711" t="s">
        <v>5883</v>
      </c>
      <c r="E2839" s="713">
        <v>15.37</v>
      </c>
    </row>
    <row r="2840" spans="1:5">
      <c r="A2840" s="712">
        <v>92776</v>
      </c>
      <c r="B2840" s="711" t="s">
        <v>2412</v>
      </c>
      <c r="C2840" s="711" t="s">
        <v>285</v>
      </c>
      <c r="D2840" s="711" t="s">
        <v>5883</v>
      </c>
      <c r="E2840" s="713">
        <v>14.19</v>
      </c>
    </row>
    <row r="2841" spans="1:5">
      <c r="A2841" s="712">
        <v>92777</v>
      </c>
      <c r="B2841" s="711" t="s">
        <v>2413</v>
      </c>
      <c r="C2841" s="711" t="s">
        <v>285</v>
      </c>
      <c r="D2841" s="711" t="s">
        <v>5883</v>
      </c>
      <c r="E2841" s="713">
        <v>13.07</v>
      </c>
    </row>
    <row r="2842" spans="1:5">
      <c r="A2842" s="712">
        <v>92778</v>
      </c>
      <c r="B2842" s="711" t="s">
        <v>2414</v>
      </c>
      <c r="C2842" s="711" t="s">
        <v>285</v>
      </c>
      <c r="D2842" s="711" t="s">
        <v>5883</v>
      </c>
      <c r="E2842" s="713">
        <v>11.51</v>
      </c>
    </row>
    <row r="2843" spans="1:5">
      <c r="A2843" s="712">
        <v>92779</v>
      </c>
      <c r="B2843" s="711" t="s">
        <v>2415</v>
      </c>
      <c r="C2843" s="711" t="s">
        <v>285</v>
      </c>
      <c r="D2843" s="711" t="s">
        <v>5883</v>
      </c>
      <c r="E2843" s="713">
        <v>9.61</v>
      </c>
    </row>
    <row r="2844" spans="1:5">
      <c r="A2844" s="712">
        <v>92780</v>
      </c>
      <c r="B2844" s="711" t="s">
        <v>2416</v>
      </c>
      <c r="C2844" s="711" t="s">
        <v>285</v>
      </c>
      <c r="D2844" s="711" t="s">
        <v>5883</v>
      </c>
      <c r="E2844" s="713">
        <v>8.99</v>
      </c>
    </row>
    <row r="2845" spans="1:5">
      <c r="A2845" s="712">
        <v>92781</v>
      </c>
      <c r="B2845" s="711" t="s">
        <v>2417</v>
      </c>
      <c r="C2845" s="711" t="s">
        <v>285</v>
      </c>
      <c r="D2845" s="711" t="s">
        <v>5883</v>
      </c>
      <c r="E2845" s="713">
        <v>9.92</v>
      </c>
    </row>
    <row r="2846" spans="1:5">
      <c r="A2846" s="712">
        <v>92782</v>
      </c>
      <c r="B2846" s="711" t="s">
        <v>2418</v>
      </c>
      <c r="C2846" s="711" t="s">
        <v>285</v>
      </c>
      <c r="D2846" s="711" t="s">
        <v>5884</v>
      </c>
      <c r="E2846" s="713">
        <v>9.58</v>
      </c>
    </row>
    <row r="2847" spans="1:5">
      <c r="A2847" s="712">
        <v>92783</v>
      </c>
      <c r="B2847" s="711" t="s">
        <v>2419</v>
      </c>
      <c r="C2847" s="711" t="s">
        <v>285</v>
      </c>
      <c r="D2847" s="711" t="s">
        <v>5883</v>
      </c>
      <c r="E2847" s="713">
        <v>15.18</v>
      </c>
    </row>
    <row r="2848" spans="1:5">
      <c r="A2848" s="712">
        <v>92784</v>
      </c>
      <c r="B2848" s="711" t="s">
        <v>2420</v>
      </c>
      <c r="C2848" s="711" t="s">
        <v>285</v>
      </c>
      <c r="D2848" s="711" t="s">
        <v>5883</v>
      </c>
      <c r="E2848" s="713">
        <v>13.45</v>
      </c>
    </row>
    <row r="2849" spans="1:5">
      <c r="A2849" s="712">
        <v>92785</v>
      </c>
      <c r="B2849" s="711" t="s">
        <v>2421</v>
      </c>
      <c r="C2849" s="711" t="s">
        <v>285</v>
      </c>
      <c r="D2849" s="711" t="s">
        <v>5883</v>
      </c>
      <c r="E2849" s="713">
        <v>12.72</v>
      </c>
    </row>
    <row r="2850" spans="1:5">
      <c r="A2850" s="712">
        <v>92786</v>
      </c>
      <c r="B2850" s="711" t="s">
        <v>2422</v>
      </c>
      <c r="C2850" s="711" t="s">
        <v>285</v>
      </c>
      <c r="D2850" s="711" t="s">
        <v>5883</v>
      </c>
      <c r="E2850" s="713">
        <v>11.92</v>
      </c>
    </row>
    <row r="2851" spans="1:5">
      <c r="A2851" s="712">
        <v>92787</v>
      </c>
      <c r="B2851" s="711" t="s">
        <v>2423</v>
      </c>
      <c r="C2851" s="711" t="s">
        <v>285</v>
      </c>
      <c r="D2851" s="711" t="s">
        <v>5883</v>
      </c>
      <c r="E2851" s="713">
        <v>10.63</v>
      </c>
    </row>
    <row r="2852" spans="1:5">
      <c r="A2852" s="712">
        <v>92788</v>
      </c>
      <c r="B2852" s="711" t="s">
        <v>2424</v>
      </c>
      <c r="C2852" s="711" t="s">
        <v>285</v>
      </c>
      <c r="D2852" s="711" t="s">
        <v>5883</v>
      </c>
      <c r="E2852" s="713">
        <v>8.94</v>
      </c>
    </row>
    <row r="2853" spans="1:5">
      <c r="A2853" s="712">
        <v>92789</v>
      </c>
      <c r="B2853" s="711" t="s">
        <v>2425</v>
      </c>
      <c r="C2853" s="711" t="s">
        <v>285</v>
      </c>
      <c r="D2853" s="711" t="s">
        <v>5884</v>
      </c>
      <c r="E2853" s="713">
        <v>8.5</v>
      </c>
    </row>
    <row r="2854" spans="1:5">
      <c r="A2854" s="712">
        <v>92790</v>
      </c>
      <c r="B2854" s="711" t="s">
        <v>2426</v>
      </c>
      <c r="C2854" s="711" t="s">
        <v>285</v>
      </c>
      <c r="D2854" s="711" t="s">
        <v>5884</v>
      </c>
      <c r="E2854" s="713">
        <v>9.56</v>
      </c>
    </row>
    <row r="2855" spans="1:5">
      <c r="A2855" s="712">
        <v>92791</v>
      </c>
      <c r="B2855" s="711" t="s">
        <v>2427</v>
      </c>
      <c r="C2855" s="711" t="s">
        <v>285</v>
      </c>
      <c r="D2855" s="711" t="s">
        <v>5884</v>
      </c>
      <c r="E2855" s="713">
        <v>9.58</v>
      </c>
    </row>
    <row r="2856" spans="1:5">
      <c r="A2856" s="712">
        <v>92792</v>
      </c>
      <c r="B2856" s="711" t="s">
        <v>839</v>
      </c>
      <c r="C2856" s="711" t="s">
        <v>285</v>
      </c>
      <c r="D2856" s="711" t="s">
        <v>5884</v>
      </c>
      <c r="E2856" s="713">
        <v>9.68</v>
      </c>
    </row>
    <row r="2857" spans="1:5">
      <c r="A2857" s="712">
        <v>92793</v>
      </c>
      <c r="B2857" s="711" t="s">
        <v>848</v>
      </c>
      <c r="C2857" s="711" t="s">
        <v>285</v>
      </c>
      <c r="D2857" s="711" t="s">
        <v>5884</v>
      </c>
      <c r="E2857" s="713">
        <v>9.6</v>
      </c>
    </row>
    <row r="2858" spans="1:5">
      <c r="A2858" s="712">
        <v>92794</v>
      </c>
      <c r="B2858" s="711" t="s">
        <v>2428</v>
      </c>
      <c r="C2858" s="711" t="s">
        <v>285</v>
      </c>
      <c r="D2858" s="711" t="s">
        <v>5884</v>
      </c>
      <c r="E2858" s="713">
        <v>8.83</v>
      </c>
    </row>
    <row r="2859" spans="1:5">
      <c r="A2859" s="712">
        <v>92795</v>
      </c>
      <c r="B2859" s="711" t="s">
        <v>2429</v>
      </c>
      <c r="C2859" s="711" t="s">
        <v>285</v>
      </c>
      <c r="D2859" s="711" t="s">
        <v>5884</v>
      </c>
      <c r="E2859" s="713">
        <v>7.57</v>
      </c>
    </row>
    <row r="2860" spans="1:5">
      <c r="A2860" s="712">
        <v>92796</v>
      </c>
      <c r="B2860" s="711" t="s">
        <v>2430</v>
      </c>
      <c r="C2860" s="711" t="s">
        <v>285</v>
      </c>
      <c r="D2860" s="711" t="s">
        <v>5884</v>
      </c>
      <c r="E2860" s="713">
        <v>7.49</v>
      </c>
    </row>
    <row r="2861" spans="1:5">
      <c r="A2861" s="712">
        <v>92797</v>
      </c>
      <c r="B2861" s="711" t="s">
        <v>2431</v>
      </c>
      <c r="C2861" s="711" t="s">
        <v>285</v>
      </c>
      <c r="D2861" s="711" t="s">
        <v>5884</v>
      </c>
      <c r="E2861" s="713">
        <v>8.82</v>
      </c>
    </row>
    <row r="2862" spans="1:5">
      <c r="A2862" s="712">
        <v>92798</v>
      </c>
      <c r="B2862" s="711" t="s">
        <v>2432</v>
      </c>
      <c r="C2862" s="711" t="s">
        <v>285</v>
      </c>
      <c r="D2862" s="711" t="s">
        <v>5884</v>
      </c>
      <c r="E2862" s="713">
        <v>8.8000000000000007</v>
      </c>
    </row>
    <row r="2863" spans="1:5">
      <c r="A2863" s="712">
        <v>92799</v>
      </c>
      <c r="B2863" s="711" t="s">
        <v>2433</v>
      </c>
      <c r="C2863" s="711" t="s">
        <v>285</v>
      </c>
      <c r="D2863" s="711" t="s">
        <v>5884</v>
      </c>
      <c r="E2863" s="713">
        <v>9.9600000000000009</v>
      </c>
    </row>
    <row r="2864" spans="1:5">
      <c r="A2864" s="712">
        <v>92800</v>
      </c>
      <c r="B2864" s="711" t="s">
        <v>2434</v>
      </c>
      <c r="C2864" s="711" t="s">
        <v>285</v>
      </c>
      <c r="D2864" s="711" t="s">
        <v>5884</v>
      </c>
      <c r="E2864" s="713">
        <v>9.15</v>
      </c>
    </row>
    <row r="2865" spans="1:5">
      <c r="A2865" s="712">
        <v>92801</v>
      </c>
      <c r="B2865" s="711" t="s">
        <v>2435</v>
      </c>
      <c r="C2865" s="711" t="s">
        <v>285</v>
      </c>
      <c r="D2865" s="711" t="s">
        <v>5884</v>
      </c>
      <c r="E2865" s="713">
        <v>9.43</v>
      </c>
    </row>
    <row r="2866" spans="1:5">
      <c r="A2866" s="712">
        <v>92802</v>
      </c>
      <c r="B2866" s="711" t="s">
        <v>2436</v>
      </c>
      <c r="C2866" s="711" t="s">
        <v>285</v>
      </c>
      <c r="D2866" s="711" t="s">
        <v>5884</v>
      </c>
      <c r="E2866" s="713">
        <v>9.4499999999999993</v>
      </c>
    </row>
    <row r="2867" spans="1:5">
      <c r="A2867" s="712">
        <v>92803</v>
      </c>
      <c r="B2867" s="711" t="s">
        <v>2437</v>
      </c>
      <c r="C2867" s="711" t="s">
        <v>285</v>
      </c>
      <c r="D2867" s="711" t="s">
        <v>5884</v>
      </c>
      <c r="E2867" s="713">
        <v>8.75</v>
      </c>
    </row>
    <row r="2868" spans="1:5">
      <c r="A2868" s="712">
        <v>92804</v>
      </c>
      <c r="B2868" s="711" t="s">
        <v>2438</v>
      </c>
      <c r="C2868" s="711" t="s">
        <v>285</v>
      </c>
      <c r="D2868" s="711" t="s">
        <v>5884</v>
      </c>
      <c r="E2868" s="713">
        <v>7.52</v>
      </c>
    </row>
    <row r="2869" spans="1:5">
      <c r="A2869" s="712">
        <v>92805</v>
      </c>
      <c r="B2869" s="711" t="s">
        <v>2439</v>
      </c>
      <c r="C2869" s="711" t="s">
        <v>285</v>
      </c>
      <c r="D2869" s="711" t="s">
        <v>5884</v>
      </c>
      <c r="E2869" s="713">
        <v>7.47</v>
      </c>
    </row>
    <row r="2870" spans="1:5">
      <c r="A2870" s="712">
        <v>92806</v>
      </c>
      <c r="B2870" s="711" t="s">
        <v>2440</v>
      </c>
      <c r="C2870" s="711" t="s">
        <v>285</v>
      </c>
      <c r="D2870" s="711" t="s">
        <v>5884</v>
      </c>
      <c r="E2870" s="713">
        <v>8.8000000000000007</v>
      </c>
    </row>
    <row r="2871" spans="1:5">
      <c r="A2871" s="712">
        <v>92875</v>
      </c>
      <c r="B2871" s="711" t="s">
        <v>2441</v>
      </c>
      <c r="C2871" s="711" t="s">
        <v>285</v>
      </c>
      <c r="D2871" s="711" t="s">
        <v>5884</v>
      </c>
      <c r="E2871" s="713">
        <v>8.8800000000000008</v>
      </c>
    </row>
    <row r="2872" spans="1:5">
      <c r="A2872" s="712">
        <v>92876</v>
      </c>
      <c r="B2872" s="711" t="s">
        <v>2442</v>
      </c>
      <c r="C2872" s="711" t="s">
        <v>285</v>
      </c>
      <c r="D2872" s="711" t="s">
        <v>5884</v>
      </c>
      <c r="E2872" s="713">
        <v>8.73</v>
      </c>
    </row>
    <row r="2873" spans="1:5">
      <c r="A2873" s="712">
        <v>92877</v>
      </c>
      <c r="B2873" s="711" t="s">
        <v>2443</v>
      </c>
      <c r="C2873" s="711" t="s">
        <v>285</v>
      </c>
      <c r="D2873" s="711" t="s">
        <v>5884</v>
      </c>
      <c r="E2873" s="713">
        <v>9.48</v>
      </c>
    </row>
    <row r="2874" spans="1:5">
      <c r="A2874" s="712">
        <v>92878</v>
      </c>
      <c r="B2874" s="711" t="s">
        <v>2444</v>
      </c>
      <c r="C2874" s="711" t="s">
        <v>285</v>
      </c>
      <c r="D2874" s="711" t="s">
        <v>5884</v>
      </c>
      <c r="E2874" s="713">
        <v>9.36</v>
      </c>
    </row>
    <row r="2875" spans="1:5">
      <c r="A2875" s="712">
        <v>92879</v>
      </c>
      <c r="B2875" s="711" t="s">
        <v>2445</v>
      </c>
      <c r="C2875" s="711" t="s">
        <v>285</v>
      </c>
      <c r="D2875" s="711" t="s">
        <v>5884</v>
      </c>
      <c r="E2875" s="713">
        <v>9.2799999999999994</v>
      </c>
    </row>
    <row r="2876" spans="1:5">
      <c r="A2876" s="712">
        <v>92880</v>
      </c>
      <c r="B2876" s="711" t="s">
        <v>2446</v>
      </c>
      <c r="C2876" s="711" t="s">
        <v>285</v>
      </c>
      <c r="D2876" s="711" t="s">
        <v>5884</v>
      </c>
      <c r="E2876" s="713">
        <v>9.5</v>
      </c>
    </row>
    <row r="2877" spans="1:5">
      <c r="A2877" s="712">
        <v>92881</v>
      </c>
      <c r="B2877" s="711" t="s">
        <v>2447</v>
      </c>
      <c r="C2877" s="711" t="s">
        <v>285</v>
      </c>
      <c r="D2877" s="711" t="s">
        <v>5884</v>
      </c>
      <c r="E2877" s="713">
        <v>9.48</v>
      </c>
    </row>
    <row r="2878" spans="1:5">
      <c r="A2878" s="712">
        <v>92882</v>
      </c>
      <c r="B2878" s="711" t="s">
        <v>2448</v>
      </c>
      <c r="C2878" s="711" t="s">
        <v>285</v>
      </c>
      <c r="D2878" s="711" t="s">
        <v>5883</v>
      </c>
      <c r="E2878" s="713">
        <v>11.6</v>
      </c>
    </row>
    <row r="2879" spans="1:5">
      <c r="A2879" s="712">
        <v>92883</v>
      </c>
      <c r="B2879" s="711" t="s">
        <v>2449</v>
      </c>
      <c r="C2879" s="711" t="s">
        <v>285</v>
      </c>
      <c r="D2879" s="711" t="s">
        <v>5883</v>
      </c>
      <c r="E2879" s="713">
        <v>10.85</v>
      </c>
    </row>
    <row r="2880" spans="1:5">
      <c r="A2880" s="712">
        <v>92884</v>
      </c>
      <c r="B2880" s="711" t="s">
        <v>2450</v>
      </c>
      <c r="C2880" s="711" t="s">
        <v>285</v>
      </c>
      <c r="D2880" s="711" t="s">
        <v>5883</v>
      </c>
      <c r="E2880" s="713">
        <v>11.16</v>
      </c>
    </row>
    <row r="2881" spans="1:5">
      <c r="A2881" s="712">
        <v>92885</v>
      </c>
      <c r="B2881" s="711" t="s">
        <v>2451</v>
      </c>
      <c r="C2881" s="711" t="s">
        <v>285</v>
      </c>
      <c r="D2881" s="711" t="s">
        <v>5883</v>
      </c>
      <c r="E2881" s="713">
        <v>10.68</v>
      </c>
    </row>
    <row r="2882" spans="1:5">
      <c r="A2882" s="712">
        <v>92886</v>
      </c>
      <c r="B2882" s="711" t="s">
        <v>2452</v>
      </c>
      <c r="C2882" s="711" t="s">
        <v>285</v>
      </c>
      <c r="D2882" s="711" t="s">
        <v>5883</v>
      </c>
      <c r="E2882" s="713">
        <v>10.29</v>
      </c>
    </row>
    <row r="2883" spans="1:5">
      <c r="A2883" s="712">
        <v>92887</v>
      </c>
      <c r="B2883" s="711" t="s">
        <v>2453</v>
      </c>
      <c r="C2883" s="711" t="s">
        <v>285</v>
      </c>
      <c r="D2883" s="711" t="s">
        <v>5883</v>
      </c>
      <c r="E2883" s="713">
        <v>10.27</v>
      </c>
    </row>
    <row r="2884" spans="1:5">
      <c r="A2884" s="712">
        <v>92888</v>
      </c>
      <c r="B2884" s="711" t="s">
        <v>2454</v>
      </c>
      <c r="C2884" s="711" t="s">
        <v>285</v>
      </c>
      <c r="D2884" s="711" t="s">
        <v>5884</v>
      </c>
      <c r="E2884" s="713">
        <v>10.07</v>
      </c>
    </row>
    <row r="2885" spans="1:5">
      <c r="A2885" s="712">
        <v>92915</v>
      </c>
      <c r="B2885" s="711" t="s">
        <v>2455</v>
      </c>
      <c r="C2885" s="711" t="s">
        <v>285</v>
      </c>
      <c r="D2885" s="711" t="s">
        <v>5883</v>
      </c>
      <c r="E2885" s="713">
        <v>14.19</v>
      </c>
    </row>
    <row r="2886" spans="1:5">
      <c r="A2886" s="712">
        <v>92916</v>
      </c>
      <c r="B2886" s="711" t="s">
        <v>2456</v>
      </c>
      <c r="C2886" s="711" t="s">
        <v>285</v>
      </c>
      <c r="D2886" s="711" t="s">
        <v>5883</v>
      </c>
      <c r="E2886" s="713">
        <v>13.3</v>
      </c>
    </row>
    <row r="2887" spans="1:5">
      <c r="A2887" s="712">
        <v>92917</v>
      </c>
      <c r="B2887" s="711" t="s">
        <v>2457</v>
      </c>
      <c r="C2887" s="711" t="s">
        <v>285</v>
      </c>
      <c r="D2887" s="711" t="s">
        <v>5883</v>
      </c>
      <c r="E2887" s="713">
        <v>12.4</v>
      </c>
    </row>
    <row r="2888" spans="1:5">
      <c r="A2888" s="712">
        <v>92919</v>
      </c>
      <c r="B2888" s="711" t="s">
        <v>2458</v>
      </c>
      <c r="C2888" s="711" t="s">
        <v>285</v>
      </c>
      <c r="D2888" s="711" t="s">
        <v>5883</v>
      </c>
      <c r="E2888" s="713">
        <v>11.01</v>
      </c>
    </row>
    <row r="2889" spans="1:5">
      <c r="A2889" s="712">
        <v>92921</v>
      </c>
      <c r="B2889" s="711" t="s">
        <v>2459</v>
      </c>
      <c r="C2889" s="711" t="s">
        <v>285</v>
      </c>
      <c r="D2889" s="711" t="s">
        <v>5883</v>
      </c>
      <c r="E2889" s="713">
        <v>9.25</v>
      </c>
    </row>
    <row r="2890" spans="1:5">
      <c r="A2890" s="712">
        <v>92922</v>
      </c>
      <c r="B2890" s="711" t="s">
        <v>2460</v>
      </c>
      <c r="C2890" s="711" t="s">
        <v>285</v>
      </c>
      <c r="D2890" s="711" t="s">
        <v>5883</v>
      </c>
      <c r="E2890" s="713">
        <v>8.74</v>
      </c>
    </row>
    <row r="2891" spans="1:5">
      <c r="A2891" s="712">
        <v>92923</v>
      </c>
      <c r="B2891" s="711" t="s">
        <v>2461</v>
      </c>
      <c r="C2891" s="711" t="s">
        <v>285</v>
      </c>
      <c r="D2891" s="711" t="s">
        <v>5883</v>
      </c>
      <c r="E2891" s="713">
        <v>9.76</v>
      </c>
    </row>
    <row r="2892" spans="1:5">
      <c r="A2892" s="712">
        <v>92924</v>
      </c>
      <c r="B2892" s="711" t="s">
        <v>2462</v>
      </c>
      <c r="C2892" s="711" t="s">
        <v>285</v>
      </c>
      <c r="D2892" s="711" t="s">
        <v>5884</v>
      </c>
      <c r="E2892" s="713">
        <v>9.49</v>
      </c>
    </row>
    <row r="2893" spans="1:5">
      <c r="A2893" s="712">
        <v>95445</v>
      </c>
      <c r="B2893" s="711" t="s">
        <v>2463</v>
      </c>
      <c r="C2893" s="711" t="s">
        <v>285</v>
      </c>
      <c r="D2893" s="711" t="s">
        <v>5884</v>
      </c>
      <c r="E2893" s="713">
        <v>7.89</v>
      </c>
    </row>
    <row r="2894" spans="1:5">
      <c r="A2894" s="712">
        <v>95446</v>
      </c>
      <c r="B2894" s="711" t="s">
        <v>2464</v>
      </c>
      <c r="C2894" s="711" t="s">
        <v>285</v>
      </c>
      <c r="D2894" s="711" t="s">
        <v>5884</v>
      </c>
      <c r="E2894" s="713">
        <v>8.58</v>
      </c>
    </row>
    <row r="2895" spans="1:5">
      <c r="A2895" s="712">
        <v>95448</v>
      </c>
      <c r="B2895" s="711" t="s">
        <v>2465</v>
      </c>
      <c r="C2895" s="711" t="s">
        <v>285</v>
      </c>
      <c r="D2895" s="711" t="s">
        <v>5884</v>
      </c>
      <c r="E2895" s="713">
        <v>9.68</v>
      </c>
    </row>
    <row r="2896" spans="1:5">
      <c r="A2896" s="712">
        <v>95576</v>
      </c>
      <c r="B2896" s="711" t="s">
        <v>2466</v>
      </c>
      <c r="C2896" s="711" t="s">
        <v>285</v>
      </c>
      <c r="D2896" s="711" t="s">
        <v>5884</v>
      </c>
      <c r="E2896" s="713">
        <v>11.86</v>
      </c>
    </row>
    <row r="2897" spans="1:5">
      <c r="A2897" s="712">
        <v>95577</v>
      </c>
      <c r="B2897" s="711" t="s">
        <v>2467</v>
      </c>
      <c r="C2897" s="711" t="s">
        <v>285</v>
      </c>
      <c r="D2897" s="711" t="s">
        <v>5884</v>
      </c>
      <c r="E2897" s="713">
        <v>10.71</v>
      </c>
    </row>
    <row r="2898" spans="1:5">
      <c r="A2898" s="712">
        <v>95578</v>
      </c>
      <c r="B2898" s="711" t="s">
        <v>2468</v>
      </c>
      <c r="C2898" s="711" t="s">
        <v>285</v>
      </c>
      <c r="D2898" s="711" t="s">
        <v>5884</v>
      </c>
      <c r="E2898" s="713">
        <v>9.14</v>
      </c>
    </row>
    <row r="2899" spans="1:5">
      <c r="A2899" s="712">
        <v>95579</v>
      </c>
      <c r="B2899" s="711" t="s">
        <v>2469</v>
      </c>
      <c r="C2899" s="711" t="s">
        <v>285</v>
      </c>
      <c r="D2899" s="711" t="s">
        <v>5884</v>
      </c>
      <c r="E2899" s="713">
        <v>8.7799999999999994</v>
      </c>
    </row>
    <row r="2900" spans="1:5">
      <c r="A2900" s="712">
        <v>95580</v>
      </c>
      <c r="B2900" s="711" t="s">
        <v>2470</v>
      </c>
      <c r="C2900" s="711" t="s">
        <v>285</v>
      </c>
      <c r="D2900" s="711" t="s">
        <v>5884</v>
      </c>
      <c r="E2900" s="713">
        <v>9.92</v>
      </c>
    </row>
    <row r="2901" spans="1:5">
      <c r="A2901" s="712">
        <v>95581</v>
      </c>
      <c r="B2901" s="711" t="s">
        <v>2471</v>
      </c>
      <c r="C2901" s="711" t="s">
        <v>285</v>
      </c>
      <c r="D2901" s="711" t="s">
        <v>5884</v>
      </c>
      <c r="E2901" s="713">
        <v>9.74</v>
      </c>
    </row>
    <row r="2902" spans="1:5">
      <c r="A2902" s="712">
        <v>95582</v>
      </c>
      <c r="B2902" s="711" t="s">
        <v>2472</v>
      </c>
      <c r="C2902" s="711" t="s">
        <v>285</v>
      </c>
      <c r="D2902" s="711" t="s">
        <v>5884</v>
      </c>
      <c r="E2902" s="713">
        <v>10.49</v>
      </c>
    </row>
    <row r="2903" spans="1:5">
      <c r="A2903" s="712">
        <v>95583</v>
      </c>
      <c r="B2903" s="711" t="s">
        <v>2473</v>
      </c>
      <c r="C2903" s="711" t="s">
        <v>285</v>
      </c>
      <c r="D2903" s="711" t="s">
        <v>5884</v>
      </c>
      <c r="E2903" s="713">
        <v>14.48</v>
      </c>
    </row>
    <row r="2904" spans="1:5">
      <c r="A2904" s="712">
        <v>95584</v>
      </c>
      <c r="B2904" s="711" t="s">
        <v>2474</v>
      </c>
      <c r="C2904" s="711" t="s">
        <v>285</v>
      </c>
      <c r="D2904" s="711" t="s">
        <v>5884</v>
      </c>
      <c r="E2904" s="713">
        <v>12.8</v>
      </c>
    </row>
    <row r="2905" spans="1:5">
      <c r="A2905" s="712">
        <v>95585</v>
      </c>
      <c r="B2905" s="711" t="s">
        <v>2475</v>
      </c>
      <c r="C2905" s="711" t="s">
        <v>285</v>
      </c>
      <c r="D2905" s="711" t="s">
        <v>5884</v>
      </c>
      <c r="E2905" s="713">
        <v>12.26</v>
      </c>
    </row>
    <row r="2906" spans="1:5">
      <c r="A2906" s="712">
        <v>95586</v>
      </c>
      <c r="B2906" s="711" t="s">
        <v>2476</v>
      </c>
      <c r="C2906" s="711" t="s">
        <v>285</v>
      </c>
      <c r="D2906" s="711" t="s">
        <v>5884</v>
      </c>
      <c r="E2906" s="713">
        <v>11.01</v>
      </c>
    </row>
    <row r="2907" spans="1:5">
      <c r="A2907" s="712">
        <v>95587</v>
      </c>
      <c r="B2907" s="711" t="s">
        <v>2477</v>
      </c>
      <c r="C2907" s="711" t="s">
        <v>285</v>
      </c>
      <c r="D2907" s="711" t="s">
        <v>5884</v>
      </c>
      <c r="E2907" s="713">
        <v>9.41</v>
      </c>
    </row>
    <row r="2908" spans="1:5">
      <c r="A2908" s="712">
        <v>95588</v>
      </c>
      <c r="B2908" s="711" t="s">
        <v>2478</v>
      </c>
      <c r="C2908" s="711" t="s">
        <v>285</v>
      </c>
      <c r="D2908" s="711" t="s">
        <v>5884</v>
      </c>
      <c r="E2908" s="713">
        <v>8.98</v>
      </c>
    </row>
    <row r="2909" spans="1:5">
      <c r="A2909" s="712">
        <v>95589</v>
      </c>
      <c r="B2909" s="711" t="s">
        <v>2479</v>
      </c>
      <c r="C2909" s="711" t="s">
        <v>285</v>
      </c>
      <c r="D2909" s="711" t="s">
        <v>5884</v>
      </c>
      <c r="E2909" s="713">
        <v>10.09</v>
      </c>
    </row>
    <row r="2910" spans="1:5">
      <c r="A2910" s="712">
        <v>95590</v>
      </c>
      <c r="B2910" s="711" t="s">
        <v>2480</v>
      </c>
      <c r="C2910" s="711" t="s">
        <v>285</v>
      </c>
      <c r="D2910" s="711" t="s">
        <v>5884</v>
      </c>
      <c r="E2910" s="713">
        <v>9.8800000000000008</v>
      </c>
    </row>
    <row r="2911" spans="1:5">
      <c r="A2911" s="712">
        <v>95591</v>
      </c>
      <c r="B2911" s="711" t="s">
        <v>2481</v>
      </c>
      <c r="C2911" s="711" t="s">
        <v>285</v>
      </c>
      <c r="D2911" s="711" t="s">
        <v>5884</v>
      </c>
      <c r="E2911" s="713">
        <v>10.58</v>
      </c>
    </row>
    <row r="2912" spans="1:5">
      <c r="A2912" s="712">
        <v>95592</v>
      </c>
      <c r="B2912" s="711" t="s">
        <v>2482</v>
      </c>
      <c r="C2912" s="711" t="s">
        <v>285</v>
      </c>
      <c r="D2912" s="711" t="s">
        <v>5884</v>
      </c>
      <c r="E2912" s="713">
        <v>17.43</v>
      </c>
    </row>
    <row r="2913" spans="1:5">
      <c r="A2913" s="712">
        <v>95593</v>
      </c>
      <c r="B2913" s="711" t="s">
        <v>2483</v>
      </c>
      <c r="C2913" s="711" t="s">
        <v>285</v>
      </c>
      <c r="D2913" s="711" t="s">
        <v>5884</v>
      </c>
      <c r="E2913" s="713">
        <v>14.66</v>
      </c>
    </row>
    <row r="2914" spans="1:5">
      <c r="A2914" s="712">
        <v>95943</v>
      </c>
      <c r="B2914" s="711" t="s">
        <v>6521</v>
      </c>
      <c r="C2914" s="711" t="s">
        <v>285</v>
      </c>
      <c r="D2914" s="711" t="s">
        <v>5883</v>
      </c>
      <c r="E2914" s="713">
        <v>18.2</v>
      </c>
    </row>
    <row r="2915" spans="1:5">
      <c r="A2915" s="712">
        <v>95944</v>
      </c>
      <c r="B2915" s="711" t="s">
        <v>6522</v>
      </c>
      <c r="C2915" s="711" t="s">
        <v>285</v>
      </c>
      <c r="D2915" s="711" t="s">
        <v>5883</v>
      </c>
      <c r="E2915" s="713">
        <v>16.84</v>
      </c>
    </row>
    <row r="2916" spans="1:5">
      <c r="A2916" s="712">
        <v>95945</v>
      </c>
      <c r="B2916" s="711" t="s">
        <v>6523</v>
      </c>
      <c r="C2916" s="711" t="s">
        <v>285</v>
      </c>
      <c r="D2916" s="711" t="s">
        <v>5883</v>
      </c>
      <c r="E2916" s="713">
        <v>13.99</v>
      </c>
    </row>
    <row r="2917" spans="1:5">
      <c r="A2917" s="712">
        <v>95946</v>
      </c>
      <c r="B2917" s="711" t="s">
        <v>6524</v>
      </c>
      <c r="C2917" s="711" t="s">
        <v>285</v>
      </c>
      <c r="D2917" s="711" t="s">
        <v>5883</v>
      </c>
      <c r="E2917" s="713">
        <v>11.37</v>
      </c>
    </row>
    <row r="2918" spans="1:5">
      <c r="A2918" s="712">
        <v>95947</v>
      </c>
      <c r="B2918" s="711" t="s">
        <v>6525</v>
      </c>
      <c r="C2918" s="711" t="s">
        <v>285</v>
      </c>
      <c r="D2918" s="711" t="s">
        <v>5883</v>
      </c>
      <c r="E2918" s="713">
        <v>8.91</v>
      </c>
    </row>
    <row r="2919" spans="1:5">
      <c r="A2919" s="712">
        <v>95948</v>
      </c>
      <c r="B2919" s="711" t="s">
        <v>6526</v>
      </c>
      <c r="C2919" s="711" t="s">
        <v>285</v>
      </c>
      <c r="D2919" s="711" t="s">
        <v>5883</v>
      </c>
      <c r="E2919" s="713">
        <v>8.01</v>
      </c>
    </row>
    <row r="2920" spans="1:5">
      <c r="A2920" s="712">
        <v>96544</v>
      </c>
      <c r="B2920" s="711" t="s">
        <v>847</v>
      </c>
      <c r="C2920" s="711" t="s">
        <v>285</v>
      </c>
      <c r="D2920" s="711" t="s">
        <v>5883</v>
      </c>
      <c r="E2920" s="713">
        <v>14.15</v>
      </c>
    </row>
    <row r="2921" spans="1:5">
      <c r="A2921" s="712">
        <v>96545</v>
      </c>
      <c r="B2921" s="711" t="s">
        <v>840</v>
      </c>
      <c r="C2921" s="711" t="s">
        <v>285</v>
      </c>
      <c r="D2921" s="711" t="s">
        <v>5883</v>
      </c>
      <c r="E2921" s="713">
        <v>13.07</v>
      </c>
    </row>
    <row r="2922" spans="1:5">
      <c r="A2922" s="712">
        <v>96546</v>
      </c>
      <c r="B2922" s="711" t="s">
        <v>2484</v>
      </c>
      <c r="C2922" s="711" t="s">
        <v>285</v>
      </c>
      <c r="D2922" s="711" t="s">
        <v>5883</v>
      </c>
      <c r="E2922" s="713">
        <v>11.57</v>
      </c>
    </row>
    <row r="2923" spans="1:5">
      <c r="A2923" s="712">
        <v>96547</v>
      </c>
      <c r="B2923" s="711" t="s">
        <v>2485</v>
      </c>
      <c r="C2923" s="711" t="s">
        <v>285</v>
      </c>
      <c r="D2923" s="711" t="s">
        <v>5883</v>
      </c>
      <c r="E2923" s="713">
        <v>9.74</v>
      </c>
    </row>
    <row r="2924" spans="1:5">
      <c r="A2924" s="712">
        <v>96548</v>
      </c>
      <c r="B2924" s="711" t="s">
        <v>2486</v>
      </c>
      <c r="C2924" s="711" t="s">
        <v>285</v>
      </c>
      <c r="D2924" s="711" t="s">
        <v>5883</v>
      </c>
      <c r="E2924" s="713">
        <v>9.16</v>
      </c>
    </row>
    <row r="2925" spans="1:5">
      <c r="A2925" s="712">
        <v>96549</v>
      </c>
      <c r="B2925" s="711" t="s">
        <v>2487</v>
      </c>
      <c r="C2925" s="711" t="s">
        <v>285</v>
      </c>
      <c r="D2925" s="711" t="s">
        <v>5883</v>
      </c>
      <c r="E2925" s="713">
        <v>10.15</v>
      </c>
    </row>
    <row r="2926" spans="1:5">
      <c r="A2926" s="712">
        <v>96550</v>
      </c>
      <c r="B2926" s="711" t="s">
        <v>2488</v>
      </c>
      <c r="C2926" s="711" t="s">
        <v>285</v>
      </c>
      <c r="D2926" s="711" t="s">
        <v>5883</v>
      </c>
      <c r="E2926" s="713">
        <v>9.84</v>
      </c>
    </row>
    <row r="2927" spans="1:5">
      <c r="A2927" s="712">
        <v>100066</v>
      </c>
      <c r="B2927" s="711" t="s">
        <v>2489</v>
      </c>
      <c r="C2927" s="711" t="s">
        <v>285</v>
      </c>
      <c r="D2927" s="711" t="s">
        <v>5883</v>
      </c>
      <c r="E2927" s="713">
        <v>10.47</v>
      </c>
    </row>
    <row r="2928" spans="1:5">
      <c r="A2928" s="712">
        <v>100067</v>
      </c>
      <c r="B2928" s="711" t="s">
        <v>2490</v>
      </c>
      <c r="C2928" s="711" t="s">
        <v>285</v>
      </c>
      <c r="D2928" s="711" t="s">
        <v>5884</v>
      </c>
      <c r="E2928" s="713">
        <v>10.78</v>
      </c>
    </row>
    <row r="2929" spans="1:5">
      <c r="A2929" s="712">
        <v>100068</v>
      </c>
      <c r="B2929" s="711" t="s">
        <v>2491</v>
      </c>
      <c r="C2929" s="711" t="s">
        <v>285</v>
      </c>
      <c r="D2929" s="711" t="s">
        <v>5884</v>
      </c>
      <c r="E2929" s="713">
        <v>8.4499999999999993</v>
      </c>
    </row>
    <row r="2930" spans="1:5">
      <c r="A2930" s="712">
        <v>89993</v>
      </c>
      <c r="B2930" s="711" t="s">
        <v>846</v>
      </c>
      <c r="C2930" s="711" t="s">
        <v>424</v>
      </c>
      <c r="D2930" s="711" t="s">
        <v>5884</v>
      </c>
      <c r="E2930" s="713">
        <v>710.56</v>
      </c>
    </row>
    <row r="2931" spans="1:5">
      <c r="A2931" s="712">
        <v>89994</v>
      </c>
      <c r="B2931" s="711" t="s">
        <v>2492</v>
      </c>
      <c r="C2931" s="711" t="s">
        <v>424</v>
      </c>
      <c r="D2931" s="711" t="s">
        <v>5884</v>
      </c>
      <c r="E2931" s="713">
        <v>603.07000000000005</v>
      </c>
    </row>
    <row r="2932" spans="1:5">
      <c r="A2932" s="712">
        <v>89995</v>
      </c>
      <c r="B2932" s="711" t="s">
        <v>2493</v>
      </c>
      <c r="C2932" s="711" t="s">
        <v>424</v>
      </c>
      <c r="D2932" s="711" t="s">
        <v>5884</v>
      </c>
      <c r="E2932" s="713">
        <v>683.06</v>
      </c>
    </row>
    <row r="2933" spans="1:5">
      <c r="A2933" s="712">
        <v>90278</v>
      </c>
      <c r="B2933" s="711" t="s">
        <v>2494</v>
      </c>
      <c r="C2933" s="711" t="s">
        <v>424</v>
      </c>
      <c r="D2933" s="711" t="s">
        <v>5884</v>
      </c>
      <c r="E2933" s="713">
        <v>362.56</v>
      </c>
    </row>
    <row r="2934" spans="1:5">
      <c r="A2934" s="712">
        <v>90279</v>
      </c>
      <c r="B2934" s="711" t="s">
        <v>2495</v>
      </c>
      <c r="C2934" s="711" t="s">
        <v>424</v>
      </c>
      <c r="D2934" s="711" t="s">
        <v>5884</v>
      </c>
      <c r="E2934" s="713">
        <v>375.82</v>
      </c>
    </row>
    <row r="2935" spans="1:5">
      <c r="A2935" s="712">
        <v>90280</v>
      </c>
      <c r="B2935" s="711" t="s">
        <v>2496</v>
      </c>
      <c r="C2935" s="711" t="s">
        <v>424</v>
      </c>
      <c r="D2935" s="711" t="s">
        <v>5884</v>
      </c>
      <c r="E2935" s="713">
        <v>404.21</v>
      </c>
    </row>
    <row r="2936" spans="1:5">
      <c r="A2936" s="712">
        <v>90281</v>
      </c>
      <c r="B2936" s="711" t="s">
        <v>2497</v>
      </c>
      <c r="C2936" s="711" t="s">
        <v>424</v>
      </c>
      <c r="D2936" s="711" t="s">
        <v>5884</v>
      </c>
      <c r="E2936" s="713">
        <v>442.76</v>
      </c>
    </row>
    <row r="2937" spans="1:5">
      <c r="A2937" s="712">
        <v>90282</v>
      </c>
      <c r="B2937" s="711" t="s">
        <v>2498</v>
      </c>
      <c r="C2937" s="711" t="s">
        <v>424</v>
      </c>
      <c r="D2937" s="711" t="s">
        <v>5884</v>
      </c>
      <c r="E2937" s="713">
        <v>365.75</v>
      </c>
    </row>
    <row r="2938" spans="1:5">
      <c r="A2938" s="712">
        <v>90283</v>
      </c>
      <c r="B2938" s="711" t="s">
        <v>2499</v>
      </c>
      <c r="C2938" s="711" t="s">
        <v>424</v>
      </c>
      <c r="D2938" s="711" t="s">
        <v>5884</v>
      </c>
      <c r="E2938" s="713">
        <v>380.52</v>
      </c>
    </row>
    <row r="2939" spans="1:5">
      <c r="A2939" s="712">
        <v>90284</v>
      </c>
      <c r="B2939" s="711" t="s">
        <v>2500</v>
      </c>
      <c r="C2939" s="711" t="s">
        <v>424</v>
      </c>
      <c r="D2939" s="711" t="s">
        <v>5884</v>
      </c>
      <c r="E2939" s="713">
        <v>409.38</v>
      </c>
    </row>
    <row r="2940" spans="1:5">
      <c r="A2940" s="712">
        <v>90285</v>
      </c>
      <c r="B2940" s="711" t="s">
        <v>2501</v>
      </c>
      <c r="C2940" s="711" t="s">
        <v>424</v>
      </c>
      <c r="D2940" s="711" t="s">
        <v>5884</v>
      </c>
      <c r="E2940" s="713">
        <v>450.9</v>
      </c>
    </row>
    <row r="2941" spans="1:5">
      <c r="A2941" s="712">
        <v>90853</v>
      </c>
      <c r="B2941" s="711" t="s">
        <v>2502</v>
      </c>
      <c r="C2941" s="711" t="s">
        <v>424</v>
      </c>
      <c r="D2941" s="711" t="s">
        <v>5883</v>
      </c>
      <c r="E2941" s="713">
        <v>406.4</v>
      </c>
    </row>
    <row r="2942" spans="1:5">
      <c r="A2942" s="712">
        <v>90854</v>
      </c>
      <c r="B2942" s="711" t="s">
        <v>2503</v>
      </c>
      <c r="C2942" s="711" t="s">
        <v>424</v>
      </c>
      <c r="D2942" s="711" t="s">
        <v>5883</v>
      </c>
      <c r="E2942" s="713">
        <v>393.85</v>
      </c>
    </row>
    <row r="2943" spans="1:5">
      <c r="A2943" s="712">
        <v>90855</v>
      </c>
      <c r="B2943" s="711" t="s">
        <v>2504</v>
      </c>
      <c r="C2943" s="711" t="s">
        <v>424</v>
      </c>
      <c r="D2943" s="711" t="s">
        <v>5883</v>
      </c>
      <c r="E2943" s="713">
        <v>432.05</v>
      </c>
    </row>
    <row r="2944" spans="1:5">
      <c r="A2944" s="712">
        <v>90856</v>
      </c>
      <c r="B2944" s="711" t="s">
        <v>2505</v>
      </c>
      <c r="C2944" s="711" t="s">
        <v>424</v>
      </c>
      <c r="D2944" s="711" t="s">
        <v>5883</v>
      </c>
      <c r="E2944" s="713">
        <v>410.07</v>
      </c>
    </row>
    <row r="2945" spans="1:5">
      <c r="A2945" s="712">
        <v>90857</v>
      </c>
      <c r="B2945" s="711" t="s">
        <v>2506</v>
      </c>
      <c r="C2945" s="711" t="s">
        <v>424</v>
      </c>
      <c r="D2945" s="711" t="s">
        <v>5883</v>
      </c>
      <c r="E2945" s="713">
        <v>396.29</v>
      </c>
    </row>
    <row r="2946" spans="1:5">
      <c r="A2946" s="712">
        <v>90858</v>
      </c>
      <c r="B2946" s="711" t="s">
        <v>2507</v>
      </c>
      <c r="C2946" s="711" t="s">
        <v>424</v>
      </c>
      <c r="D2946" s="711" t="s">
        <v>5883</v>
      </c>
      <c r="E2946" s="713">
        <v>448.9</v>
      </c>
    </row>
    <row r="2947" spans="1:5">
      <c r="A2947" s="712">
        <v>90859</v>
      </c>
      <c r="B2947" s="711" t="s">
        <v>2508</v>
      </c>
      <c r="C2947" s="711" t="s">
        <v>424</v>
      </c>
      <c r="D2947" s="711" t="s">
        <v>5884</v>
      </c>
      <c r="E2947" s="713">
        <v>407.09</v>
      </c>
    </row>
    <row r="2948" spans="1:5">
      <c r="A2948" s="712">
        <v>90860</v>
      </c>
      <c r="B2948" s="711" t="s">
        <v>2509</v>
      </c>
      <c r="C2948" s="711" t="s">
        <v>424</v>
      </c>
      <c r="D2948" s="711" t="s">
        <v>5884</v>
      </c>
      <c r="E2948" s="713">
        <v>412.17</v>
      </c>
    </row>
    <row r="2949" spans="1:5">
      <c r="A2949" s="712">
        <v>90861</v>
      </c>
      <c r="B2949" s="711" t="s">
        <v>2510</v>
      </c>
      <c r="C2949" s="711" t="s">
        <v>424</v>
      </c>
      <c r="D2949" s="711" t="s">
        <v>5883</v>
      </c>
      <c r="E2949" s="713">
        <v>400.09</v>
      </c>
    </row>
    <row r="2950" spans="1:5">
      <c r="A2950" s="712">
        <v>90862</v>
      </c>
      <c r="B2950" s="711" t="s">
        <v>2511</v>
      </c>
      <c r="C2950" s="711" t="s">
        <v>424</v>
      </c>
      <c r="D2950" s="711" t="s">
        <v>5884</v>
      </c>
      <c r="E2950" s="713">
        <v>382.4</v>
      </c>
    </row>
    <row r="2951" spans="1:5">
      <c r="A2951" s="712">
        <v>92718</v>
      </c>
      <c r="B2951" s="711" t="s">
        <v>2512</v>
      </c>
      <c r="C2951" s="711" t="s">
        <v>424</v>
      </c>
      <c r="D2951" s="711" t="s">
        <v>5883</v>
      </c>
      <c r="E2951" s="713">
        <v>490.22</v>
      </c>
    </row>
    <row r="2952" spans="1:5">
      <c r="A2952" s="712">
        <v>92719</v>
      </c>
      <c r="B2952" s="711" t="s">
        <v>2513</v>
      </c>
      <c r="C2952" s="711" t="s">
        <v>424</v>
      </c>
      <c r="D2952" s="711" t="s">
        <v>5883</v>
      </c>
      <c r="E2952" s="713">
        <v>357.11</v>
      </c>
    </row>
    <row r="2953" spans="1:5">
      <c r="A2953" s="712">
        <v>92720</v>
      </c>
      <c r="B2953" s="711" t="s">
        <v>2514</v>
      </c>
      <c r="C2953" s="711" t="s">
        <v>424</v>
      </c>
      <c r="D2953" s="711" t="s">
        <v>5883</v>
      </c>
      <c r="E2953" s="713">
        <v>379.8</v>
      </c>
    </row>
    <row r="2954" spans="1:5">
      <c r="A2954" s="712">
        <v>92721</v>
      </c>
      <c r="B2954" s="711" t="s">
        <v>2515</v>
      </c>
      <c r="C2954" s="711" t="s">
        <v>424</v>
      </c>
      <c r="D2954" s="711" t="s">
        <v>5883</v>
      </c>
      <c r="E2954" s="713">
        <v>348.96</v>
      </c>
    </row>
    <row r="2955" spans="1:5">
      <c r="A2955" s="712">
        <v>92722</v>
      </c>
      <c r="B2955" s="711" t="s">
        <v>2516</v>
      </c>
      <c r="C2955" s="711" t="s">
        <v>424</v>
      </c>
      <c r="D2955" s="711" t="s">
        <v>5883</v>
      </c>
      <c r="E2955" s="713">
        <v>376.43</v>
      </c>
    </row>
    <row r="2956" spans="1:5">
      <c r="A2956" s="712">
        <v>92723</v>
      </c>
      <c r="B2956" s="711" t="s">
        <v>2517</v>
      </c>
      <c r="C2956" s="711" t="s">
        <v>424</v>
      </c>
      <c r="D2956" s="711" t="s">
        <v>5883</v>
      </c>
      <c r="E2956" s="713">
        <v>369.99</v>
      </c>
    </row>
    <row r="2957" spans="1:5">
      <c r="A2957" s="712">
        <v>92724</v>
      </c>
      <c r="B2957" s="711" t="s">
        <v>2518</v>
      </c>
      <c r="C2957" s="711" t="s">
        <v>424</v>
      </c>
      <c r="D2957" s="711" t="s">
        <v>5883</v>
      </c>
      <c r="E2957" s="713">
        <v>367</v>
      </c>
    </row>
    <row r="2958" spans="1:5">
      <c r="A2958" s="712">
        <v>92725</v>
      </c>
      <c r="B2958" s="711" t="s">
        <v>2519</v>
      </c>
      <c r="C2958" s="711" t="s">
        <v>424</v>
      </c>
      <c r="D2958" s="711" t="s">
        <v>5883</v>
      </c>
      <c r="E2958" s="713">
        <v>365.74</v>
      </c>
    </row>
    <row r="2959" spans="1:5">
      <c r="A2959" s="712">
        <v>92726</v>
      </c>
      <c r="B2959" s="711" t="s">
        <v>2520</v>
      </c>
      <c r="C2959" s="711" t="s">
        <v>424</v>
      </c>
      <c r="D2959" s="711" t="s">
        <v>5883</v>
      </c>
      <c r="E2959" s="713">
        <v>363.62</v>
      </c>
    </row>
    <row r="2960" spans="1:5">
      <c r="A2960" s="712">
        <v>92727</v>
      </c>
      <c r="B2960" s="711" t="s">
        <v>2521</v>
      </c>
      <c r="C2960" s="711" t="s">
        <v>424</v>
      </c>
      <c r="D2960" s="711" t="s">
        <v>5883</v>
      </c>
      <c r="E2960" s="713">
        <v>431.67</v>
      </c>
    </row>
    <row r="2961" spans="1:5">
      <c r="A2961" s="712">
        <v>92728</v>
      </c>
      <c r="B2961" s="711" t="s">
        <v>2522</v>
      </c>
      <c r="C2961" s="711" t="s">
        <v>424</v>
      </c>
      <c r="D2961" s="711" t="s">
        <v>5883</v>
      </c>
      <c r="E2961" s="713">
        <v>410.55</v>
      </c>
    </row>
    <row r="2962" spans="1:5">
      <c r="A2962" s="712">
        <v>92729</v>
      </c>
      <c r="B2962" s="711" t="s">
        <v>2523</v>
      </c>
      <c r="C2962" s="711" t="s">
        <v>424</v>
      </c>
      <c r="D2962" s="711" t="s">
        <v>5883</v>
      </c>
      <c r="E2962" s="713">
        <v>401.61</v>
      </c>
    </row>
    <row r="2963" spans="1:5">
      <c r="A2963" s="712">
        <v>92730</v>
      </c>
      <c r="B2963" s="711" t="s">
        <v>2524</v>
      </c>
      <c r="C2963" s="711" t="s">
        <v>424</v>
      </c>
      <c r="D2963" s="711" t="s">
        <v>5883</v>
      </c>
      <c r="E2963" s="713">
        <v>386.72</v>
      </c>
    </row>
    <row r="2964" spans="1:5">
      <c r="A2964" s="712">
        <v>92731</v>
      </c>
      <c r="B2964" s="711" t="s">
        <v>2525</v>
      </c>
      <c r="C2964" s="711" t="s">
        <v>424</v>
      </c>
      <c r="D2964" s="711" t="s">
        <v>5883</v>
      </c>
      <c r="E2964" s="713">
        <v>403.83</v>
      </c>
    </row>
    <row r="2965" spans="1:5">
      <c r="A2965" s="712">
        <v>92732</v>
      </c>
      <c r="B2965" s="711" t="s">
        <v>2526</v>
      </c>
      <c r="C2965" s="711" t="s">
        <v>424</v>
      </c>
      <c r="D2965" s="711" t="s">
        <v>5883</v>
      </c>
      <c r="E2965" s="713">
        <v>389.37</v>
      </c>
    </row>
    <row r="2966" spans="1:5">
      <c r="A2966" s="712">
        <v>92733</v>
      </c>
      <c r="B2966" s="711" t="s">
        <v>2527</v>
      </c>
      <c r="C2966" s="711" t="s">
        <v>424</v>
      </c>
      <c r="D2966" s="711" t="s">
        <v>5883</v>
      </c>
      <c r="E2966" s="713">
        <v>383.23</v>
      </c>
    </row>
    <row r="2967" spans="1:5">
      <c r="A2967" s="712">
        <v>92734</v>
      </c>
      <c r="B2967" s="711" t="s">
        <v>2528</v>
      </c>
      <c r="C2967" s="711" t="s">
        <v>424</v>
      </c>
      <c r="D2967" s="711" t="s">
        <v>5883</v>
      </c>
      <c r="E2967" s="713">
        <v>373.03</v>
      </c>
    </row>
    <row r="2968" spans="1:5">
      <c r="A2968" s="712">
        <v>92735</v>
      </c>
      <c r="B2968" s="711" t="s">
        <v>2529</v>
      </c>
      <c r="C2968" s="711" t="s">
        <v>424</v>
      </c>
      <c r="D2968" s="711" t="s">
        <v>5883</v>
      </c>
      <c r="E2968" s="713">
        <v>380.15</v>
      </c>
    </row>
    <row r="2969" spans="1:5">
      <c r="A2969" s="712">
        <v>92736</v>
      </c>
      <c r="B2969" s="711" t="s">
        <v>2530</v>
      </c>
      <c r="C2969" s="711" t="s">
        <v>424</v>
      </c>
      <c r="D2969" s="711" t="s">
        <v>5883</v>
      </c>
      <c r="E2969" s="713">
        <v>368.91</v>
      </c>
    </row>
    <row r="2970" spans="1:5">
      <c r="A2970" s="712">
        <v>92739</v>
      </c>
      <c r="B2970" s="711" t="s">
        <v>2531</v>
      </c>
      <c r="C2970" s="711" t="s">
        <v>424</v>
      </c>
      <c r="D2970" s="711" t="s">
        <v>5883</v>
      </c>
      <c r="E2970" s="713">
        <v>352.6</v>
      </c>
    </row>
    <row r="2971" spans="1:5">
      <c r="A2971" s="712">
        <v>92740</v>
      </c>
      <c r="B2971" s="711" t="s">
        <v>2532</v>
      </c>
      <c r="C2971" s="711" t="s">
        <v>424</v>
      </c>
      <c r="D2971" s="711" t="s">
        <v>5883</v>
      </c>
      <c r="E2971" s="713">
        <v>347.03</v>
      </c>
    </row>
    <row r="2972" spans="1:5">
      <c r="A2972" s="712">
        <v>92741</v>
      </c>
      <c r="B2972" s="711" t="s">
        <v>2533</v>
      </c>
      <c r="C2972" s="711" t="s">
        <v>424</v>
      </c>
      <c r="D2972" s="711" t="s">
        <v>5883</v>
      </c>
      <c r="E2972" s="713">
        <v>548.24</v>
      </c>
    </row>
    <row r="2973" spans="1:5">
      <c r="A2973" s="712">
        <v>92742</v>
      </c>
      <c r="B2973" s="711" t="s">
        <v>2534</v>
      </c>
      <c r="C2973" s="711" t="s">
        <v>424</v>
      </c>
      <c r="D2973" s="711" t="s">
        <v>5883</v>
      </c>
      <c r="E2973" s="713">
        <v>760.24</v>
      </c>
    </row>
    <row r="2974" spans="1:5">
      <c r="A2974" s="712">
        <v>92873</v>
      </c>
      <c r="B2974" s="711" t="s">
        <v>2535</v>
      </c>
      <c r="C2974" s="711" t="s">
        <v>424</v>
      </c>
      <c r="D2974" s="711" t="s">
        <v>5883</v>
      </c>
      <c r="E2974" s="713">
        <v>164.59</v>
      </c>
    </row>
    <row r="2975" spans="1:5">
      <c r="A2975" s="712">
        <v>92874</v>
      </c>
      <c r="B2975" s="711" t="s">
        <v>2536</v>
      </c>
      <c r="C2975" s="711" t="s">
        <v>424</v>
      </c>
      <c r="D2975" s="711" t="s">
        <v>5883</v>
      </c>
      <c r="E2975" s="713">
        <v>27.02</v>
      </c>
    </row>
    <row r="2976" spans="1:5">
      <c r="A2976" s="712">
        <v>94962</v>
      </c>
      <c r="B2976" s="711" t="s">
        <v>870</v>
      </c>
      <c r="C2976" s="711" t="s">
        <v>424</v>
      </c>
      <c r="D2976" s="711" t="s">
        <v>5884</v>
      </c>
      <c r="E2976" s="713">
        <v>310.73</v>
      </c>
    </row>
    <row r="2977" spans="1:5">
      <c r="A2977" s="712">
        <v>94963</v>
      </c>
      <c r="B2977" s="711" t="s">
        <v>2537</v>
      </c>
      <c r="C2977" s="711" t="s">
        <v>424</v>
      </c>
      <c r="D2977" s="711" t="s">
        <v>5884</v>
      </c>
      <c r="E2977" s="713">
        <v>337.12</v>
      </c>
    </row>
    <row r="2978" spans="1:5">
      <c r="A2978" s="712">
        <v>94964</v>
      </c>
      <c r="B2978" s="711" t="s">
        <v>2538</v>
      </c>
      <c r="C2978" s="711" t="s">
        <v>424</v>
      </c>
      <c r="D2978" s="711" t="s">
        <v>5884</v>
      </c>
      <c r="E2978" s="713">
        <v>362.18</v>
      </c>
    </row>
    <row r="2979" spans="1:5">
      <c r="A2979" s="712">
        <v>94965</v>
      </c>
      <c r="B2979" s="711" t="s">
        <v>844</v>
      </c>
      <c r="C2979" s="711" t="s">
        <v>424</v>
      </c>
      <c r="D2979" s="711" t="s">
        <v>5884</v>
      </c>
      <c r="E2979" s="713">
        <v>372.71</v>
      </c>
    </row>
    <row r="2980" spans="1:5">
      <c r="A2980" s="712">
        <v>94966</v>
      </c>
      <c r="B2980" s="711" t="s">
        <v>2539</v>
      </c>
      <c r="C2980" s="711" t="s">
        <v>424</v>
      </c>
      <c r="D2980" s="711" t="s">
        <v>5884</v>
      </c>
      <c r="E2980" s="713">
        <v>382.79</v>
      </c>
    </row>
    <row r="2981" spans="1:5">
      <c r="A2981" s="712">
        <v>94967</v>
      </c>
      <c r="B2981" s="711" t="s">
        <v>2540</v>
      </c>
      <c r="C2981" s="711" t="s">
        <v>424</v>
      </c>
      <c r="D2981" s="711" t="s">
        <v>5884</v>
      </c>
      <c r="E2981" s="713">
        <v>425.9</v>
      </c>
    </row>
    <row r="2982" spans="1:5">
      <c r="A2982" s="712">
        <v>94968</v>
      </c>
      <c r="B2982" s="711" t="s">
        <v>2541</v>
      </c>
      <c r="C2982" s="711" t="s">
        <v>424</v>
      </c>
      <c r="D2982" s="711" t="s">
        <v>5884</v>
      </c>
      <c r="E2982" s="713">
        <v>308.54000000000002</v>
      </c>
    </row>
    <row r="2983" spans="1:5">
      <c r="A2983" s="712">
        <v>94969</v>
      </c>
      <c r="B2983" s="711" t="s">
        <v>2542</v>
      </c>
      <c r="C2983" s="711" t="s">
        <v>424</v>
      </c>
      <c r="D2983" s="711" t="s">
        <v>5884</v>
      </c>
      <c r="E2983" s="713">
        <v>332.44</v>
      </c>
    </row>
    <row r="2984" spans="1:5">
      <c r="A2984" s="712">
        <v>94970</v>
      </c>
      <c r="B2984" s="711" t="s">
        <v>2543</v>
      </c>
      <c r="C2984" s="711" t="s">
        <v>424</v>
      </c>
      <c r="D2984" s="711" t="s">
        <v>5884</v>
      </c>
      <c r="E2984" s="713">
        <v>353.23</v>
      </c>
    </row>
    <row r="2985" spans="1:5">
      <c r="A2985" s="712">
        <v>94971</v>
      </c>
      <c r="B2985" s="711" t="s">
        <v>2544</v>
      </c>
      <c r="C2985" s="711" t="s">
        <v>424</v>
      </c>
      <c r="D2985" s="711" t="s">
        <v>5884</v>
      </c>
      <c r="E2985" s="713">
        <v>368.11</v>
      </c>
    </row>
    <row r="2986" spans="1:5">
      <c r="A2986" s="712">
        <v>94972</v>
      </c>
      <c r="B2986" s="711" t="s">
        <v>2545</v>
      </c>
      <c r="C2986" s="711" t="s">
        <v>424</v>
      </c>
      <c r="D2986" s="711" t="s">
        <v>5884</v>
      </c>
      <c r="E2986" s="713">
        <v>378.01</v>
      </c>
    </row>
    <row r="2987" spans="1:5">
      <c r="A2987" s="712">
        <v>94973</v>
      </c>
      <c r="B2987" s="711" t="s">
        <v>2546</v>
      </c>
      <c r="C2987" s="711" t="s">
        <v>424</v>
      </c>
      <c r="D2987" s="711" t="s">
        <v>5884</v>
      </c>
      <c r="E2987" s="713">
        <v>419.96</v>
      </c>
    </row>
    <row r="2988" spans="1:5">
      <c r="A2988" s="712">
        <v>94974</v>
      </c>
      <c r="B2988" s="711" t="s">
        <v>2547</v>
      </c>
      <c r="C2988" s="711" t="s">
        <v>424</v>
      </c>
      <c r="D2988" s="711" t="s">
        <v>5884</v>
      </c>
      <c r="E2988" s="713">
        <v>413.79</v>
      </c>
    </row>
    <row r="2989" spans="1:5">
      <c r="A2989" s="712">
        <v>94975</v>
      </c>
      <c r="B2989" s="711" t="s">
        <v>2548</v>
      </c>
      <c r="C2989" s="711" t="s">
        <v>424</v>
      </c>
      <c r="D2989" s="711" t="s">
        <v>5884</v>
      </c>
      <c r="E2989" s="713">
        <v>437.67</v>
      </c>
    </row>
    <row r="2990" spans="1:5">
      <c r="A2990" s="712">
        <v>96555</v>
      </c>
      <c r="B2990" s="711" t="s">
        <v>2549</v>
      </c>
      <c r="C2990" s="711" t="s">
        <v>424</v>
      </c>
      <c r="D2990" s="711" t="s">
        <v>5883</v>
      </c>
      <c r="E2990" s="713">
        <v>523.57000000000005</v>
      </c>
    </row>
    <row r="2991" spans="1:5">
      <c r="A2991" s="712">
        <v>96556</v>
      </c>
      <c r="B2991" s="711" t="s">
        <v>2550</v>
      </c>
      <c r="C2991" s="711" t="s">
        <v>424</v>
      </c>
      <c r="D2991" s="711" t="s">
        <v>5883</v>
      </c>
      <c r="E2991" s="713">
        <v>589.64</v>
      </c>
    </row>
    <row r="2992" spans="1:5">
      <c r="A2992" s="712">
        <v>96557</v>
      </c>
      <c r="B2992" s="711" t="s">
        <v>2551</v>
      </c>
      <c r="C2992" s="711" t="s">
        <v>424</v>
      </c>
      <c r="D2992" s="711" t="s">
        <v>5883</v>
      </c>
      <c r="E2992" s="713">
        <v>395.35</v>
      </c>
    </row>
    <row r="2993" spans="1:5">
      <c r="A2993" s="712">
        <v>96558</v>
      </c>
      <c r="B2993" s="711" t="s">
        <v>2552</v>
      </c>
      <c r="C2993" s="711" t="s">
        <v>424</v>
      </c>
      <c r="D2993" s="711" t="s">
        <v>5883</v>
      </c>
      <c r="E2993" s="713">
        <v>401.19</v>
      </c>
    </row>
    <row r="2994" spans="1:5">
      <c r="A2994" s="712">
        <v>99235</v>
      </c>
      <c r="B2994" s="711" t="s">
        <v>2553</v>
      </c>
      <c r="C2994" s="711" t="s">
        <v>424</v>
      </c>
      <c r="D2994" s="711" t="s">
        <v>5884</v>
      </c>
      <c r="E2994" s="713">
        <v>386.51</v>
      </c>
    </row>
    <row r="2995" spans="1:5">
      <c r="A2995" s="712">
        <v>99431</v>
      </c>
      <c r="B2995" s="711" t="s">
        <v>2554</v>
      </c>
      <c r="C2995" s="711" t="s">
        <v>424</v>
      </c>
      <c r="D2995" s="711" t="s">
        <v>5883</v>
      </c>
      <c r="E2995" s="713">
        <v>404.76</v>
      </c>
    </row>
    <row r="2996" spans="1:5">
      <c r="A2996" s="712">
        <v>99432</v>
      </c>
      <c r="B2996" s="711" t="s">
        <v>2555</v>
      </c>
      <c r="C2996" s="711" t="s">
        <v>424</v>
      </c>
      <c r="D2996" s="711" t="s">
        <v>5883</v>
      </c>
      <c r="E2996" s="713">
        <v>381.91</v>
      </c>
    </row>
    <row r="2997" spans="1:5">
      <c r="A2997" s="712">
        <v>99433</v>
      </c>
      <c r="B2997" s="711" t="s">
        <v>2556</v>
      </c>
      <c r="C2997" s="711" t="s">
        <v>424</v>
      </c>
      <c r="D2997" s="711" t="s">
        <v>5883</v>
      </c>
      <c r="E2997" s="713">
        <v>430.35</v>
      </c>
    </row>
    <row r="2998" spans="1:5">
      <c r="A2998" s="712">
        <v>99434</v>
      </c>
      <c r="B2998" s="711" t="s">
        <v>2557</v>
      </c>
      <c r="C2998" s="711" t="s">
        <v>424</v>
      </c>
      <c r="D2998" s="711" t="s">
        <v>5883</v>
      </c>
      <c r="E2998" s="713">
        <v>408.43</v>
      </c>
    </row>
    <row r="2999" spans="1:5">
      <c r="A2999" s="712">
        <v>99435</v>
      </c>
      <c r="B2999" s="711" t="s">
        <v>2558</v>
      </c>
      <c r="C2999" s="711" t="s">
        <v>424</v>
      </c>
      <c r="D2999" s="711" t="s">
        <v>5883</v>
      </c>
      <c r="E2999" s="713">
        <v>394.69</v>
      </c>
    </row>
    <row r="3000" spans="1:5">
      <c r="A3000" s="712">
        <v>99436</v>
      </c>
      <c r="B3000" s="711" t="s">
        <v>2559</v>
      </c>
      <c r="C3000" s="711" t="s">
        <v>424</v>
      </c>
      <c r="D3000" s="711" t="s">
        <v>5883</v>
      </c>
      <c r="E3000" s="713">
        <v>447.2</v>
      </c>
    </row>
    <row r="3001" spans="1:5">
      <c r="A3001" s="712">
        <v>99437</v>
      </c>
      <c r="B3001" s="711" t="s">
        <v>2560</v>
      </c>
      <c r="C3001" s="711" t="s">
        <v>424</v>
      </c>
      <c r="D3001" s="711" t="s">
        <v>5884</v>
      </c>
      <c r="E3001" s="713">
        <v>411.42</v>
      </c>
    </row>
    <row r="3002" spans="1:5">
      <c r="A3002" s="712">
        <v>99438</v>
      </c>
      <c r="B3002" s="711" t="s">
        <v>2561</v>
      </c>
      <c r="C3002" s="711" t="s">
        <v>424</v>
      </c>
      <c r="D3002" s="711" t="s">
        <v>5884</v>
      </c>
      <c r="E3002" s="713">
        <v>416.5</v>
      </c>
    </row>
    <row r="3003" spans="1:5">
      <c r="A3003" s="712">
        <v>99439</v>
      </c>
      <c r="B3003" s="711" t="s">
        <v>2562</v>
      </c>
      <c r="C3003" s="711" t="s">
        <v>424</v>
      </c>
      <c r="D3003" s="711" t="s">
        <v>5883</v>
      </c>
      <c r="E3003" s="713">
        <v>398.48</v>
      </c>
    </row>
    <row r="3004" spans="1:5">
      <c r="A3004" s="712">
        <v>101963</v>
      </c>
      <c r="B3004" s="711" t="s">
        <v>6527</v>
      </c>
      <c r="C3004" s="711" t="s">
        <v>281</v>
      </c>
      <c r="D3004" s="711" t="s">
        <v>5883</v>
      </c>
      <c r="E3004" s="713">
        <v>127.17</v>
      </c>
    </row>
    <row r="3005" spans="1:5">
      <c r="A3005" s="712">
        <v>101964</v>
      </c>
      <c r="B3005" s="711" t="s">
        <v>6528</v>
      </c>
      <c r="C3005" s="711" t="s">
        <v>281</v>
      </c>
      <c r="D3005" s="711" t="s">
        <v>5883</v>
      </c>
      <c r="E3005" s="713">
        <v>118.68</v>
      </c>
    </row>
    <row r="3006" spans="1:5">
      <c r="A3006" s="712">
        <v>101165</v>
      </c>
      <c r="B3006" s="711" t="s">
        <v>2563</v>
      </c>
      <c r="C3006" s="711" t="s">
        <v>424</v>
      </c>
      <c r="D3006" s="711" t="s">
        <v>5884</v>
      </c>
      <c r="E3006" s="713">
        <v>693.82</v>
      </c>
    </row>
    <row r="3007" spans="1:5">
      <c r="A3007" s="712">
        <v>101166</v>
      </c>
      <c r="B3007" s="711" t="s">
        <v>2564</v>
      </c>
      <c r="C3007" s="711" t="s">
        <v>424</v>
      </c>
      <c r="D3007" s="711" t="s">
        <v>5884</v>
      </c>
      <c r="E3007" s="713">
        <v>576.42999999999995</v>
      </c>
    </row>
    <row r="3008" spans="1:5">
      <c r="A3008" s="712">
        <v>98576</v>
      </c>
      <c r="B3008" s="711" t="s">
        <v>2565</v>
      </c>
      <c r="C3008" s="711" t="s">
        <v>585</v>
      </c>
      <c r="D3008" s="711" t="s">
        <v>5884</v>
      </c>
      <c r="E3008" s="713">
        <v>14.01</v>
      </c>
    </row>
    <row r="3009" spans="1:5">
      <c r="A3009" s="712">
        <v>93182</v>
      </c>
      <c r="B3009" s="711" t="s">
        <v>2566</v>
      </c>
      <c r="C3009" s="711" t="s">
        <v>585</v>
      </c>
      <c r="D3009" s="711" t="s">
        <v>5883</v>
      </c>
      <c r="E3009" s="713">
        <v>35.76</v>
      </c>
    </row>
    <row r="3010" spans="1:5">
      <c r="A3010" s="712">
        <v>93183</v>
      </c>
      <c r="B3010" s="711" t="s">
        <v>2567</v>
      </c>
      <c r="C3010" s="711" t="s">
        <v>585</v>
      </c>
      <c r="D3010" s="711" t="s">
        <v>5883</v>
      </c>
      <c r="E3010" s="713">
        <v>45.69</v>
      </c>
    </row>
    <row r="3011" spans="1:5">
      <c r="A3011" s="712">
        <v>93184</v>
      </c>
      <c r="B3011" s="711" t="s">
        <v>2568</v>
      </c>
      <c r="C3011" s="711" t="s">
        <v>585</v>
      </c>
      <c r="D3011" s="711" t="s">
        <v>5883</v>
      </c>
      <c r="E3011" s="713">
        <v>26.59</v>
      </c>
    </row>
    <row r="3012" spans="1:5">
      <c r="A3012" s="712">
        <v>93185</v>
      </c>
      <c r="B3012" s="711" t="s">
        <v>2569</v>
      </c>
      <c r="C3012" s="711" t="s">
        <v>585</v>
      </c>
      <c r="D3012" s="711" t="s">
        <v>5883</v>
      </c>
      <c r="E3012" s="713">
        <v>45.01</v>
      </c>
    </row>
    <row r="3013" spans="1:5">
      <c r="A3013" s="712">
        <v>93186</v>
      </c>
      <c r="B3013" s="711" t="s">
        <v>2570</v>
      </c>
      <c r="C3013" s="711" t="s">
        <v>585</v>
      </c>
      <c r="D3013" s="711" t="s">
        <v>5883</v>
      </c>
      <c r="E3013" s="713">
        <v>65.13</v>
      </c>
    </row>
    <row r="3014" spans="1:5">
      <c r="A3014" s="712">
        <v>93187</v>
      </c>
      <c r="B3014" s="711" t="s">
        <v>2571</v>
      </c>
      <c r="C3014" s="711" t="s">
        <v>585</v>
      </c>
      <c r="D3014" s="711" t="s">
        <v>5883</v>
      </c>
      <c r="E3014" s="713">
        <v>74.7</v>
      </c>
    </row>
    <row r="3015" spans="1:5">
      <c r="A3015" s="712">
        <v>93188</v>
      </c>
      <c r="B3015" s="711" t="s">
        <v>2572</v>
      </c>
      <c r="C3015" s="711" t="s">
        <v>585</v>
      </c>
      <c r="D3015" s="711" t="s">
        <v>5883</v>
      </c>
      <c r="E3015" s="713">
        <v>60.41</v>
      </c>
    </row>
    <row r="3016" spans="1:5">
      <c r="A3016" s="712">
        <v>93189</v>
      </c>
      <c r="B3016" s="711" t="s">
        <v>2573</v>
      </c>
      <c r="C3016" s="711" t="s">
        <v>585</v>
      </c>
      <c r="D3016" s="711" t="s">
        <v>5883</v>
      </c>
      <c r="E3016" s="713">
        <v>75.28</v>
      </c>
    </row>
    <row r="3017" spans="1:5">
      <c r="A3017" s="712">
        <v>93190</v>
      </c>
      <c r="B3017" s="711" t="s">
        <v>2574</v>
      </c>
      <c r="C3017" s="711" t="s">
        <v>585</v>
      </c>
      <c r="D3017" s="711" t="s">
        <v>5884</v>
      </c>
      <c r="E3017" s="713">
        <v>34.83</v>
      </c>
    </row>
    <row r="3018" spans="1:5">
      <c r="A3018" s="712">
        <v>93191</v>
      </c>
      <c r="B3018" s="711" t="s">
        <v>2575</v>
      </c>
      <c r="C3018" s="711" t="s">
        <v>585</v>
      </c>
      <c r="D3018" s="711" t="s">
        <v>5884</v>
      </c>
      <c r="E3018" s="713">
        <v>36.57</v>
      </c>
    </row>
    <row r="3019" spans="1:5">
      <c r="A3019" s="712">
        <v>93192</v>
      </c>
      <c r="B3019" s="711" t="s">
        <v>2576</v>
      </c>
      <c r="C3019" s="711" t="s">
        <v>585</v>
      </c>
      <c r="D3019" s="711" t="s">
        <v>5884</v>
      </c>
      <c r="E3019" s="713">
        <v>37.94</v>
      </c>
    </row>
    <row r="3020" spans="1:5">
      <c r="A3020" s="712">
        <v>93193</v>
      </c>
      <c r="B3020" s="711" t="s">
        <v>2577</v>
      </c>
      <c r="C3020" s="711" t="s">
        <v>585</v>
      </c>
      <c r="D3020" s="711" t="s">
        <v>5884</v>
      </c>
      <c r="E3020" s="713">
        <v>37.24</v>
      </c>
    </row>
    <row r="3021" spans="1:5">
      <c r="A3021" s="712">
        <v>93194</v>
      </c>
      <c r="B3021" s="711" t="s">
        <v>2578</v>
      </c>
      <c r="C3021" s="711" t="s">
        <v>585</v>
      </c>
      <c r="D3021" s="711" t="s">
        <v>5883</v>
      </c>
      <c r="E3021" s="713">
        <v>35.07</v>
      </c>
    </row>
    <row r="3022" spans="1:5">
      <c r="A3022" s="712">
        <v>93195</v>
      </c>
      <c r="B3022" s="711" t="s">
        <v>2579</v>
      </c>
      <c r="C3022" s="711" t="s">
        <v>585</v>
      </c>
      <c r="D3022" s="711" t="s">
        <v>5883</v>
      </c>
      <c r="E3022" s="713">
        <v>42.38</v>
      </c>
    </row>
    <row r="3023" spans="1:5">
      <c r="A3023" s="712">
        <v>93196</v>
      </c>
      <c r="B3023" s="711" t="s">
        <v>2580</v>
      </c>
      <c r="C3023" s="711" t="s">
        <v>585</v>
      </c>
      <c r="D3023" s="711" t="s">
        <v>5883</v>
      </c>
      <c r="E3023" s="713">
        <v>63.24</v>
      </c>
    </row>
    <row r="3024" spans="1:5">
      <c r="A3024" s="712">
        <v>93197</v>
      </c>
      <c r="B3024" s="711" t="s">
        <v>2581</v>
      </c>
      <c r="C3024" s="711" t="s">
        <v>585</v>
      </c>
      <c r="D3024" s="711" t="s">
        <v>5883</v>
      </c>
      <c r="E3024" s="713">
        <v>70.680000000000007</v>
      </c>
    </row>
    <row r="3025" spans="1:5">
      <c r="A3025" s="712">
        <v>93198</v>
      </c>
      <c r="B3025" s="711" t="s">
        <v>2582</v>
      </c>
      <c r="C3025" s="711" t="s">
        <v>585</v>
      </c>
      <c r="D3025" s="711" t="s">
        <v>5884</v>
      </c>
      <c r="E3025" s="713">
        <v>30.74</v>
      </c>
    </row>
    <row r="3026" spans="1:5">
      <c r="A3026" s="712">
        <v>93199</v>
      </c>
      <c r="B3026" s="711" t="s">
        <v>2583</v>
      </c>
      <c r="C3026" s="711" t="s">
        <v>585</v>
      </c>
      <c r="D3026" s="711" t="s">
        <v>5884</v>
      </c>
      <c r="E3026" s="713">
        <v>30.27</v>
      </c>
    </row>
    <row r="3027" spans="1:5">
      <c r="A3027" s="712">
        <v>93200</v>
      </c>
      <c r="B3027" s="711" t="s">
        <v>2584</v>
      </c>
      <c r="C3027" s="711" t="s">
        <v>585</v>
      </c>
      <c r="D3027" s="711" t="s">
        <v>5884</v>
      </c>
      <c r="E3027" s="713">
        <v>2.44</v>
      </c>
    </row>
    <row r="3028" spans="1:5">
      <c r="A3028" s="712">
        <v>93201</v>
      </c>
      <c r="B3028" s="711" t="s">
        <v>2585</v>
      </c>
      <c r="C3028" s="711" t="s">
        <v>585</v>
      </c>
      <c r="D3028" s="711" t="s">
        <v>5884</v>
      </c>
      <c r="E3028" s="713">
        <v>4.99</v>
      </c>
    </row>
    <row r="3029" spans="1:5">
      <c r="A3029" s="712">
        <v>93202</v>
      </c>
      <c r="B3029" s="711" t="s">
        <v>2586</v>
      </c>
      <c r="C3029" s="711" t="s">
        <v>585</v>
      </c>
      <c r="D3029" s="711" t="s">
        <v>5884</v>
      </c>
      <c r="E3029" s="713">
        <v>22.72</v>
      </c>
    </row>
    <row r="3030" spans="1:5">
      <c r="A3030" s="712">
        <v>93203</v>
      </c>
      <c r="B3030" s="711" t="s">
        <v>2587</v>
      </c>
      <c r="C3030" s="711" t="s">
        <v>585</v>
      </c>
      <c r="D3030" s="711" t="s">
        <v>5942</v>
      </c>
      <c r="E3030" s="713">
        <v>11.03</v>
      </c>
    </row>
    <row r="3031" spans="1:5">
      <c r="A3031" s="712">
        <v>93204</v>
      </c>
      <c r="B3031" s="711" t="s">
        <v>2588</v>
      </c>
      <c r="C3031" s="711" t="s">
        <v>585</v>
      </c>
      <c r="D3031" s="711" t="s">
        <v>5883</v>
      </c>
      <c r="E3031" s="713">
        <v>47.34</v>
      </c>
    </row>
    <row r="3032" spans="1:5">
      <c r="A3032" s="712">
        <v>93205</v>
      </c>
      <c r="B3032" s="711" t="s">
        <v>2589</v>
      </c>
      <c r="C3032" s="711" t="s">
        <v>585</v>
      </c>
      <c r="D3032" s="711" t="s">
        <v>5884</v>
      </c>
      <c r="E3032" s="713">
        <v>29.9</v>
      </c>
    </row>
    <row r="3033" spans="1:5">
      <c r="A3033" s="712">
        <v>95952</v>
      </c>
      <c r="B3033" s="711" t="s">
        <v>2590</v>
      </c>
      <c r="C3033" s="711" t="s">
        <v>424</v>
      </c>
      <c r="D3033" s="711" t="s">
        <v>5883</v>
      </c>
      <c r="E3033" s="714">
        <v>1638.56</v>
      </c>
    </row>
    <row r="3034" spans="1:5">
      <c r="A3034" s="712">
        <v>95953</v>
      </c>
      <c r="B3034" s="711" t="s">
        <v>2591</v>
      </c>
      <c r="C3034" s="711" t="s">
        <v>424</v>
      </c>
      <c r="D3034" s="711" t="s">
        <v>5883</v>
      </c>
      <c r="E3034" s="714">
        <v>2680.02</v>
      </c>
    </row>
    <row r="3035" spans="1:5">
      <c r="A3035" s="712">
        <v>95954</v>
      </c>
      <c r="B3035" s="711" t="s">
        <v>2592</v>
      </c>
      <c r="C3035" s="711" t="s">
        <v>424</v>
      </c>
      <c r="D3035" s="711" t="s">
        <v>5883</v>
      </c>
      <c r="E3035" s="714">
        <v>1905.56</v>
      </c>
    </row>
    <row r="3036" spans="1:5">
      <c r="A3036" s="712">
        <v>95955</v>
      </c>
      <c r="B3036" s="711" t="s">
        <v>2593</v>
      </c>
      <c r="C3036" s="711" t="s">
        <v>424</v>
      </c>
      <c r="D3036" s="711" t="s">
        <v>5883</v>
      </c>
      <c r="E3036" s="714">
        <v>2381.61</v>
      </c>
    </row>
    <row r="3037" spans="1:5">
      <c r="A3037" s="712">
        <v>95956</v>
      </c>
      <c r="B3037" s="711" t="s">
        <v>2594</v>
      </c>
      <c r="C3037" s="711" t="s">
        <v>424</v>
      </c>
      <c r="D3037" s="711" t="s">
        <v>5883</v>
      </c>
      <c r="E3037" s="714">
        <v>1868.34</v>
      </c>
    </row>
    <row r="3038" spans="1:5">
      <c r="A3038" s="712">
        <v>95957</v>
      </c>
      <c r="B3038" s="711" t="s">
        <v>2595</v>
      </c>
      <c r="C3038" s="711" t="s">
        <v>424</v>
      </c>
      <c r="D3038" s="711" t="s">
        <v>5883</v>
      </c>
      <c r="E3038" s="714">
        <v>2433.64</v>
      </c>
    </row>
    <row r="3039" spans="1:5">
      <c r="A3039" s="712">
        <v>95969</v>
      </c>
      <c r="B3039" s="711" t="s">
        <v>2596</v>
      </c>
      <c r="C3039" s="711" t="s">
        <v>424</v>
      </c>
      <c r="D3039" s="711" t="s">
        <v>5883</v>
      </c>
      <c r="E3039" s="714">
        <v>2358.73</v>
      </c>
    </row>
    <row r="3040" spans="1:5">
      <c r="A3040" s="712">
        <v>97733</v>
      </c>
      <c r="B3040" s="711" t="s">
        <v>2597</v>
      </c>
      <c r="C3040" s="711" t="s">
        <v>424</v>
      </c>
      <c r="D3040" s="711" t="s">
        <v>5883</v>
      </c>
      <c r="E3040" s="714">
        <v>2640.31</v>
      </c>
    </row>
    <row r="3041" spans="1:5">
      <c r="A3041" s="712">
        <v>97734</v>
      </c>
      <c r="B3041" s="711" t="s">
        <v>2598</v>
      </c>
      <c r="C3041" s="711" t="s">
        <v>424</v>
      </c>
      <c r="D3041" s="711" t="s">
        <v>5883</v>
      </c>
      <c r="E3041" s="714">
        <v>2279.77</v>
      </c>
    </row>
    <row r="3042" spans="1:5">
      <c r="A3042" s="712">
        <v>97735</v>
      </c>
      <c r="B3042" s="711" t="s">
        <v>2599</v>
      </c>
      <c r="C3042" s="711" t="s">
        <v>424</v>
      </c>
      <c r="D3042" s="711" t="s">
        <v>5883</v>
      </c>
      <c r="E3042" s="714">
        <v>1897.83</v>
      </c>
    </row>
    <row r="3043" spans="1:5">
      <c r="A3043" s="712">
        <v>97736</v>
      </c>
      <c r="B3043" s="711" t="s">
        <v>2600</v>
      </c>
      <c r="C3043" s="711" t="s">
        <v>424</v>
      </c>
      <c r="D3043" s="711" t="s">
        <v>5883</v>
      </c>
      <c r="E3043" s="714">
        <v>1204.4000000000001</v>
      </c>
    </row>
    <row r="3044" spans="1:5">
      <c r="A3044" s="712">
        <v>97737</v>
      </c>
      <c r="B3044" s="711" t="s">
        <v>2601</v>
      </c>
      <c r="C3044" s="711" t="s">
        <v>424</v>
      </c>
      <c r="D3044" s="711" t="s">
        <v>5883</v>
      </c>
      <c r="E3044" s="714">
        <v>2669.87</v>
      </c>
    </row>
    <row r="3045" spans="1:5">
      <c r="A3045" s="712">
        <v>97738</v>
      </c>
      <c r="B3045" s="711" t="s">
        <v>2602</v>
      </c>
      <c r="C3045" s="711" t="s">
        <v>424</v>
      </c>
      <c r="D3045" s="711" t="s">
        <v>5883</v>
      </c>
      <c r="E3045" s="714">
        <v>3552.7</v>
      </c>
    </row>
    <row r="3046" spans="1:5">
      <c r="A3046" s="712">
        <v>97739</v>
      </c>
      <c r="B3046" s="711" t="s">
        <v>2603</v>
      </c>
      <c r="C3046" s="711" t="s">
        <v>424</v>
      </c>
      <c r="D3046" s="711" t="s">
        <v>5883</v>
      </c>
      <c r="E3046" s="714">
        <v>2171.89</v>
      </c>
    </row>
    <row r="3047" spans="1:5">
      <c r="A3047" s="712">
        <v>97740</v>
      </c>
      <c r="B3047" s="711" t="s">
        <v>2604</v>
      </c>
      <c r="C3047" s="711" t="s">
        <v>424</v>
      </c>
      <c r="D3047" s="711" t="s">
        <v>5883</v>
      </c>
      <c r="E3047" s="714">
        <v>1595.17</v>
      </c>
    </row>
    <row r="3048" spans="1:5">
      <c r="A3048" s="712">
        <v>98615</v>
      </c>
      <c r="B3048" s="711" t="s">
        <v>2605</v>
      </c>
      <c r="C3048" s="711" t="s">
        <v>281</v>
      </c>
      <c r="D3048" s="711" t="s">
        <v>5883</v>
      </c>
      <c r="E3048" s="713">
        <v>87.17</v>
      </c>
    </row>
    <row r="3049" spans="1:5">
      <c r="A3049" s="712">
        <v>98616</v>
      </c>
      <c r="B3049" s="711" t="s">
        <v>2606</v>
      </c>
      <c r="C3049" s="711" t="s">
        <v>281</v>
      </c>
      <c r="D3049" s="711" t="s">
        <v>5883</v>
      </c>
      <c r="E3049" s="713">
        <v>68.239999999999995</v>
      </c>
    </row>
    <row r="3050" spans="1:5">
      <c r="A3050" s="712">
        <v>98617</v>
      </c>
      <c r="B3050" s="711" t="s">
        <v>2607</v>
      </c>
      <c r="C3050" s="711" t="s">
        <v>281</v>
      </c>
      <c r="D3050" s="711" t="s">
        <v>5883</v>
      </c>
      <c r="E3050" s="713">
        <v>63</v>
      </c>
    </row>
    <row r="3051" spans="1:5">
      <c r="A3051" s="712">
        <v>98618</v>
      </c>
      <c r="B3051" s="711" t="s">
        <v>2608</v>
      </c>
      <c r="C3051" s="711" t="s">
        <v>281</v>
      </c>
      <c r="D3051" s="711" t="s">
        <v>5883</v>
      </c>
      <c r="E3051" s="713">
        <v>86.52</v>
      </c>
    </row>
    <row r="3052" spans="1:5">
      <c r="A3052" s="712">
        <v>98619</v>
      </c>
      <c r="B3052" s="711" t="s">
        <v>2609</v>
      </c>
      <c r="C3052" s="711" t="s">
        <v>281</v>
      </c>
      <c r="D3052" s="711" t="s">
        <v>5883</v>
      </c>
      <c r="E3052" s="713">
        <v>78.58</v>
      </c>
    </row>
    <row r="3053" spans="1:5">
      <c r="A3053" s="712">
        <v>98620</v>
      </c>
      <c r="B3053" s="711" t="s">
        <v>2610</v>
      </c>
      <c r="C3053" s="711" t="s">
        <v>281</v>
      </c>
      <c r="D3053" s="711" t="s">
        <v>5883</v>
      </c>
      <c r="E3053" s="713">
        <v>74.569999999999993</v>
      </c>
    </row>
    <row r="3054" spans="1:5">
      <c r="A3054" s="712">
        <v>98621</v>
      </c>
      <c r="B3054" s="711" t="s">
        <v>2611</v>
      </c>
      <c r="C3054" s="711" t="s">
        <v>281</v>
      </c>
      <c r="D3054" s="711" t="s">
        <v>5883</v>
      </c>
      <c r="E3054" s="713">
        <v>97.84</v>
      </c>
    </row>
    <row r="3055" spans="1:5">
      <c r="A3055" s="712">
        <v>98622</v>
      </c>
      <c r="B3055" s="711" t="s">
        <v>2612</v>
      </c>
      <c r="C3055" s="711" t="s">
        <v>281</v>
      </c>
      <c r="D3055" s="711" t="s">
        <v>5883</v>
      </c>
      <c r="E3055" s="713">
        <v>91.46</v>
      </c>
    </row>
    <row r="3056" spans="1:5">
      <c r="A3056" s="712">
        <v>98623</v>
      </c>
      <c r="B3056" s="711" t="s">
        <v>2613</v>
      </c>
      <c r="C3056" s="711" t="s">
        <v>281</v>
      </c>
      <c r="D3056" s="711" t="s">
        <v>5883</v>
      </c>
      <c r="E3056" s="713">
        <v>88.21</v>
      </c>
    </row>
    <row r="3057" spans="1:5">
      <c r="A3057" s="712">
        <v>98624</v>
      </c>
      <c r="B3057" s="711" t="s">
        <v>2614</v>
      </c>
      <c r="C3057" s="711" t="s">
        <v>281</v>
      </c>
      <c r="D3057" s="711" t="s">
        <v>5883</v>
      </c>
      <c r="E3057" s="713">
        <v>110.28</v>
      </c>
    </row>
    <row r="3058" spans="1:5">
      <c r="A3058" s="712">
        <v>98625</v>
      </c>
      <c r="B3058" s="711" t="s">
        <v>2615</v>
      </c>
      <c r="C3058" s="711" t="s">
        <v>281</v>
      </c>
      <c r="D3058" s="711" t="s">
        <v>5883</v>
      </c>
      <c r="E3058" s="713">
        <v>104.9</v>
      </c>
    </row>
    <row r="3059" spans="1:5">
      <c r="A3059" s="712">
        <v>98626</v>
      </c>
      <c r="B3059" s="711" t="s">
        <v>2616</v>
      </c>
      <c r="C3059" s="711" t="s">
        <v>281</v>
      </c>
      <c r="D3059" s="711" t="s">
        <v>5883</v>
      </c>
      <c r="E3059" s="713">
        <v>102.1</v>
      </c>
    </row>
    <row r="3060" spans="1:5">
      <c r="A3060" s="712">
        <v>98655</v>
      </c>
      <c r="B3060" s="711" t="s">
        <v>2617</v>
      </c>
      <c r="C3060" s="711" t="s">
        <v>585</v>
      </c>
      <c r="D3060" s="711" t="s">
        <v>5883</v>
      </c>
      <c r="E3060" s="713">
        <v>502.13</v>
      </c>
    </row>
    <row r="3061" spans="1:5">
      <c r="A3061" s="712">
        <v>98656</v>
      </c>
      <c r="B3061" s="711" t="s">
        <v>2618</v>
      </c>
      <c r="C3061" s="711" t="s">
        <v>585</v>
      </c>
      <c r="D3061" s="711" t="s">
        <v>5883</v>
      </c>
      <c r="E3061" s="713">
        <v>508.4</v>
      </c>
    </row>
    <row r="3062" spans="1:5">
      <c r="A3062" s="712">
        <v>98657</v>
      </c>
      <c r="B3062" s="711" t="s">
        <v>2619</v>
      </c>
      <c r="C3062" s="711" t="s">
        <v>585</v>
      </c>
      <c r="D3062" s="711" t="s">
        <v>5883</v>
      </c>
      <c r="E3062" s="713">
        <v>514.66</v>
      </c>
    </row>
    <row r="3063" spans="1:5">
      <c r="A3063" s="712">
        <v>98658</v>
      </c>
      <c r="B3063" s="711" t="s">
        <v>2620</v>
      </c>
      <c r="C3063" s="711" t="s">
        <v>585</v>
      </c>
      <c r="D3063" s="711" t="s">
        <v>5883</v>
      </c>
      <c r="E3063" s="713">
        <v>520.91999999999996</v>
      </c>
    </row>
    <row r="3064" spans="1:5">
      <c r="A3064" s="712">
        <v>98659</v>
      </c>
      <c r="B3064" s="711" t="s">
        <v>2621</v>
      </c>
      <c r="C3064" s="711" t="s">
        <v>585</v>
      </c>
      <c r="D3064" s="711" t="s">
        <v>5883</v>
      </c>
      <c r="E3064" s="713">
        <v>533.45000000000005</v>
      </c>
    </row>
    <row r="3065" spans="1:5">
      <c r="A3065" s="712">
        <v>98746</v>
      </c>
      <c r="B3065" s="711" t="s">
        <v>2622</v>
      </c>
      <c r="C3065" s="711" t="s">
        <v>585</v>
      </c>
      <c r="D3065" s="711" t="s">
        <v>5884</v>
      </c>
      <c r="E3065" s="713">
        <v>44.46</v>
      </c>
    </row>
    <row r="3066" spans="1:5">
      <c r="A3066" s="712">
        <v>98749</v>
      </c>
      <c r="B3066" s="711" t="s">
        <v>2623</v>
      </c>
      <c r="C3066" s="711" t="s">
        <v>585</v>
      </c>
      <c r="D3066" s="711" t="s">
        <v>5884</v>
      </c>
      <c r="E3066" s="713">
        <v>51.37</v>
      </c>
    </row>
    <row r="3067" spans="1:5">
      <c r="A3067" s="712">
        <v>98750</v>
      </c>
      <c r="B3067" s="711" t="s">
        <v>2624</v>
      </c>
      <c r="C3067" s="711" t="s">
        <v>585</v>
      </c>
      <c r="D3067" s="711" t="s">
        <v>5884</v>
      </c>
      <c r="E3067" s="713">
        <v>59.56</v>
      </c>
    </row>
    <row r="3068" spans="1:5">
      <c r="A3068" s="712">
        <v>98751</v>
      </c>
      <c r="B3068" s="711" t="s">
        <v>2625</v>
      </c>
      <c r="C3068" s="711" t="s">
        <v>585</v>
      </c>
      <c r="D3068" s="711" t="s">
        <v>5884</v>
      </c>
      <c r="E3068" s="713">
        <v>80.87</v>
      </c>
    </row>
    <row r="3069" spans="1:5">
      <c r="A3069" s="712">
        <v>98752</v>
      </c>
      <c r="B3069" s="711" t="s">
        <v>2626</v>
      </c>
      <c r="C3069" s="711" t="s">
        <v>585</v>
      </c>
      <c r="D3069" s="711" t="s">
        <v>5884</v>
      </c>
      <c r="E3069" s="713">
        <v>106.28</v>
      </c>
    </row>
    <row r="3070" spans="1:5">
      <c r="A3070" s="712">
        <v>98753</v>
      </c>
      <c r="B3070" s="711" t="s">
        <v>2627</v>
      </c>
      <c r="C3070" s="711" t="s">
        <v>585</v>
      </c>
      <c r="D3070" s="711" t="s">
        <v>5884</v>
      </c>
      <c r="E3070" s="713">
        <v>137.68</v>
      </c>
    </row>
    <row r="3071" spans="1:5">
      <c r="A3071" s="712">
        <v>100763</v>
      </c>
      <c r="B3071" s="711" t="s">
        <v>2628</v>
      </c>
      <c r="C3071" s="711" t="s">
        <v>285</v>
      </c>
      <c r="D3071" s="711" t="s">
        <v>5883</v>
      </c>
      <c r="E3071" s="713">
        <v>11.36</v>
      </c>
    </row>
    <row r="3072" spans="1:5">
      <c r="A3072" s="712">
        <v>100764</v>
      </c>
      <c r="B3072" s="711" t="s">
        <v>2629</v>
      </c>
      <c r="C3072" s="711" t="s">
        <v>285</v>
      </c>
      <c r="D3072" s="711" t="s">
        <v>5883</v>
      </c>
      <c r="E3072" s="713">
        <v>11.29</v>
      </c>
    </row>
    <row r="3073" spans="1:5">
      <c r="A3073" s="712">
        <v>100765</v>
      </c>
      <c r="B3073" s="711" t="s">
        <v>2630</v>
      </c>
      <c r="C3073" s="711" t="s">
        <v>285</v>
      </c>
      <c r="D3073" s="711" t="s">
        <v>5883</v>
      </c>
      <c r="E3073" s="713">
        <v>10.69</v>
      </c>
    </row>
    <row r="3074" spans="1:5">
      <c r="A3074" s="712">
        <v>100766</v>
      </c>
      <c r="B3074" s="711" t="s">
        <v>2631</v>
      </c>
      <c r="C3074" s="711" t="s">
        <v>285</v>
      </c>
      <c r="D3074" s="711" t="s">
        <v>5883</v>
      </c>
      <c r="E3074" s="713">
        <v>10.93</v>
      </c>
    </row>
    <row r="3075" spans="1:5">
      <c r="A3075" s="712">
        <v>100767</v>
      </c>
      <c r="B3075" s="711" t="s">
        <v>2632</v>
      </c>
      <c r="C3075" s="711" t="s">
        <v>285</v>
      </c>
      <c r="D3075" s="711" t="s">
        <v>5883</v>
      </c>
      <c r="E3075" s="713">
        <v>11.26</v>
      </c>
    </row>
    <row r="3076" spans="1:5">
      <c r="A3076" s="712">
        <v>100768</v>
      </c>
      <c r="B3076" s="711" t="s">
        <v>2633</v>
      </c>
      <c r="C3076" s="711" t="s">
        <v>285</v>
      </c>
      <c r="D3076" s="711" t="s">
        <v>5883</v>
      </c>
      <c r="E3076" s="713">
        <v>14.83</v>
      </c>
    </row>
    <row r="3077" spans="1:5">
      <c r="A3077" s="712">
        <v>100769</v>
      </c>
      <c r="B3077" s="711" t="s">
        <v>2634</v>
      </c>
      <c r="C3077" s="711" t="s">
        <v>285</v>
      </c>
      <c r="D3077" s="711" t="s">
        <v>5883</v>
      </c>
      <c r="E3077" s="713">
        <v>15.95</v>
      </c>
    </row>
    <row r="3078" spans="1:5">
      <c r="A3078" s="712">
        <v>100770</v>
      </c>
      <c r="B3078" s="711" t="s">
        <v>2635</v>
      </c>
      <c r="C3078" s="711" t="s">
        <v>285</v>
      </c>
      <c r="D3078" s="711" t="s">
        <v>5883</v>
      </c>
      <c r="E3078" s="713">
        <v>15.55</v>
      </c>
    </row>
    <row r="3079" spans="1:5">
      <c r="A3079" s="712">
        <v>100771</v>
      </c>
      <c r="B3079" s="711" t="s">
        <v>2636</v>
      </c>
      <c r="C3079" s="711" t="s">
        <v>285</v>
      </c>
      <c r="D3079" s="711" t="s">
        <v>5883</v>
      </c>
      <c r="E3079" s="713">
        <v>18.25</v>
      </c>
    </row>
    <row r="3080" spans="1:5">
      <c r="A3080" s="712">
        <v>100772</v>
      </c>
      <c r="B3080" s="711" t="s">
        <v>2637</v>
      </c>
      <c r="C3080" s="711" t="s">
        <v>285</v>
      </c>
      <c r="D3080" s="711" t="s">
        <v>5883</v>
      </c>
      <c r="E3080" s="713">
        <v>11.23</v>
      </c>
    </row>
    <row r="3081" spans="1:5">
      <c r="A3081" s="712">
        <v>100773</v>
      </c>
      <c r="B3081" s="711" t="s">
        <v>2638</v>
      </c>
      <c r="C3081" s="711" t="s">
        <v>285</v>
      </c>
      <c r="D3081" s="711" t="s">
        <v>5883</v>
      </c>
      <c r="E3081" s="713">
        <v>14.24</v>
      </c>
    </row>
    <row r="3082" spans="1:5">
      <c r="A3082" s="712">
        <v>100774</v>
      </c>
      <c r="B3082" s="711" t="s">
        <v>2639</v>
      </c>
      <c r="C3082" s="711" t="s">
        <v>285</v>
      </c>
      <c r="D3082" s="711" t="s">
        <v>5883</v>
      </c>
      <c r="E3082" s="713">
        <v>8.26</v>
      </c>
    </row>
    <row r="3083" spans="1:5">
      <c r="A3083" s="712">
        <v>100775</v>
      </c>
      <c r="B3083" s="711" t="s">
        <v>2640</v>
      </c>
      <c r="C3083" s="711" t="s">
        <v>285</v>
      </c>
      <c r="D3083" s="711" t="s">
        <v>5883</v>
      </c>
      <c r="E3083" s="713">
        <v>9.74</v>
      </c>
    </row>
    <row r="3084" spans="1:5">
      <c r="A3084" s="712">
        <v>100776</v>
      </c>
      <c r="B3084" s="711" t="s">
        <v>2641</v>
      </c>
      <c r="C3084" s="711" t="s">
        <v>285</v>
      </c>
      <c r="D3084" s="711" t="s">
        <v>5883</v>
      </c>
      <c r="E3084" s="713">
        <v>14.33</v>
      </c>
    </row>
    <row r="3085" spans="1:5">
      <c r="A3085" s="712">
        <v>100777</v>
      </c>
      <c r="B3085" s="711" t="s">
        <v>2642</v>
      </c>
      <c r="C3085" s="711" t="s">
        <v>285</v>
      </c>
      <c r="D3085" s="711" t="s">
        <v>5883</v>
      </c>
      <c r="E3085" s="713">
        <v>10.33</v>
      </c>
    </row>
    <row r="3086" spans="1:5">
      <c r="A3086" s="712">
        <v>100778</v>
      </c>
      <c r="B3086" s="711" t="s">
        <v>2643</v>
      </c>
      <c r="C3086" s="711" t="s">
        <v>285</v>
      </c>
      <c r="D3086" s="711" t="s">
        <v>5883</v>
      </c>
      <c r="E3086" s="713">
        <v>7.08</v>
      </c>
    </row>
    <row r="3087" spans="1:5">
      <c r="A3087" s="712">
        <v>98560</v>
      </c>
      <c r="B3087" s="711" t="s">
        <v>2644</v>
      </c>
      <c r="C3087" s="711" t="s">
        <v>281</v>
      </c>
      <c r="D3087" s="711" t="s">
        <v>5884</v>
      </c>
      <c r="E3087" s="713">
        <v>36.51</v>
      </c>
    </row>
    <row r="3088" spans="1:5">
      <c r="A3088" s="712">
        <v>98561</v>
      </c>
      <c r="B3088" s="711" t="s">
        <v>2645</v>
      </c>
      <c r="C3088" s="711" t="s">
        <v>281</v>
      </c>
      <c r="D3088" s="711" t="s">
        <v>5884</v>
      </c>
      <c r="E3088" s="713">
        <v>33.409999999999997</v>
      </c>
    </row>
    <row r="3089" spans="1:5">
      <c r="A3089" s="712">
        <v>98562</v>
      </c>
      <c r="B3089" s="711" t="s">
        <v>2646</v>
      </c>
      <c r="C3089" s="711" t="s">
        <v>281</v>
      </c>
      <c r="D3089" s="711" t="s">
        <v>5884</v>
      </c>
      <c r="E3089" s="713">
        <v>32.21</v>
      </c>
    </row>
    <row r="3090" spans="1:5">
      <c r="A3090" s="712">
        <v>98555</v>
      </c>
      <c r="B3090" s="711" t="s">
        <v>2647</v>
      </c>
      <c r="C3090" s="711" t="s">
        <v>281</v>
      </c>
      <c r="D3090" s="711" t="s">
        <v>5884</v>
      </c>
      <c r="E3090" s="713">
        <v>21.32</v>
      </c>
    </row>
    <row r="3091" spans="1:5">
      <c r="A3091" s="712">
        <v>98556</v>
      </c>
      <c r="B3091" s="711" t="s">
        <v>2648</v>
      </c>
      <c r="C3091" s="711" t="s">
        <v>281</v>
      </c>
      <c r="D3091" s="711" t="s">
        <v>5884</v>
      </c>
      <c r="E3091" s="713">
        <v>38.479999999999997</v>
      </c>
    </row>
    <row r="3092" spans="1:5">
      <c r="A3092" s="712">
        <v>98558</v>
      </c>
      <c r="B3092" s="711" t="s">
        <v>2649</v>
      </c>
      <c r="C3092" s="711" t="s">
        <v>269</v>
      </c>
      <c r="D3092" s="711" t="s">
        <v>5884</v>
      </c>
      <c r="E3092" s="713">
        <v>5.84</v>
      </c>
    </row>
    <row r="3093" spans="1:5">
      <c r="A3093" s="712">
        <v>98559</v>
      </c>
      <c r="B3093" s="711" t="s">
        <v>2650</v>
      </c>
      <c r="C3093" s="711" t="s">
        <v>585</v>
      </c>
      <c r="D3093" s="711" t="s">
        <v>5884</v>
      </c>
      <c r="E3093" s="713">
        <v>3.2</v>
      </c>
    </row>
    <row r="3094" spans="1:5">
      <c r="A3094" s="712">
        <v>98546</v>
      </c>
      <c r="B3094" s="711" t="s">
        <v>2651</v>
      </c>
      <c r="C3094" s="711" t="s">
        <v>281</v>
      </c>
      <c r="D3094" s="711" t="s">
        <v>5884</v>
      </c>
      <c r="E3094" s="713">
        <v>70.42</v>
      </c>
    </row>
    <row r="3095" spans="1:5">
      <c r="A3095" s="712">
        <v>98547</v>
      </c>
      <c r="B3095" s="711" t="s">
        <v>2652</v>
      </c>
      <c r="C3095" s="711" t="s">
        <v>281</v>
      </c>
      <c r="D3095" s="711" t="s">
        <v>5884</v>
      </c>
      <c r="E3095" s="713">
        <v>129.30000000000001</v>
      </c>
    </row>
    <row r="3096" spans="1:5">
      <c r="A3096" s="712">
        <v>98553</v>
      </c>
      <c r="B3096" s="711" t="s">
        <v>2653</v>
      </c>
      <c r="C3096" s="711" t="s">
        <v>281</v>
      </c>
      <c r="D3096" s="711" t="s">
        <v>5884</v>
      </c>
      <c r="E3096" s="713">
        <v>105.34</v>
      </c>
    </row>
    <row r="3097" spans="1:5">
      <c r="A3097" s="712">
        <v>98554</v>
      </c>
      <c r="B3097" s="711" t="s">
        <v>2654</v>
      </c>
      <c r="C3097" s="711" t="s">
        <v>281</v>
      </c>
      <c r="D3097" s="711" t="s">
        <v>5884</v>
      </c>
      <c r="E3097" s="713">
        <v>35.950000000000003</v>
      </c>
    </row>
    <row r="3098" spans="1:5">
      <c r="A3098" s="712">
        <v>98557</v>
      </c>
      <c r="B3098" s="711" t="s">
        <v>2655</v>
      </c>
      <c r="C3098" s="711" t="s">
        <v>281</v>
      </c>
      <c r="D3098" s="711" t="s">
        <v>5884</v>
      </c>
      <c r="E3098" s="713">
        <v>31.19</v>
      </c>
    </row>
    <row r="3099" spans="1:5">
      <c r="A3099" s="712">
        <v>98563</v>
      </c>
      <c r="B3099" s="711" t="s">
        <v>2656</v>
      </c>
      <c r="C3099" s="711" t="s">
        <v>281</v>
      </c>
      <c r="D3099" s="711" t="s">
        <v>5884</v>
      </c>
      <c r="E3099" s="713">
        <v>25.56</v>
      </c>
    </row>
    <row r="3100" spans="1:5">
      <c r="A3100" s="712">
        <v>98564</v>
      </c>
      <c r="B3100" s="711" t="s">
        <v>2657</v>
      </c>
      <c r="C3100" s="711" t="s">
        <v>281</v>
      </c>
      <c r="D3100" s="711" t="s">
        <v>5884</v>
      </c>
      <c r="E3100" s="713">
        <v>35.4</v>
      </c>
    </row>
    <row r="3101" spans="1:5">
      <c r="A3101" s="712">
        <v>98565</v>
      </c>
      <c r="B3101" s="711" t="s">
        <v>2658</v>
      </c>
      <c r="C3101" s="711" t="s">
        <v>281</v>
      </c>
      <c r="D3101" s="711" t="s">
        <v>5884</v>
      </c>
      <c r="E3101" s="713">
        <v>36.96</v>
      </c>
    </row>
    <row r="3102" spans="1:5">
      <c r="A3102" s="712">
        <v>98566</v>
      </c>
      <c r="B3102" s="711" t="s">
        <v>2659</v>
      </c>
      <c r="C3102" s="711" t="s">
        <v>281</v>
      </c>
      <c r="D3102" s="711" t="s">
        <v>5884</v>
      </c>
      <c r="E3102" s="713">
        <v>46.8</v>
      </c>
    </row>
    <row r="3103" spans="1:5">
      <c r="A3103" s="712">
        <v>98567</v>
      </c>
      <c r="B3103" s="711" t="s">
        <v>2660</v>
      </c>
      <c r="C3103" s="711" t="s">
        <v>281</v>
      </c>
      <c r="D3103" s="711" t="s">
        <v>5884</v>
      </c>
      <c r="E3103" s="713">
        <v>47.83</v>
      </c>
    </row>
    <row r="3104" spans="1:5">
      <c r="A3104" s="712">
        <v>98568</v>
      </c>
      <c r="B3104" s="711" t="s">
        <v>2661</v>
      </c>
      <c r="C3104" s="711" t="s">
        <v>281</v>
      </c>
      <c r="D3104" s="711" t="s">
        <v>5884</v>
      </c>
      <c r="E3104" s="713">
        <v>57.65</v>
      </c>
    </row>
    <row r="3105" spans="1:5">
      <c r="A3105" s="712">
        <v>98569</v>
      </c>
      <c r="B3105" s="711" t="s">
        <v>2662</v>
      </c>
      <c r="C3105" s="711" t="s">
        <v>281</v>
      </c>
      <c r="D3105" s="711" t="s">
        <v>5884</v>
      </c>
      <c r="E3105" s="713">
        <v>59.22</v>
      </c>
    </row>
    <row r="3106" spans="1:5">
      <c r="A3106" s="712">
        <v>98570</v>
      </c>
      <c r="B3106" s="711" t="s">
        <v>2663</v>
      </c>
      <c r="C3106" s="711" t="s">
        <v>281</v>
      </c>
      <c r="D3106" s="711" t="s">
        <v>5884</v>
      </c>
      <c r="E3106" s="713">
        <v>69.069999999999993</v>
      </c>
    </row>
    <row r="3107" spans="1:5">
      <c r="A3107" s="712">
        <v>98571</v>
      </c>
      <c r="B3107" s="711" t="s">
        <v>2664</v>
      </c>
      <c r="C3107" s="711" t="s">
        <v>281</v>
      </c>
      <c r="D3107" s="711" t="s">
        <v>5884</v>
      </c>
      <c r="E3107" s="713">
        <v>28.77</v>
      </c>
    </row>
    <row r="3108" spans="1:5">
      <c r="A3108" s="712">
        <v>98572</v>
      </c>
      <c r="B3108" s="711" t="s">
        <v>2665</v>
      </c>
      <c r="C3108" s="711" t="s">
        <v>281</v>
      </c>
      <c r="D3108" s="711" t="s">
        <v>5884</v>
      </c>
      <c r="E3108" s="713">
        <v>35.56</v>
      </c>
    </row>
    <row r="3109" spans="1:5">
      <c r="A3109" s="712">
        <v>98573</v>
      </c>
      <c r="B3109" s="711" t="s">
        <v>2666</v>
      </c>
      <c r="C3109" s="711" t="s">
        <v>281</v>
      </c>
      <c r="D3109" s="711" t="s">
        <v>5884</v>
      </c>
      <c r="E3109" s="713">
        <v>45.08</v>
      </c>
    </row>
    <row r="3110" spans="1:5">
      <c r="A3110" s="712">
        <v>91831</v>
      </c>
      <c r="B3110" s="711" t="s">
        <v>2667</v>
      </c>
      <c r="C3110" s="711" t="s">
        <v>585</v>
      </c>
      <c r="D3110" s="711" t="s">
        <v>5884</v>
      </c>
      <c r="E3110" s="713">
        <v>6.27</v>
      </c>
    </row>
    <row r="3111" spans="1:5">
      <c r="A3111" s="712">
        <v>91833</v>
      </c>
      <c r="B3111" s="711" t="s">
        <v>2668</v>
      </c>
      <c r="C3111" s="711" t="s">
        <v>585</v>
      </c>
      <c r="D3111" s="711" t="s">
        <v>5884</v>
      </c>
      <c r="E3111" s="713">
        <v>6.71</v>
      </c>
    </row>
    <row r="3112" spans="1:5">
      <c r="A3112" s="712">
        <v>91834</v>
      </c>
      <c r="B3112" s="711" t="s">
        <v>2669</v>
      </c>
      <c r="C3112" s="711" t="s">
        <v>585</v>
      </c>
      <c r="D3112" s="711" t="s">
        <v>5884</v>
      </c>
      <c r="E3112" s="713">
        <v>7.01</v>
      </c>
    </row>
    <row r="3113" spans="1:5">
      <c r="A3113" s="712">
        <v>91835</v>
      </c>
      <c r="B3113" s="711" t="s">
        <v>2670</v>
      </c>
      <c r="C3113" s="711" t="s">
        <v>585</v>
      </c>
      <c r="D3113" s="711" t="s">
        <v>5884</v>
      </c>
      <c r="E3113" s="713">
        <v>8.1199999999999992</v>
      </c>
    </row>
    <row r="3114" spans="1:5">
      <c r="A3114" s="712">
        <v>91836</v>
      </c>
      <c r="B3114" s="711" t="s">
        <v>2671</v>
      </c>
      <c r="C3114" s="711" t="s">
        <v>585</v>
      </c>
      <c r="D3114" s="711" t="s">
        <v>5884</v>
      </c>
      <c r="E3114" s="713">
        <v>9.27</v>
      </c>
    </row>
    <row r="3115" spans="1:5">
      <c r="A3115" s="712">
        <v>91837</v>
      </c>
      <c r="B3115" s="711" t="s">
        <v>2672</v>
      </c>
      <c r="C3115" s="711" t="s">
        <v>585</v>
      </c>
      <c r="D3115" s="711" t="s">
        <v>5884</v>
      </c>
      <c r="E3115" s="713">
        <v>11.86</v>
      </c>
    </row>
    <row r="3116" spans="1:5">
      <c r="A3116" s="712">
        <v>91839</v>
      </c>
      <c r="B3116" s="711" t="s">
        <v>2673</v>
      </c>
      <c r="C3116" s="711" t="s">
        <v>585</v>
      </c>
      <c r="D3116" s="711" t="s">
        <v>5883</v>
      </c>
      <c r="E3116" s="713">
        <v>7.78</v>
      </c>
    </row>
    <row r="3117" spans="1:5">
      <c r="A3117" s="712">
        <v>91840</v>
      </c>
      <c r="B3117" s="711" t="s">
        <v>2674</v>
      </c>
      <c r="C3117" s="711" t="s">
        <v>585</v>
      </c>
      <c r="D3117" s="711" t="s">
        <v>5883</v>
      </c>
      <c r="E3117" s="713">
        <v>9.74</v>
      </c>
    </row>
    <row r="3118" spans="1:5">
      <c r="A3118" s="712">
        <v>91841</v>
      </c>
      <c r="B3118" s="711" t="s">
        <v>2675</v>
      </c>
      <c r="C3118" s="711" t="s">
        <v>585</v>
      </c>
      <c r="D3118" s="711" t="s">
        <v>5883</v>
      </c>
      <c r="E3118" s="713">
        <v>9.25</v>
      </c>
    </row>
    <row r="3119" spans="1:5">
      <c r="A3119" s="712">
        <v>91842</v>
      </c>
      <c r="B3119" s="711" t="s">
        <v>2676</v>
      </c>
      <c r="C3119" s="711" t="s">
        <v>585</v>
      </c>
      <c r="D3119" s="711" t="s">
        <v>5884</v>
      </c>
      <c r="E3119" s="713">
        <v>4.67</v>
      </c>
    </row>
    <row r="3120" spans="1:5">
      <c r="A3120" s="712">
        <v>91843</v>
      </c>
      <c r="B3120" s="711" t="s">
        <v>2677</v>
      </c>
      <c r="C3120" s="711" t="s">
        <v>585</v>
      </c>
      <c r="D3120" s="711" t="s">
        <v>5884</v>
      </c>
      <c r="E3120" s="713">
        <v>5.1100000000000003</v>
      </c>
    </row>
    <row r="3121" spans="1:5">
      <c r="A3121" s="712">
        <v>91844</v>
      </c>
      <c r="B3121" s="711" t="s">
        <v>2678</v>
      </c>
      <c r="C3121" s="711" t="s">
        <v>585</v>
      </c>
      <c r="D3121" s="711" t="s">
        <v>5884</v>
      </c>
      <c r="E3121" s="713">
        <v>5.4</v>
      </c>
    </row>
    <row r="3122" spans="1:5">
      <c r="A3122" s="712">
        <v>91845</v>
      </c>
      <c r="B3122" s="711" t="s">
        <v>2679</v>
      </c>
      <c r="C3122" s="711" t="s">
        <v>585</v>
      </c>
      <c r="D3122" s="711" t="s">
        <v>5884</v>
      </c>
      <c r="E3122" s="713">
        <v>6.51</v>
      </c>
    </row>
    <row r="3123" spans="1:5">
      <c r="A3123" s="712">
        <v>91846</v>
      </c>
      <c r="B3123" s="711" t="s">
        <v>2680</v>
      </c>
      <c r="C3123" s="711" t="s">
        <v>585</v>
      </c>
      <c r="D3123" s="711" t="s">
        <v>5884</v>
      </c>
      <c r="E3123" s="713">
        <v>7.68</v>
      </c>
    </row>
    <row r="3124" spans="1:5">
      <c r="A3124" s="712">
        <v>91847</v>
      </c>
      <c r="B3124" s="711" t="s">
        <v>2681</v>
      </c>
      <c r="C3124" s="711" t="s">
        <v>585</v>
      </c>
      <c r="D3124" s="711" t="s">
        <v>5884</v>
      </c>
      <c r="E3124" s="713">
        <v>10.27</v>
      </c>
    </row>
    <row r="3125" spans="1:5">
      <c r="A3125" s="712">
        <v>91849</v>
      </c>
      <c r="B3125" s="711" t="s">
        <v>2682</v>
      </c>
      <c r="C3125" s="711" t="s">
        <v>585</v>
      </c>
      <c r="D3125" s="711" t="s">
        <v>5883</v>
      </c>
      <c r="E3125" s="713">
        <v>6.19</v>
      </c>
    </row>
    <row r="3126" spans="1:5">
      <c r="A3126" s="712">
        <v>91850</v>
      </c>
      <c r="B3126" s="711" t="s">
        <v>2683</v>
      </c>
      <c r="C3126" s="711" t="s">
        <v>585</v>
      </c>
      <c r="D3126" s="711" t="s">
        <v>5883</v>
      </c>
      <c r="E3126" s="713">
        <v>8.19</v>
      </c>
    </row>
    <row r="3127" spans="1:5">
      <c r="A3127" s="712">
        <v>91851</v>
      </c>
      <c r="B3127" s="711" t="s">
        <v>2684</v>
      </c>
      <c r="C3127" s="711" t="s">
        <v>585</v>
      </c>
      <c r="D3127" s="711" t="s">
        <v>5883</v>
      </c>
      <c r="E3127" s="713">
        <v>7.7</v>
      </c>
    </row>
    <row r="3128" spans="1:5">
      <c r="A3128" s="712">
        <v>91852</v>
      </c>
      <c r="B3128" s="711" t="s">
        <v>2685</v>
      </c>
      <c r="C3128" s="711" t="s">
        <v>585</v>
      </c>
      <c r="D3128" s="711" t="s">
        <v>5884</v>
      </c>
      <c r="E3128" s="713">
        <v>6.66</v>
      </c>
    </row>
    <row r="3129" spans="1:5">
      <c r="A3129" s="712">
        <v>91853</v>
      </c>
      <c r="B3129" s="711" t="s">
        <v>2686</v>
      </c>
      <c r="C3129" s="711" t="s">
        <v>585</v>
      </c>
      <c r="D3129" s="711" t="s">
        <v>5884</v>
      </c>
      <c r="E3129" s="713">
        <v>7.06</v>
      </c>
    </row>
    <row r="3130" spans="1:5">
      <c r="A3130" s="712">
        <v>91854</v>
      </c>
      <c r="B3130" s="711" t="s">
        <v>2687</v>
      </c>
      <c r="C3130" s="711" t="s">
        <v>585</v>
      </c>
      <c r="D3130" s="711" t="s">
        <v>5884</v>
      </c>
      <c r="E3130" s="713">
        <v>7.37</v>
      </c>
    </row>
    <row r="3131" spans="1:5">
      <c r="A3131" s="712">
        <v>91855</v>
      </c>
      <c r="B3131" s="711" t="s">
        <v>2688</v>
      </c>
      <c r="C3131" s="711" t="s">
        <v>585</v>
      </c>
      <c r="D3131" s="711" t="s">
        <v>5884</v>
      </c>
      <c r="E3131" s="713">
        <v>8.39</v>
      </c>
    </row>
    <row r="3132" spans="1:5">
      <c r="A3132" s="712">
        <v>91856</v>
      </c>
      <c r="B3132" s="711" t="s">
        <v>2689</v>
      </c>
      <c r="C3132" s="711" t="s">
        <v>585</v>
      </c>
      <c r="D3132" s="711" t="s">
        <v>5884</v>
      </c>
      <c r="E3132" s="713">
        <v>9.51</v>
      </c>
    </row>
    <row r="3133" spans="1:5">
      <c r="A3133" s="712">
        <v>91857</v>
      </c>
      <c r="B3133" s="711" t="s">
        <v>2690</v>
      </c>
      <c r="C3133" s="711" t="s">
        <v>585</v>
      </c>
      <c r="D3133" s="711" t="s">
        <v>5884</v>
      </c>
      <c r="E3133" s="713">
        <v>11.91</v>
      </c>
    </row>
    <row r="3134" spans="1:5">
      <c r="A3134" s="712">
        <v>91859</v>
      </c>
      <c r="B3134" s="711" t="s">
        <v>2691</v>
      </c>
      <c r="C3134" s="711" t="s">
        <v>585</v>
      </c>
      <c r="D3134" s="711" t="s">
        <v>5883</v>
      </c>
      <c r="E3134" s="713">
        <v>8.14</v>
      </c>
    </row>
    <row r="3135" spans="1:5">
      <c r="A3135" s="712">
        <v>91860</v>
      </c>
      <c r="B3135" s="711" t="s">
        <v>2692</v>
      </c>
      <c r="C3135" s="711" t="s">
        <v>585</v>
      </c>
      <c r="D3135" s="711" t="s">
        <v>5883</v>
      </c>
      <c r="E3135" s="713">
        <v>10.07</v>
      </c>
    </row>
    <row r="3136" spans="1:5">
      <c r="A3136" s="712">
        <v>91861</v>
      </c>
      <c r="B3136" s="711" t="s">
        <v>2693</v>
      </c>
      <c r="C3136" s="711" t="s">
        <v>585</v>
      </c>
      <c r="D3136" s="711" t="s">
        <v>5883</v>
      </c>
      <c r="E3136" s="713">
        <v>9.61</v>
      </c>
    </row>
    <row r="3137" spans="1:5">
      <c r="A3137" s="712">
        <v>91862</v>
      </c>
      <c r="B3137" s="711" t="s">
        <v>2694</v>
      </c>
      <c r="C3137" s="711" t="s">
        <v>585</v>
      </c>
      <c r="D3137" s="711" t="s">
        <v>5884</v>
      </c>
      <c r="E3137" s="713">
        <v>7.69</v>
      </c>
    </row>
    <row r="3138" spans="1:5">
      <c r="A3138" s="712">
        <v>91863</v>
      </c>
      <c r="B3138" s="711" t="s">
        <v>2695</v>
      </c>
      <c r="C3138" s="711" t="s">
        <v>585</v>
      </c>
      <c r="D3138" s="711" t="s">
        <v>5884</v>
      </c>
      <c r="E3138" s="713">
        <v>9.07</v>
      </c>
    </row>
    <row r="3139" spans="1:5">
      <c r="A3139" s="712">
        <v>91864</v>
      </c>
      <c r="B3139" s="711" t="s">
        <v>2696</v>
      </c>
      <c r="C3139" s="711" t="s">
        <v>585</v>
      </c>
      <c r="D3139" s="711" t="s">
        <v>5884</v>
      </c>
      <c r="E3139" s="713">
        <v>12.06</v>
      </c>
    </row>
    <row r="3140" spans="1:5">
      <c r="A3140" s="712">
        <v>91865</v>
      </c>
      <c r="B3140" s="711" t="s">
        <v>2697</v>
      </c>
      <c r="C3140" s="711" t="s">
        <v>585</v>
      </c>
      <c r="D3140" s="711" t="s">
        <v>5884</v>
      </c>
      <c r="E3140" s="713">
        <v>15.05</v>
      </c>
    </row>
    <row r="3141" spans="1:5">
      <c r="A3141" s="712">
        <v>91866</v>
      </c>
      <c r="B3141" s="711" t="s">
        <v>2698</v>
      </c>
      <c r="C3141" s="711" t="s">
        <v>585</v>
      </c>
      <c r="D3141" s="711" t="s">
        <v>5884</v>
      </c>
      <c r="E3141" s="713">
        <v>6.21</v>
      </c>
    </row>
    <row r="3142" spans="1:5">
      <c r="A3142" s="712">
        <v>91867</v>
      </c>
      <c r="B3142" s="711" t="s">
        <v>2699</v>
      </c>
      <c r="C3142" s="711" t="s">
        <v>585</v>
      </c>
      <c r="D3142" s="711" t="s">
        <v>5884</v>
      </c>
      <c r="E3142" s="713">
        <v>7.58</v>
      </c>
    </row>
    <row r="3143" spans="1:5">
      <c r="A3143" s="712">
        <v>91868</v>
      </c>
      <c r="B3143" s="711" t="s">
        <v>2700</v>
      </c>
      <c r="C3143" s="711" t="s">
        <v>585</v>
      </c>
      <c r="D3143" s="711" t="s">
        <v>5884</v>
      </c>
      <c r="E3143" s="713">
        <v>10.59</v>
      </c>
    </row>
    <row r="3144" spans="1:5">
      <c r="A3144" s="712">
        <v>91869</v>
      </c>
      <c r="B3144" s="711" t="s">
        <v>2701</v>
      </c>
      <c r="C3144" s="711" t="s">
        <v>585</v>
      </c>
      <c r="D3144" s="711" t="s">
        <v>5884</v>
      </c>
      <c r="E3144" s="713">
        <v>13.57</v>
      </c>
    </row>
    <row r="3145" spans="1:5">
      <c r="A3145" s="712">
        <v>91870</v>
      </c>
      <c r="B3145" s="711" t="s">
        <v>2702</v>
      </c>
      <c r="C3145" s="711" t="s">
        <v>585</v>
      </c>
      <c r="D3145" s="711" t="s">
        <v>5884</v>
      </c>
      <c r="E3145" s="713">
        <v>8.7100000000000009</v>
      </c>
    </row>
    <row r="3146" spans="1:5">
      <c r="A3146" s="712">
        <v>91871</v>
      </c>
      <c r="B3146" s="711" t="s">
        <v>2703</v>
      </c>
      <c r="C3146" s="711" t="s">
        <v>585</v>
      </c>
      <c r="D3146" s="711" t="s">
        <v>5884</v>
      </c>
      <c r="E3146" s="713">
        <v>10.119999999999999</v>
      </c>
    </row>
    <row r="3147" spans="1:5">
      <c r="A3147" s="712">
        <v>91872</v>
      </c>
      <c r="B3147" s="711" t="s">
        <v>2704</v>
      </c>
      <c r="C3147" s="711" t="s">
        <v>585</v>
      </c>
      <c r="D3147" s="711" t="s">
        <v>5884</v>
      </c>
      <c r="E3147" s="713">
        <v>13.12</v>
      </c>
    </row>
    <row r="3148" spans="1:5">
      <c r="A3148" s="712">
        <v>91873</v>
      </c>
      <c r="B3148" s="711" t="s">
        <v>2705</v>
      </c>
      <c r="C3148" s="711" t="s">
        <v>585</v>
      </c>
      <c r="D3148" s="711" t="s">
        <v>5884</v>
      </c>
      <c r="E3148" s="713">
        <v>16.059999999999999</v>
      </c>
    </row>
    <row r="3149" spans="1:5">
      <c r="A3149" s="712">
        <v>93008</v>
      </c>
      <c r="B3149" s="711" t="s">
        <v>2706</v>
      </c>
      <c r="C3149" s="711" t="s">
        <v>585</v>
      </c>
      <c r="D3149" s="711" t="s">
        <v>5884</v>
      </c>
      <c r="E3149" s="713">
        <v>13.44</v>
      </c>
    </row>
    <row r="3150" spans="1:5">
      <c r="A3150" s="712">
        <v>93009</v>
      </c>
      <c r="B3150" s="711" t="s">
        <v>2707</v>
      </c>
      <c r="C3150" s="711" t="s">
        <v>585</v>
      </c>
      <c r="D3150" s="711" t="s">
        <v>5884</v>
      </c>
      <c r="E3150" s="713">
        <v>19.95</v>
      </c>
    </row>
    <row r="3151" spans="1:5">
      <c r="A3151" s="712">
        <v>93010</v>
      </c>
      <c r="B3151" s="711" t="s">
        <v>2708</v>
      </c>
      <c r="C3151" s="711" t="s">
        <v>585</v>
      </c>
      <c r="D3151" s="711" t="s">
        <v>5884</v>
      </c>
      <c r="E3151" s="713">
        <v>27.8</v>
      </c>
    </row>
    <row r="3152" spans="1:5">
      <c r="A3152" s="712">
        <v>93011</v>
      </c>
      <c r="B3152" s="711" t="s">
        <v>2709</v>
      </c>
      <c r="C3152" s="711" t="s">
        <v>585</v>
      </c>
      <c r="D3152" s="711" t="s">
        <v>5884</v>
      </c>
      <c r="E3152" s="713">
        <v>34.04</v>
      </c>
    </row>
    <row r="3153" spans="1:5">
      <c r="A3153" s="712">
        <v>93012</v>
      </c>
      <c r="B3153" s="711" t="s">
        <v>2710</v>
      </c>
      <c r="C3153" s="711" t="s">
        <v>585</v>
      </c>
      <c r="D3153" s="711" t="s">
        <v>5884</v>
      </c>
      <c r="E3153" s="713">
        <v>51.52</v>
      </c>
    </row>
    <row r="3154" spans="1:5">
      <c r="A3154" s="712">
        <v>95726</v>
      </c>
      <c r="B3154" s="711" t="s">
        <v>2711</v>
      </c>
      <c r="C3154" s="711" t="s">
        <v>585</v>
      </c>
      <c r="D3154" s="711" t="s">
        <v>5884</v>
      </c>
      <c r="E3154" s="713">
        <v>5.2</v>
      </c>
    </row>
    <row r="3155" spans="1:5">
      <c r="A3155" s="712">
        <v>95727</v>
      </c>
      <c r="B3155" s="711" t="s">
        <v>2712</v>
      </c>
      <c r="C3155" s="711" t="s">
        <v>585</v>
      </c>
      <c r="D3155" s="711" t="s">
        <v>5884</v>
      </c>
      <c r="E3155" s="713">
        <v>5.97</v>
      </c>
    </row>
    <row r="3156" spans="1:5">
      <c r="A3156" s="712">
        <v>95728</v>
      </c>
      <c r="B3156" s="711" t="s">
        <v>2713</v>
      </c>
      <c r="C3156" s="711" t="s">
        <v>585</v>
      </c>
      <c r="D3156" s="711" t="s">
        <v>5884</v>
      </c>
      <c r="E3156" s="713">
        <v>7.61</v>
      </c>
    </row>
    <row r="3157" spans="1:5">
      <c r="A3157" s="712">
        <v>95729</v>
      </c>
      <c r="B3157" s="711" t="s">
        <v>2714</v>
      </c>
      <c r="C3157" s="711" t="s">
        <v>585</v>
      </c>
      <c r="D3157" s="711" t="s">
        <v>5884</v>
      </c>
      <c r="E3157" s="713">
        <v>6.83</v>
      </c>
    </row>
    <row r="3158" spans="1:5">
      <c r="A3158" s="712">
        <v>95730</v>
      </c>
      <c r="B3158" s="711" t="s">
        <v>2715</v>
      </c>
      <c r="C3158" s="711" t="s">
        <v>585</v>
      </c>
      <c r="D3158" s="711" t="s">
        <v>5884</v>
      </c>
      <c r="E3158" s="713">
        <v>7.59</v>
      </c>
    </row>
    <row r="3159" spans="1:5">
      <c r="A3159" s="712">
        <v>95731</v>
      </c>
      <c r="B3159" s="711" t="s">
        <v>2716</v>
      </c>
      <c r="C3159" s="711" t="s">
        <v>585</v>
      </c>
      <c r="D3159" s="711" t="s">
        <v>5884</v>
      </c>
      <c r="E3159" s="713">
        <v>9.23</v>
      </c>
    </row>
    <row r="3160" spans="1:5">
      <c r="A3160" s="712">
        <v>95732</v>
      </c>
      <c r="B3160" s="711" t="s">
        <v>2717</v>
      </c>
      <c r="C3160" s="711" t="s">
        <v>269</v>
      </c>
      <c r="D3160" s="711" t="s">
        <v>5884</v>
      </c>
      <c r="E3160" s="713">
        <v>3.62</v>
      </c>
    </row>
    <row r="3161" spans="1:5">
      <c r="A3161" s="712">
        <v>95745</v>
      </c>
      <c r="B3161" s="711" t="s">
        <v>2718</v>
      </c>
      <c r="C3161" s="711" t="s">
        <v>585</v>
      </c>
      <c r="D3161" s="711" t="s">
        <v>5883</v>
      </c>
      <c r="E3161" s="713">
        <v>15.8</v>
      </c>
    </row>
    <row r="3162" spans="1:5">
      <c r="A3162" s="712">
        <v>95746</v>
      </c>
      <c r="B3162" s="711" t="s">
        <v>2719</v>
      </c>
      <c r="C3162" s="711" t="s">
        <v>585</v>
      </c>
      <c r="D3162" s="711" t="s">
        <v>5883</v>
      </c>
      <c r="E3162" s="713">
        <v>19.600000000000001</v>
      </c>
    </row>
    <row r="3163" spans="1:5">
      <c r="A3163" s="712">
        <v>95747</v>
      </c>
      <c r="B3163" s="711" t="s">
        <v>2720</v>
      </c>
      <c r="C3163" s="711" t="s">
        <v>585</v>
      </c>
      <c r="D3163" s="711" t="s">
        <v>5883</v>
      </c>
      <c r="E3163" s="713">
        <v>32.04</v>
      </c>
    </row>
    <row r="3164" spans="1:5">
      <c r="A3164" s="712">
        <v>95748</v>
      </c>
      <c r="B3164" s="711" t="s">
        <v>2721</v>
      </c>
      <c r="C3164" s="711" t="s">
        <v>585</v>
      </c>
      <c r="D3164" s="711" t="s">
        <v>5883</v>
      </c>
      <c r="E3164" s="713">
        <v>34.75</v>
      </c>
    </row>
    <row r="3165" spans="1:5">
      <c r="A3165" s="712">
        <v>95749</v>
      </c>
      <c r="B3165" s="711" t="s">
        <v>2722</v>
      </c>
      <c r="C3165" s="711" t="s">
        <v>585</v>
      </c>
      <c r="D3165" s="711" t="s">
        <v>5883</v>
      </c>
      <c r="E3165" s="713">
        <v>21.02</v>
      </c>
    </row>
    <row r="3166" spans="1:5">
      <c r="A3166" s="712">
        <v>95750</v>
      </c>
      <c r="B3166" s="711" t="s">
        <v>2723</v>
      </c>
      <c r="C3166" s="711" t="s">
        <v>585</v>
      </c>
      <c r="D3166" s="711" t="s">
        <v>5883</v>
      </c>
      <c r="E3166" s="713">
        <v>24.71</v>
      </c>
    </row>
    <row r="3167" spans="1:5">
      <c r="A3167" s="712">
        <v>95751</v>
      </c>
      <c r="B3167" s="711" t="s">
        <v>2724</v>
      </c>
      <c r="C3167" s="711" t="s">
        <v>585</v>
      </c>
      <c r="D3167" s="711" t="s">
        <v>5883</v>
      </c>
      <c r="E3167" s="713">
        <v>36.99</v>
      </c>
    </row>
    <row r="3168" spans="1:5">
      <c r="A3168" s="712">
        <v>95752</v>
      </c>
      <c r="B3168" s="711" t="s">
        <v>2725</v>
      </c>
      <c r="C3168" s="711" t="s">
        <v>585</v>
      </c>
      <c r="D3168" s="711" t="s">
        <v>5883</v>
      </c>
      <c r="E3168" s="713">
        <v>39.520000000000003</v>
      </c>
    </row>
    <row r="3169" spans="1:5">
      <c r="A3169" s="712">
        <v>97667</v>
      </c>
      <c r="B3169" s="711" t="s">
        <v>2726</v>
      </c>
      <c r="C3169" s="711" t="s">
        <v>585</v>
      </c>
      <c r="D3169" s="711" t="s">
        <v>5883</v>
      </c>
      <c r="E3169" s="713">
        <v>6.03</v>
      </c>
    </row>
    <row r="3170" spans="1:5">
      <c r="A3170" s="712">
        <v>97668</v>
      </c>
      <c r="B3170" s="711" t="s">
        <v>2727</v>
      </c>
      <c r="C3170" s="711" t="s">
        <v>585</v>
      </c>
      <c r="D3170" s="711" t="s">
        <v>5883</v>
      </c>
      <c r="E3170" s="713">
        <v>9.2799999999999994</v>
      </c>
    </row>
    <row r="3171" spans="1:5">
      <c r="A3171" s="712">
        <v>97669</v>
      </c>
      <c r="B3171" s="711" t="s">
        <v>2728</v>
      </c>
      <c r="C3171" s="711" t="s">
        <v>585</v>
      </c>
      <c r="D3171" s="711" t="s">
        <v>5883</v>
      </c>
      <c r="E3171" s="713">
        <v>14.86</v>
      </c>
    </row>
    <row r="3172" spans="1:5">
      <c r="A3172" s="712">
        <v>97670</v>
      </c>
      <c r="B3172" s="711" t="s">
        <v>2729</v>
      </c>
      <c r="C3172" s="711" t="s">
        <v>585</v>
      </c>
      <c r="D3172" s="711" t="s">
        <v>5883</v>
      </c>
      <c r="E3172" s="713">
        <v>19.07</v>
      </c>
    </row>
    <row r="3173" spans="1:5">
      <c r="A3173" s="712">
        <v>91874</v>
      </c>
      <c r="B3173" s="711" t="s">
        <v>2730</v>
      </c>
      <c r="C3173" s="711" t="s">
        <v>269</v>
      </c>
      <c r="D3173" s="711" t="s">
        <v>5884</v>
      </c>
      <c r="E3173" s="713">
        <v>3.75</v>
      </c>
    </row>
    <row r="3174" spans="1:5">
      <c r="A3174" s="712">
        <v>91875</v>
      </c>
      <c r="B3174" s="711" t="s">
        <v>2731</v>
      </c>
      <c r="C3174" s="711" t="s">
        <v>269</v>
      </c>
      <c r="D3174" s="711" t="s">
        <v>5884</v>
      </c>
      <c r="E3174" s="713">
        <v>4.97</v>
      </c>
    </row>
    <row r="3175" spans="1:5">
      <c r="A3175" s="712">
        <v>91876</v>
      </c>
      <c r="B3175" s="711" t="s">
        <v>2732</v>
      </c>
      <c r="C3175" s="711" t="s">
        <v>269</v>
      </c>
      <c r="D3175" s="711" t="s">
        <v>5884</v>
      </c>
      <c r="E3175" s="713">
        <v>6.54</v>
      </c>
    </row>
    <row r="3176" spans="1:5">
      <c r="A3176" s="712">
        <v>91877</v>
      </c>
      <c r="B3176" s="711" t="s">
        <v>2733</v>
      </c>
      <c r="C3176" s="711" t="s">
        <v>269</v>
      </c>
      <c r="D3176" s="711" t="s">
        <v>5884</v>
      </c>
      <c r="E3176" s="713">
        <v>8.67</v>
      </c>
    </row>
    <row r="3177" spans="1:5">
      <c r="A3177" s="712">
        <v>91878</v>
      </c>
      <c r="B3177" s="711" t="s">
        <v>2734</v>
      </c>
      <c r="C3177" s="711" t="s">
        <v>269</v>
      </c>
      <c r="D3177" s="711" t="s">
        <v>5884</v>
      </c>
      <c r="E3177" s="713">
        <v>4.84</v>
      </c>
    </row>
    <row r="3178" spans="1:5">
      <c r="A3178" s="712">
        <v>91879</v>
      </c>
      <c r="B3178" s="711" t="s">
        <v>2735</v>
      </c>
      <c r="C3178" s="711" t="s">
        <v>269</v>
      </c>
      <c r="D3178" s="711" t="s">
        <v>5884</v>
      </c>
      <c r="E3178" s="713">
        <v>6.02</v>
      </c>
    </row>
    <row r="3179" spans="1:5">
      <c r="A3179" s="712">
        <v>91880</v>
      </c>
      <c r="B3179" s="711" t="s">
        <v>2736</v>
      </c>
      <c r="C3179" s="711" t="s">
        <v>269</v>
      </c>
      <c r="D3179" s="711" t="s">
        <v>5884</v>
      </c>
      <c r="E3179" s="713">
        <v>7.63</v>
      </c>
    </row>
    <row r="3180" spans="1:5">
      <c r="A3180" s="712">
        <v>91881</v>
      </c>
      <c r="B3180" s="711" t="s">
        <v>2737</v>
      </c>
      <c r="C3180" s="711" t="s">
        <v>269</v>
      </c>
      <c r="D3180" s="711" t="s">
        <v>5884</v>
      </c>
      <c r="E3180" s="713">
        <v>9.76</v>
      </c>
    </row>
    <row r="3181" spans="1:5">
      <c r="A3181" s="712">
        <v>91882</v>
      </c>
      <c r="B3181" s="711" t="s">
        <v>2738</v>
      </c>
      <c r="C3181" s="711" t="s">
        <v>269</v>
      </c>
      <c r="D3181" s="711" t="s">
        <v>5884</v>
      </c>
      <c r="E3181" s="713">
        <v>6.01</v>
      </c>
    </row>
    <row r="3182" spans="1:5">
      <c r="A3182" s="712">
        <v>91884</v>
      </c>
      <c r="B3182" s="711" t="s">
        <v>2739</v>
      </c>
      <c r="C3182" s="711" t="s">
        <v>269</v>
      </c>
      <c r="D3182" s="711" t="s">
        <v>5884</v>
      </c>
      <c r="E3182" s="713">
        <v>6.92</v>
      </c>
    </row>
    <row r="3183" spans="1:5">
      <c r="A3183" s="712">
        <v>91885</v>
      </c>
      <c r="B3183" s="711" t="s">
        <v>2740</v>
      </c>
      <c r="C3183" s="711" t="s">
        <v>269</v>
      </c>
      <c r="D3183" s="711" t="s">
        <v>5884</v>
      </c>
      <c r="E3183" s="713">
        <v>8.16</v>
      </c>
    </row>
    <row r="3184" spans="1:5">
      <c r="A3184" s="712">
        <v>91886</v>
      </c>
      <c r="B3184" s="711" t="s">
        <v>2741</v>
      </c>
      <c r="C3184" s="711" t="s">
        <v>269</v>
      </c>
      <c r="D3184" s="711" t="s">
        <v>5884</v>
      </c>
      <c r="E3184" s="713">
        <v>9.8699999999999992</v>
      </c>
    </row>
    <row r="3185" spans="1:5">
      <c r="A3185" s="712">
        <v>91887</v>
      </c>
      <c r="B3185" s="711" t="s">
        <v>2742</v>
      </c>
      <c r="C3185" s="711" t="s">
        <v>269</v>
      </c>
      <c r="D3185" s="711" t="s">
        <v>5884</v>
      </c>
      <c r="E3185" s="713">
        <v>6.85</v>
      </c>
    </row>
    <row r="3186" spans="1:5">
      <c r="A3186" s="712">
        <v>91889</v>
      </c>
      <c r="B3186" s="711" t="s">
        <v>2743</v>
      </c>
      <c r="C3186" s="711" t="s">
        <v>269</v>
      </c>
      <c r="D3186" s="711" t="s">
        <v>5884</v>
      </c>
      <c r="E3186" s="713">
        <v>6.61</v>
      </c>
    </row>
    <row r="3187" spans="1:5">
      <c r="A3187" s="712">
        <v>91890</v>
      </c>
      <c r="B3187" s="711" t="s">
        <v>2744</v>
      </c>
      <c r="C3187" s="711" t="s">
        <v>269</v>
      </c>
      <c r="D3187" s="711" t="s">
        <v>5884</v>
      </c>
      <c r="E3187" s="713">
        <v>8.1999999999999993</v>
      </c>
    </row>
    <row r="3188" spans="1:5">
      <c r="A3188" s="712">
        <v>91892</v>
      </c>
      <c r="B3188" s="711" t="s">
        <v>2745</v>
      </c>
      <c r="C3188" s="711" t="s">
        <v>269</v>
      </c>
      <c r="D3188" s="711" t="s">
        <v>5884</v>
      </c>
      <c r="E3188" s="713">
        <v>9.76</v>
      </c>
    </row>
    <row r="3189" spans="1:5">
      <c r="A3189" s="712">
        <v>91893</v>
      </c>
      <c r="B3189" s="711" t="s">
        <v>2746</v>
      </c>
      <c r="C3189" s="711" t="s">
        <v>269</v>
      </c>
      <c r="D3189" s="711" t="s">
        <v>5884</v>
      </c>
      <c r="E3189" s="713">
        <v>11.16</v>
      </c>
    </row>
    <row r="3190" spans="1:5">
      <c r="A3190" s="712">
        <v>91895</v>
      </c>
      <c r="B3190" s="711" t="s">
        <v>2747</v>
      </c>
      <c r="C3190" s="711" t="s">
        <v>269</v>
      </c>
      <c r="D3190" s="711" t="s">
        <v>5884</v>
      </c>
      <c r="E3190" s="713">
        <v>12.75</v>
      </c>
    </row>
    <row r="3191" spans="1:5">
      <c r="A3191" s="712">
        <v>91896</v>
      </c>
      <c r="B3191" s="711" t="s">
        <v>2748</v>
      </c>
      <c r="C3191" s="711" t="s">
        <v>269</v>
      </c>
      <c r="D3191" s="711" t="s">
        <v>5884</v>
      </c>
      <c r="E3191" s="713">
        <v>13.67</v>
      </c>
    </row>
    <row r="3192" spans="1:5">
      <c r="A3192" s="712">
        <v>91898</v>
      </c>
      <c r="B3192" s="711" t="s">
        <v>2749</v>
      </c>
      <c r="C3192" s="711" t="s">
        <v>269</v>
      </c>
      <c r="D3192" s="711" t="s">
        <v>5884</v>
      </c>
      <c r="E3192" s="713">
        <v>15.37</v>
      </c>
    </row>
    <row r="3193" spans="1:5">
      <c r="A3193" s="712">
        <v>91899</v>
      </c>
      <c r="B3193" s="711" t="s">
        <v>2750</v>
      </c>
      <c r="C3193" s="711" t="s">
        <v>269</v>
      </c>
      <c r="D3193" s="711" t="s">
        <v>5884</v>
      </c>
      <c r="E3193" s="713">
        <v>8.44</v>
      </c>
    </row>
    <row r="3194" spans="1:5">
      <c r="A3194" s="712">
        <v>91901</v>
      </c>
      <c r="B3194" s="711" t="s">
        <v>2751</v>
      </c>
      <c r="C3194" s="711" t="s">
        <v>269</v>
      </c>
      <c r="D3194" s="711" t="s">
        <v>5884</v>
      </c>
      <c r="E3194" s="713">
        <v>8.1999999999999993</v>
      </c>
    </row>
    <row r="3195" spans="1:5">
      <c r="A3195" s="712">
        <v>91902</v>
      </c>
      <c r="B3195" s="711" t="s">
        <v>2752</v>
      </c>
      <c r="C3195" s="711" t="s">
        <v>269</v>
      </c>
      <c r="D3195" s="711" t="s">
        <v>5884</v>
      </c>
      <c r="E3195" s="713">
        <v>9.7799999999999994</v>
      </c>
    </row>
    <row r="3196" spans="1:5">
      <c r="A3196" s="712">
        <v>91904</v>
      </c>
      <c r="B3196" s="711" t="s">
        <v>2753</v>
      </c>
      <c r="C3196" s="711" t="s">
        <v>269</v>
      </c>
      <c r="D3196" s="711" t="s">
        <v>5884</v>
      </c>
      <c r="E3196" s="713">
        <v>11.34</v>
      </c>
    </row>
    <row r="3197" spans="1:5">
      <c r="A3197" s="712">
        <v>91905</v>
      </c>
      <c r="B3197" s="711" t="s">
        <v>2754</v>
      </c>
      <c r="C3197" s="711" t="s">
        <v>269</v>
      </c>
      <c r="D3197" s="711" t="s">
        <v>5884</v>
      </c>
      <c r="E3197" s="713">
        <v>12.74</v>
      </c>
    </row>
    <row r="3198" spans="1:5">
      <c r="A3198" s="712">
        <v>91907</v>
      </c>
      <c r="B3198" s="711" t="s">
        <v>2755</v>
      </c>
      <c r="C3198" s="711" t="s">
        <v>269</v>
      </c>
      <c r="D3198" s="711" t="s">
        <v>5884</v>
      </c>
      <c r="E3198" s="713">
        <v>14.33</v>
      </c>
    </row>
    <row r="3199" spans="1:5">
      <c r="A3199" s="712">
        <v>91908</v>
      </c>
      <c r="B3199" s="711" t="s">
        <v>2756</v>
      </c>
      <c r="C3199" s="711" t="s">
        <v>269</v>
      </c>
      <c r="D3199" s="711" t="s">
        <v>5884</v>
      </c>
      <c r="E3199" s="713">
        <v>15.28</v>
      </c>
    </row>
    <row r="3200" spans="1:5">
      <c r="A3200" s="712">
        <v>91910</v>
      </c>
      <c r="B3200" s="711" t="s">
        <v>2757</v>
      </c>
      <c r="C3200" s="711" t="s">
        <v>269</v>
      </c>
      <c r="D3200" s="711" t="s">
        <v>5884</v>
      </c>
      <c r="E3200" s="713">
        <v>16.98</v>
      </c>
    </row>
    <row r="3201" spans="1:5">
      <c r="A3201" s="712">
        <v>91911</v>
      </c>
      <c r="B3201" s="711" t="s">
        <v>2758</v>
      </c>
      <c r="C3201" s="711" t="s">
        <v>269</v>
      </c>
      <c r="D3201" s="711" t="s">
        <v>5884</v>
      </c>
      <c r="E3201" s="713">
        <v>10.24</v>
      </c>
    </row>
    <row r="3202" spans="1:5">
      <c r="A3202" s="712">
        <v>91913</v>
      </c>
      <c r="B3202" s="711" t="s">
        <v>2759</v>
      </c>
      <c r="C3202" s="711" t="s">
        <v>269</v>
      </c>
      <c r="D3202" s="711" t="s">
        <v>5884</v>
      </c>
      <c r="E3202" s="713">
        <v>10</v>
      </c>
    </row>
    <row r="3203" spans="1:5">
      <c r="A3203" s="712">
        <v>91914</v>
      </c>
      <c r="B3203" s="711" t="s">
        <v>2760</v>
      </c>
      <c r="C3203" s="711" t="s">
        <v>269</v>
      </c>
      <c r="D3203" s="711" t="s">
        <v>5884</v>
      </c>
      <c r="E3203" s="713">
        <v>11.17</v>
      </c>
    </row>
    <row r="3204" spans="1:5">
      <c r="A3204" s="712">
        <v>91916</v>
      </c>
      <c r="B3204" s="711" t="s">
        <v>2761</v>
      </c>
      <c r="C3204" s="711" t="s">
        <v>269</v>
      </c>
      <c r="D3204" s="711" t="s">
        <v>5884</v>
      </c>
      <c r="E3204" s="713">
        <v>12.73</v>
      </c>
    </row>
    <row r="3205" spans="1:5">
      <c r="A3205" s="712">
        <v>91917</v>
      </c>
      <c r="B3205" s="711" t="s">
        <v>2762</v>
      </c>
      <c r="C3205" s="711" t="s">
        <v>269</v>
      </c>
      <c r="D3205" s="711" t="s">
        <v>5884</v>
      </c>
      <c r="E3205" s="713">
        <v>13.58</v>
      </c>
    </row>
    <row r="3206" spans="1:5">
      <c r="A3206" s="712">
        <v>91919</v>
      </c>
      <c r="B3206" s="711" t="s">
        <v>2763</v>
      </c>
      <c r="C3206" s="711" t="s">
        <v>269</v>
      </c>
      <c r="D3206" s="711" t="s">
        <v>5884</v>
      </c>
      <c r="E3206" s="713">
        <v>15.17</v>
      </c>
    </row>
    <row r="3207" spans="1:5">
      <c r="A3207" s="712">
        <v>91920</v>
      </c>
      <c r="B3207" s="711" t="s">
        <v>2764</v>
      </c>
      <c r="C3207" s="711" t="s">
        <v>269</v>
      </c>
      <c r="D3207" s="711" t="s">
        <v>5884</v>
      </c>
      <c r="E3207" s="713">
        <v>15.47</v>
      </c>
    </row>
    <row r="3208" spans="1:5">
      <c r="A3208" s="712">
        <v>91922</v>
      </c>
      <c r="B3208" s="711" t="s">
        <v>2765</v>
      </c>
      <c r="C3208" s="711" t="s">
        <v>269</v>
      </c>
      <c r="D3208" s="711" t="s">
        <v>5884</v>
      </c>
      <c r="E3208" s="713">
        <v>17.170000000000002</v>
      </c>
    </row>
    <row r="3209" spans="1:5">
      <c r="A3209" s="712">
        <v>93013</v>
      </c>
      <c r="B3209" s="711" t="s">
        <v>2766</v>
      </c>
      <c r="C3209" s="711" t="s">
        <v>269</v>
      </c>
      <c r="D3209" s="711" t="s">
        <v>5884</v>
      </c>
      <c r="E3209" s="713">
        <v>11.24</v>
      </c>
    </row>
    <row r="3210" spans="1:5">
      <c r="A3210" s="712">
        <v>93014</v>
      </c>
      <c r="B3210" s="711" t="s">
        <v>2767</v>
      </c>
      <c r="C3210" s="711" t="s">
        <v>269</v>
      </c>
      <c r="D3210" s="711" t="s">
        <v>5884</v>
      </c>
      <c r="E3210" s="713">
        <v>13.79</v>
      </c>
    </row>
    <row r="3211" spans="1:5">
      <c r="A3211" s="712">
        <v>93015</v>
      </c>
      <c r="B3211" s="711" t="s">
        <v>2768</v>
      </c>
      <c r="C3211" s="711" t="s">
        <v>269</v>
      </c>
      <c r="D3211" s="711" t="s">
        <v>5884</v>
      </c>
      <c r="E3211" s="713">
        <v>20.68</v>
      </c>
    </row>
    <row r="3212" spans="1:5">
      <c r="A3212" s="712">
        <v>93016</v>
      </c>
      <c r="B3212" s="711" t="s">
        <v>2769</v>
      </c>
      <c r="C3212" s="711" t="s">
        <v>269</v>
      </c>
      <c r="D3212" s="711" t="s">
        <v>5884</v>
      </c>
      <c r="E3212" s="713">
        <v>25.08</v>
      </c>
    </row>
    <row r="3213" spans="1:5">
      <c r="A3213" s="712">
        <v>93017</v>
      </c>
      <c r="B3213" s="711" t="s">
        <v>2770</v>
      </c>
      <c r="C3213" s="711" t="s">
        <v>269</v>
      </c>
      <c r="D3213" s="711" t="s">
        <v>5884</v>
      </c>
      <c r="E3213" s="713">
        <v>37.49</v>
      </c>
    </row>
    <row r="3214" spans="1:5">
      <c r="A3214" s="712">
        <v>93018</v>
      </c>
      <c r="B3214" s="711" t="s">
        <v>2771</v>
      </c>
      <c r="C3214" s="711" t="s">
        <v>269</v>
      </c>
      <c r="D3214" s="711" t="s">
        <v>5884</v>
      </c>
      <c r="E3214" s="713">
        <v>17.16</v>
      </c>
    </row>
    <row r="3215" spans="1:5">
      <c r="A3215" s="712">
        <v>93020</v>
      </c>
      <c r="B3215" s="711" t="s">
        <v>2772</v>
      </c>
      <c r="C3215" s="711" t="s">
        <v>269</v>
      </c>
      <c r="D3215" s="711" t="s">
        <v>5884</v>
      </c>
      <c r="E3215" s="713">
        <v>21.91</v>
      </c>
    </row>
    <row r="3216" spans="1:5">
      <c r="A3216" s="712">
        <v>93022</v>
      </c>
      <c r="B3216" s="711" t="s">
        <v>2773</v>
      </c>
      <c r="C3216" s="711" t="s">
        <v>269</v>
      </c>
      <c r="D3216" s="711" t="s">
        <v>5884</v>
      </c>
      <c r="E3216" s="713">
        <v>36.19</v>
      </c>
    </row>
    <row r="3217" spans="1:5">
      <c r="A3217" s="712">
        <v>93024</v>
      </c>
      <c r="B3217" s="711" t="s">
        <v>2774</v>
      </c>
      <c r="C3217" s="711" t="s">
        <v>269</v>
      </c>
      <c r="D3217" s="711" t="s">
        <v>5884</v>
      </c>
      <c r="E3217" s="713">
        <v>38.090000000000003</v>
      </c>
    </row>
    <row r="3218" spans="1:5">
      <c r="A3218" s="712">
        <v>93026</v>
      </c>
      <c r="B3218" s="711" t="s">
        <v>2775</v>
      </c>
      <c r="C3218" s="711" t="s">
        <v>269</v>
      </c>
      <c r="D3218" s="711" t="s">
        <v>5884</v>
      </c>
      <c r="E3218" s="713">
        <v>61.81</v>
      </c>
    </row>
    <row r="3219" spans="1:5">
      <c r="A3219" s="712">
        <v>95733</v>
      </c>
      <c r="B3219" s="711" t="s">
        <v>2776</v>
      </c>
      <c r="C3219" s="711" t="s">
        <v>269</v>
      </c>
      <c r="D3219" s="711" t="s">
        <v>5884</v>
      </c>
      <c r="E3219" s="713">
        <v>4.7300000000000004</v>
      </c>
    </row>
    <row r="3220" spans="1:5">
      <c r="A3220" s="712">
        <v>95734</v>
      </c>
      <c r="B3220" s="711" t="s">
        <v>2777</v>
      </c>
      <c r="C3220" s="711" t="s">
        <v>269</v>
      </c>
      <c r="D3220" s="711" t="s">
        <v>5884</v>
      </c>
      <c r="E3220" s="713">
        <v>6.28</v>
      </c>
    </row>
    <row r="3221" spans="1:5">
      <c r="A3221" s="712">
        <v>95735</v>
      </c>
      <c r="B3221" s="711" t="s">
        <v>2778</v>
      </c>
      <c r="C3221" s="711" t="s">
        <v>269</v>
      </c>
      <c r="D3221" s="711" t="s">
        <v>5884</v>
      </c>
      <c r="E3221" s="713">
        <v>5.3</v>
      </c>
    </row>
    <row r="3222" spans="1:5">
      <c r="A3222" s="712">
        <v>95736</v>
      </c>
      <c r="B3222" s="711" t="s">
        <v>2779</v>
      </c>
      <c r="C3222" s="711" t="s">
        <v>269</v>
      </c>
      <c r="D3222" s="711" t="s">
        <v>5884</v>
      </c>
      <c r="E3222" s="713">
        <v>6.21</v>
      </c>
    </row>
    <row r="3223" spans="1:5">
      <c r="A3223" s="712">
        <v>95738</v>
      </c>
      <c r="B3223" s="711" t="s">
        <v>2780</v>
      </c>
      <c r="C3223" s="711" t="s">
        <v>269</v>
      </c>
      <c r="D3223" s="711" t="s">
        <v>5884</v>
      </c>
      <c r="E3223" s="713">
        <v>7.47</v>
      </c>
    </row>
    <row r="3224" spans="1:5">
      <c r="A3224" s="712">
        <v>95753</v>
      </c>
      <c r="B3224" s="711" t="s">
        <v>2781</v>
      </c>
      <c r="C3224" s="711" t="s">
        <v>269</v>
      </c>
      <c r="D3224" s="711" t="s">
        <v>5883</v>
      </c>
      <c r="E3224" s="713">
        <v>5.48</v>
      </c>
    </row>
    <row r="3225" spans="1:5">
      <c r="A3225" s="712">
        <v>95754</v>
      </c>
      <c r="B3225" s="711" t="s">
        <v>2782</v>
      </c>
      <c r="C3225" s="711" t="s">
        <v>269</v>
      </c>
      <c r="D3225" s="711" t="s">
        <v>5883</v>
      </c>
      <c r="E3225" s="713">
        <v>6.84</v>
      </c>
    </row>
    <row r="3226" spans="1:5">
      <c r="A3226" s="712">
        <v>95755</v>
      </c>
      <c r="B3226" s="711" t="s">
        <v>2783</v>
      </c>
      <c r="C3226" s="711" t="s">
        <v>269</v>
      </c>
      <c r="D3226" s="711" t="s">
        <v>5883</v>
      </c>
      <c r="E3226" s="713">
        <v>9.77</v>
      </c>
    </row>
    <row r="3227" spans="1:5">
      <c r="A3227" s="712">
        <v>95756</v>
      </c>
      <c r="B3227" s="711" t="s">
        <v>2784</v>
      </c>
      <c r="C3227" s="711" t="s">
        <v>269</v>
      </c>
      <c r="D3227" s="711" t="s">
        <v>5883</v>
      </c>
      <c r="E3227" s="713">
        <v>12.96</v>
      </c>
    </row>
    <row r="3228" spans="1:5">
      <c r="A3228" s="712">
        <v>95757</v>
      </c>
      <c r="B3228" s="711" t="s">
        <v>2785</v>
      </c>
      <c r="C3228" s="711" t="s">
        <v>269</v>
      </c>
      <c r="D3228" s="711" t="s">
        <v>5883</v>
      </c>
      <c r="E3228" s="713">
        <v>8.3800000000000008</v>
      </c>
    </row>
    <row r="3229" spans="1:5">
      <c r="A3229" s="712">
        <v>95758</v>
      </c>
      <c r="B3229" s="711" t="s">
        <v>2786</v>
      </c>
      <c r="C3229" s="711" t="s">
        <v>269</v>
      </c>
      <c r="D3229" s="711" t="s">
        <v>5883</v>
      </c>
      <c r="E3229" s="713">
        <v>9.4</v>
      </c>
    </row>
    <row r="3230" spans="1:5">
      <c r="A3230" s="712">
        <v>95759</v>
      </c>
      <c r="B3230" s="711" t="s">
        <v>2787</v>
      </c>
      <c r="C3230" s="711" t="s">
        <v>269</v>
      </c>
      <c r="D3230" s="711" t="s">
        <v>5883</v>
      </c>
      <c r="E3230" s="713">
        <v>11.85</v>
      </c>
    </row>
    <row r="3231" spans="1:5">
      <c r="A3231" s="712">
        <v>95760</v>
      </c>
      <c r="B3231" s="711" t="s">
        <v>2788</v>
      </c>
      <c r="C3231" s="711" t="s">
        <v>269</v>
      </c>
      <c r="D3231" s="711" t="s">
        <v>5883</v>
      </c>
      <c r="E3231" s="713">
        <v>14.49</v>
      </c>
    </row>
    <row r="3232" spans="1:5">
      <c r="A3232" s="712">
        <v>97559</v>
      </c>
      <c r="B3232" s="711" t="s">
        <v>2789</v>
      </c>
      <c r="C3232" s="711" t="s">
        <v>269</v>
      </c>
      <c r="D3232" s="711" t="s">
        <v>5884</v>
      </c>
      <c r="E3232" s="713">
        <v>8.02</v>
      </c>
    </row>
    <row r="3233" spans="1:5">
      <c r="A3233" s="712">
        <v>97562</v>
      </c>
      <c r="B3233" s="711" t="s">
        <v>2790</v>
      </c>
      <c r="C3233" s="711" t="s">
        <v>269</v>
      </c>
      <c r="D3233" s="711" t="s">
        <v>5884</v>
      </c>
      <c r="E3233" s="713">
        <v>9.6</v>
      </c>
    </row>
    <row r="3234" spans="1:5">
      <c r="A3234" s="712">
        <v>97564</v>
      </c>
      <c r="B3234" s="711" t="s">
        <v>2791</v>
      </c>
      <c r="C3234" s="711" t="s">
        <v>269</v>
      </c>
      <c r="D3234" s="711" t="s">
        <v>5884</v>
      </c>
      <c r="E3234" s="713">
        <v>10.99</v>
      </c>
    </row>
    <row r="3235" spans="1:5">
      <c r="A3235" s="712">
        <v>91924</v>
      </c>
      <c r="B3235" s="711" t="s">
        <v>2792</v>
      </c>
      <c r="C3235" s="711" t="s">
        <v>585</v>
      </c>
      <c r="D3235" s="711" t="s">
        <v>5884</v>
      </c>
      <c r="E3235" s="713">
        <v>2.72</v>
      </c>
    </row>
    <row r="3236" spans="1:5">
      <c r="A3236" s="712">
        <v>91925</v>
      </c>
      <c r="B3236" s="711" t="s">
        <v>2793</v>
      </c>
      <c r="C3236" s="711" t="s">
        <v>585</v>
      </c>
      <c r="D3236" s="711" t="s">
        <v>5884</v>
      </c>
      <c r="E3236" s="713">
        <v>4</v>
      </c>
    </row>
    <row r="3237" spans="1:5">
      <c r="A3237" s="712">
        <v>91926</v>
      </c>
      <c r="B3237" s="711" t="s">
        <v>2794</v>
      </c>
      <c r="C3237" s="711" t="s">
        <v>585</v>
      </c>
      <c r="D3237" s="711" t="s">
        <v>5884</v>
      </c>
      <c r="E3237" s="713">
        <v>4.0199999999999996</v>
      </c>
    </row>
    <row r="3238" spans="1:5">
      <c r="A3238" s="712">
        <v>91927</v>
      </c>
      <c r="B3238" s="711" t="s">
        <v>2795</v>
      </c>
      <c r="C3238" s="711" t="s">
        <v>585</v>
      </c>
      <c r="D3238" s="711" t="s">
        <v>5884</v>
      </c>
      <c r="E3238" s="713">
        <v>5.43</v>
      </c>
    </row>
    <row r="3239" spans="1:5">
      <c r="A3239" s="712">
        <v>91928</v>
      </c>
      <c r="B3239" s="711" t="s">
        <v>2796</v>
      </c>
      <c r="C3239" s="711" t="s">
        <v>585</v>
      </c>
      <c r="D3239" s="711" t="s">
        <v>5884</v>
      </c>
      <c r="E3239" s="713">
        <v>6.67</v>
      </c>
    </row>
    <row r="3240" spans="1:5">
      <c r="A3240" s="712">
        <v>91929</v>
      </c>
      <c r="B3240" s="711" t="s">
        <v>2797</v>
      </c>
      <c r="C3240" s="711" t="s">
        <v>585</v>
      </c>
      <c r="D3240" s="711" t="s">
        <v>5884</v>
      </c>
      <c r="E3240" s="713">
        <v>7.67</v>
      </c>
    </row>
    <row r="3241" spans="1:5">
      <c r="A3241" s="712">
        <v>91930</v>
      </c>
      <c r="B3241" s="711" t="s">
        <v>2798</v>
      </c>
      <c r="C3241" s="711" t="s">
        <v>585</v>
      </c>
      <c r="D3241" s="711" t="s">
        <v>5884</v>
      </c>
      <c r="E3241" s="713">
        <v>9.19</v>
      </c>
    </row>
    <row r="3242" spans="1:5">
      <c r="A3242" s="712">
        <v>91931</v>
      </c>
      <c r="B3242" s="711" t="s">
        <v>2799</v>
      </c>
      <c r="C3242" s="711" t="s">
        <v>585</v>
      </c>
      <c r="D3242" s="711" t="s">
        <v>5884</v>
      </c>
      <c r="E3242" s="713">
        <v>10.35</v>
      </c>
    </row>
    <row r="3243" spans="1:5">
      <c r="A3243" s="712">
        <v>91932</v>
      </c>
      <c r="B3243" s="711" t="s">
        <v>2800</v>
      </c>
      <c r="C3243" s="711" t="s">
        <v>585</v>
      </c>
      <c r="D3243" s="711" t="s">
        <v>5884</v>
      </c>
      <c r="E3243" s="713">
        <v>15.22</v>
      </c>
    </row>
    <row r="3244" spans="1:5">
      <c r="A3244" s="712">
        <v>91933</v>
      </c>
      <c r="B3244" s="711" t="s">
        <v>2801</v>
      </c>
      <c r="C3244" s="711" t="s">
        <v>585</v>
      </c>
      <c r="D3244" s="711" t="s">
        <v>5884</v>
      </c>
      <c r="E3244" s="713">
        <v>16.329999999999998</v>
      </c>
    </row>
    <row r="3245" spans="1:5">
      <c r="A3245" s="712">
        <v>91934</v>
      </c>
      <c r="B3245" s="711" t="s">
        <v>2802</v>
      </c>
      <c r="C3245" s="711" t="s">
        <v>585</v>
      </c>
      <c r="D3245" s="711" t="s">
        <v>5884</v>
      </c>
      <c r="E3245" s="713">
        <v>23.32</v>
      </c>
    </row>
    <row r="3246" spans="1:5">
      <c r="A3246" s="712">
        <v>91935</v>
      </c>
      <c r="B3246" s="711" t="s">
        <v>2803</v>
      </c>
      <c r="C3246" s="711" t="s">
        <v>585</v>
      </c>
      <c r="D3246" s="711" t="s">
        <v>5884</v>
      </c>
      <c r="E3246" s="713">
        <v>24.93</v>
      </c>
    </row>
    <row r="3247" spans="1:5">
      <c r="A3247" s="712">
        <v>92979</v>
      </c>
      <c r="B3247" s="711" t="s">
        <v>2804</v>
      </c>
      <c r="C3247" s="711" t="s">
        <v>585</v>
      </c>
      <c r="D3247" s="711" t="s">
        <v>5884</v>
      </c>
      <c r="E3247" s="713">
        <v>10.98</v>
      </c>
    </row>
    <row r="3248" spans="1:5">
      <c r="A3248" s="712">
        <v>92980</v>
      </c>
      <c r="B3248" s="711" t="s">
        <v>2805</v>
      </c>
      <c r="C3248" s="711" t="s">
        <v>585</v>
      </c>
      <c r="D3248" s="711" t="s">
        <v>5884</v>
      </c>
      <c r="E3248" s="713">
        <v>11.94</v>
      </c>
    </row>
    <row r="3249" spans="1:5">
      <c r="A3249" s="712">
        <v>92981</v>
      </c>
      <c r="B3249" s="711" t="s">
        <v>2806</v>
      </c>
      <c r="C3249" s="711" t="s">
        <v>585</v>
      </c>
      <c r="D3249" s="711" t="s">
        <v>5884</v>
      </c>
      <c r="E3249" s="713">
        <v>16.899999999999999</v>
      </c>
    </row>
    <row r="3250" spans="1:5">
      <c r="A3250" s="712">
        <v>92982</v>
      </c>
      <c r="B3250" s="711" t="s">
        <v>2807</v>
      </c>
      <c r="C3250" s="711" t="s">
        <v>585</v>
      </c>
      <c r="D3250" s="711" t="s">
        <v>5884</v>
      </c>
      <c r="E3250" s="713">
        <v>18.29</v>
      </c>
    </row>
    <row r="3251" spans="1:5">
      <c r="A3251" s="712">
        <v>92983</v>
      </c>
      <c r="B3251" s="711" t="s">
        <v>2808</v>
      </c>
      <c r="C3251" s="711" t="s">
        <v>585</v>
      </c>
      <c r="D3251" s="711" t="s">
        <v>5884</v>
      </c>
      <c r="E3251" s="713">
        <v>28.4</v>
      </c>
    </row>
    <row r="3252" spans="1:5">
      <c r="A3252" s="712">
        <v>92984</v>
      </c>
      <c r="B3252" s="711" t="s">
        <v>2809</v>
      </c>
      <c r="C3252" s="711" t="s">
        <v>585</v>
      </c>
      <c r="D3252" s="711" t="s">
        <v>5884</v>
      </c>
      <c r="E3252" s="713">
        <v>29.17</v>
      </c>
    </row>
    <row r="3253" spans="1:5">
      <c r="A3253" s="712">
        <v>92985</v>
      </c>
      <c r="B3253" s="711" t="s">
        <v>2810</v>
      </c>
      <c r="C3253" s="711" t="s">
        <v>585</v>
      </c>
      <c r="D3253" s="711" t="s">
        <v>5884</v>
      </c>
      <c r="E3253" s="713">
        <v>38.47</v>
      </c>
    </row>
    <row r="3254" spans="1:5">
      <c r="A3254" s="712">
        <v>92986</v>
      </c>
      <c r="B3254" s="711" t="s">
        <v>2811</v>
      </c>
      <c r="C3254" s="711" t="s">
        <v>585</v>
      </c>
      <c r="D3254" s="711" t="s">
        <v>5884</v>
      </c>
      <c r="E3254" s="713">
        <v>39.630000000000003</v>
      </c>
    </row>
    <row r="3255" spans="1:5">
      <c r="A3255" s="712">
        <v>92987</v>
      </c>
      <c r="B3255" s="711" t="s">
        <v>2812</v>
      </c>
      <c r="C3255" s="711" t="s">
        <v>585</v>
      </c>
      <c r="D3255" s="711" t="s">
        <v>5884</v>
      </c>
      <c r="E3255" s="713">
        <v>55.69</v>
      </c>
    </row>
    <row r="3256" spans="1:5">
      <c r="A3256" s="712">
        <v>92988</v>
      </c>
      <c r="B3256" s="711" t="s">
        <v>2813</v>
      </c>
      <c r="C3256" s="711" t="s">
        <v>585</v>
      </c>
      <c r="D3256" s="711" t="s">
        <v>5884</v>
      </c>
      <c r="E3256" s="713">
        <v>55.83</v>
      </c>
    </row>
    <row r="3257" spans="1:5">
      <c r="A3257" s="712">
        <v>92989</v>
      </c>
      <c r="B3257" s="711" t="s">
        <v>2814</v>
      </c>
      <c r="C3257" s="711" t="s">
        <v>585</v>
      </c>
      <c r="D3257" s="711" t="s">
        <v>5884</v>
      </c>
      <c r="E3257" s="713">
        <v>77.67</v>
      </c>
    </row>
    <row r="3258" spans="1:5">
      <c r="A3258" s="712">
        <v>92990</v>
      </c>
      <c r="B3258" s="711" t="s">
        <v>2815</v>
      </c>
      <c r="C3258" s="711" t="s">
        <v>585</v>
      </c>
      <c r="D3258" s="711" t="s">
        <v>5884</v>
      </c>
      <c r="E3258" s="713">
        <v>76.760000000000005</v>
      </c>
    </row>
    <row r="3259" spans="1:5">
      <c r="A3259" s="712">
        <v>92991</v>
      </c>
      <c r="B3259" s="711" t="s">
        <v>2816</v>
      </c>
      <c r="C3259" s="711" t="s">
        <v>585</v>
      </c>
      <c r="D3259" s="711" t="s">
        <v>5884</v>
      </c>
      <c r="E3259" s="713">
        <v>101.46</v>
      </c>
    </row>
    <row r="3260" spans="1:5">
      <c r="A3260" s="712">
        <v>92992</v>
      </c>
      <c r="B3260" s="711" t="s">
        <v>2817</v>
      </c>
      <c r="C3260" s="711" t="s">
        <v>585</v>
      </c>
      <c r="D3260" s="711" t="s">
        <v>5884</v>
      </c>
      <c r="E3260" s="713">
        <v>101.53</v>
      </c>
    </row>
    <row r="3261" spans="1:5">
      <c r="A3261" s="712">
        <v>92993</v>
      </c>
      <c r="B3261" s="711" t="s">
        <v>2818</v>
      </c>
      <c r="C3261" s="711" t="s">
        <v>585</v>
      </c>
      <c r="D3261" s="711" t="s">
        <v>5884</v>
      </c>
      <c r="E3261" s="713">
        <v>130.29</v>
      </c>
    </row>
    <row r="3262" spans="1:5">
      <c r="A3262" s="712">
        <v>92994</v>
      </c>
      <c r="B3262" s="711" t="s">
        <v>2819</v>
      </c>
      <c r="C3262" s="711" t="s">
        <v>585</v>
      </c>
      <c r="D3262" s="711" t="s">
        <v>5884</v>
      </c>
      <c r="E3262" s="713">
        <v>131.61000000000001</v>
      </c>
    </row>
    <row r="3263" spans="1:5">
      <c r="A3263" s="712">
        <v>92995</v>
      </c>
      <c r="B3263" s="711" t="s">
        <v>2820</v>
      </c>
      <c r="C3263" s="711" t="s">
        <v>585</v>
      </c>
      <c r="D3263" s="711" t="s">
        <v>5884</v>
      </c>
      <c r="E3263" s="713">
        <v>162.25</v>
      </c>
    </row>
    <row r="3264" spans="1:5">
      <c r="A3264" s="712">
        <v>92996</v>
      </c>
      <c r="B3264" s="711" t="s">
        <v>2821</v>
      </c>
      <c r="C3264" s="711" t="s">
        <v>585</v>
      </c>
      <c r="D3264" s="711" t="s">
        <v>5884</v>
      </c>
      <c r="E3264" s="713">
        <v>162.71</v>
      </c>
    </row>
    <row r="3265" spans="1:5">
      <c r="A3265" s="712">
        <v>92997</v>
      </c>
      <c r="B3265" s="711" t="s">
        <v>2822</v>
      </c>
      <c r="C3265" s="711" t="s">
        <v>585</v>
      </c>
      <c r="D3265" s="711" t="s">
        <v>5884</v>
      </c>
      <c r="E3265" s="713">
        <v>197.23</v>
      </c>
    </row>
    <row r="3266" spans="1:5">
      <c r="A3266" s="712">
        <v>92998</v>
      </c>
      <c r="B3266" s="711" t="s">
        <v>2823</v>
      </c>
      <c r="C3266" s="711" t="s">
        <v>585</v>
      </c>
      <c r="D3266" s="711" t="s">
        <v>5884</v>
      </c>
      <c r="E3266" s="713">
        <v>199.17</v>
      </c>
    </row>
    <row r="3267" spans="1:5">
      <c r="A3267" s="712">
        <v>92999</v>
      </c>
      <c r="B3267" s="711" t="s">
        <v>2824</v>
      </c>
      <c r="C3267" s="711" t="s">
        <v>585</v>
      </c>
      <c r="D3267" s="711" t="s">
        <v>5884</v>
      </c>
      <c r="E3267" s="713">
        <v>260.04000000000002</v>
      </c>
    </row>
    <row r="3268" spans="1:5">
      <c r="A3268" s="712">
        <v>93000</v>
      </c>
      <c r="B3268" s="711" t="s">
        <v>2825</v>
      </c>
      <c r="C3268" s="711" t="s">
        <v>585</v>
      </c>
      <c r="D3268" s="711" t="s">
        <v>5884</v>
      </c>
      <c r="E3268" s="713">
        <v>261.66000000000003</v>
      </c>
    </row>
    <row r="3269" spans="1:5">
      <c r="A3269" s="712">
        <v>93001</v>
      </c>
      <c r="B3269" s="711" t="s">
        <v>2826</v>
      </c>
      <c r="C3269" s="711" t="s">
        <v>585</v>
      </c>
      <c r="D3269" s="711" t="s">
        <v>5884</v>
      </c>
      <c r="E3269" s="713">
        <v>317.77999999999997</v>
      </c>
    </row>
    <row r="3270" spans="1:5">
      <c r="A3270" s="712">
        <v>93002</v>
      </c>
      <c r="B3270" s="711" t="s">
        <v>2827</v>
      </c>
      <c r="C3270" s="711" t="s">
        <v>585</v>
      </c>
      <c r="D3270" s="711" t="s">
        <v>5884</v>
      </c>
      <c r="E3270" s="713">
        <v>326.77</v>
      </c>
    </row>
    <row r="3271" spans="1:5">
      <c r="A3271" s="712">
        <v>101884</v>
      </c>
      <c r="B3271" s="711" t="s">
        <v>6529</v>
      </c>
      <c r="C3271" s="711" t="s">
        <v>585</v>
      </c>
      <c r="D3271" s="711" t="s">
        <v>5884</v>
      </c>
      <c r="E3271" s="713">
        <v>10.79</v>
      </c>
    </row>
    <row r="3272" spans="1:5">
      <c r="A3272" s="712">
        <v>101885</v>
      </c>
      <c r="B3272" s="711" t="s">
        <v>6530</v>
      </c>
      <c r="C3272" s="711" t="s">
        <v>585</v>
      </c>
      <c r="D3272" s="711" t="s">
        <v>5884</v>
      </c>
      <c r="E3272" s="713">
        <v>11.75</v>
      </c>
    </row>
    <row r="3273" spans="1:5">
      <c r="A3273" s="712">
        <v>101886</v>
      </c>
      <c r="B3273" s="711" t="s">
        <v>6531</v>
      </c>
      <c r="C3273" s="711" t="s">
        <v>585</v>
      </c>
      <c r="D3273" s="711" t="s">
        <v>5884</v>
      </c>
      <c r="E3273" s="713">
        <v>16.670000000000002</v>
      </c>
    </row>
    <row r="3274" spans="1:5">
      <c r="A3274" s="712">
        <v>101887</v>
      </c>
      <c r="B3274" s="711" t="s">
        <v>6532</v>
      </c>
      <c r="C3274" s="711" t="s">
        <v>585</v>
      </c>
      <c r="D3274" s="711" t="s">
        <v>5884</v>
      </c>
      <c r="E3274" s="713">
        <v>18.059999999999999</v>
      </c>
    </row>
    <row r="3275" spans="1:5">
      <c r="A3275" s="712">
        <v>101888</v>
      </c>
      <c r="B3275" s="711" t="s">
        <v>6533</v>
      </c>
      <c r="C3275" s="711" t="s">
        <v>585</v>
      </c>
      <c r="D3275" s="711" t="s">
        <v>5884</v>
      </c>
      <c r="E3275" s="713">
        <v>26.76</v>
      </c>
    </row>
    <row r="3276" spans="1:5">
      <c r="A3276" s="712">
        <v>101889</v>
      </c>
      <c r="B3276" s="711" t="s">
        <v>6534</v>
      </c>
      <c r="C3276" s="711" t="s">
        <v>585</v>
      </c>
      <c r="D3276" s="711" t="s">
        <v>5884</v>
      </c>
      <c r="E3276" s="713">
        <v>27.54</v>
      </c>
    </row>
    <row r="3277" spans="1:5">
      <c r="A3277" s="712">
        <v>91936</v>
      </c>
      <c r="B3277" s="711" t="s">
        <v>2828</v>
      </c>
      <c r="C3277" s="711" t="s">
        <v>269</v>
      </c>
      <c r="D3277" s="711" t="s">
        <v>5884</v>
      </c>
      <c r="E3277" s="713">
        <v>10.25</v>
      </c>
    </row>
    <row r="3278" spans="1:5">
      <c r="A3278" s="712">
        <v>91937</v>
      </c>
      <c r="B3278" s="711" t="s">
        <v>2829</v>
      </c>
      <c r="C3278" s="711" t="s">
        <v>269</v>
      </c>
      <c r="D3278" s="711" t="s">
        <v>5884</v>
      </c>
      <c r="E3278" s="713">
        <v>8.75</v>
      </c>
    </row>
    <row r="3279" spans="1:5">
      <c r="A3279" s="712">
        <v>91939</v>
      </c>
      <c r="B3279" s="711" t="s">
        <v>2830</v>
      </c>
      <c r="C3279" s="711" t="s">
        <v>269</v>
      </c>
      <c r="D3279" s="711" t="s">
        <v>5884</v>
      </c>
      <c r="E3279" s="713">
        <v>21.82</v>
      </c>
    </row>
    <row r="3280" spans="1:5">
      <c r="A3280" s="712">
        <v>91940</v>
      </c>
      <c r="B3280" s="711" t="s">
        <v>2831</v>
      </c>
      <c r="C3280" s="711" t="s">
        <v>269</v>
      </c>
      <c r="D3280" s="711" t="s">
        <v>5884</v>
      </c>
      <c r="E3280" s="713">
        <v>11.59</v>
      </c>
    </row>
    <row r="3281" spans="1:5">
      <c r="A3281" s="712">
        <v>91941</v>
      </c>
      <c r="B3281" s="711" t="s">
        <v>2832</v>
      </c>
      <c r="C3281" s="711" t="s">
        <v>269</v>
      </c>
      <c r="D3281" s="711" t="s">
        <v>5884</v>
      </c>
      <c r="E3281" s="713">
        <v>7.74</v>
      </c>
    </row>
    <row r="3282" spans="1:5">
      <c r="A3282" s="712">
        <v>91942</v>
      </c>
      <c r="B3282" s="711" t="s">
        <v>2833</v>
      </c>
      <c r="C3282" s="711" t="s">
        <v>269</v>
      </c>
      <c r="D3282" s="711" t="s">
        <v>5884</v>
      </c>
      <c r="E3282" s="713">
        <v>26.72</v>
      </c>
    </row>
    <row r="3283" spans="1:5">
      <c r="A3283" s="712">
        <v>91943</v>
      </c>
      <c r="B3283" s="711" t="s">
        <v>2834</v>
      </c>
      <c r="C3283" s="711" t="s">
        <v>269</v>
      </c>
      <c r="D3283" s="711" t="s">
        <v>5884</v>
      </c>
      <c r="E3283" s="713">
        <v>14.94</v>
      </c>
    </row>
    <row r="3284" spans="1:5">
      <c r="A3284" s="712">
        <v>91944</v>
      </c>
      <c r="B3284" s="711" t="s">
        <v>2835</v>
      </c>
      <c r="C3284" s="711" t="s">
        <v>269</v>
      </c>
      <c r="D3284" s="711" t="s">
        <v>5884</v>
      </c>
      <c r="E3284" s="713">
        <v>10.54</v>
      </c>
    </row>
    <row r="3285" spans="1:5">
      <c r="A3285" s="712">
        <v>92865</v>
      </c>
      <c r="B3285" s="711" t="s">
        <v>2836</v>
      </c>
      <c r="C3285" s="711" t="s">
        <v>269</v>
      </c>
      <c r="D3285" s="711" t="s">
        <v>5884</v>
      </c>
      <c r="E3285" s="713">
        <v>8.27</v>
      </c>
    </row>
    <row r="3286" spans="1:5">
      <c r="A3286" s="712">
        <v>92866</v>
      </c>
      <c r="B3286" s="711" t="s">
        <v>2837</v>
      </c>
      <c r="C3286" s="711" t="s">
        <v>269</v>
      </c>
      <c r="D3286" s="711" t="s">
        <v>5884</v>
      </c>
      <c r="E3286" s="713">
        <v>6.69</v>
      </c>
    </row>
    <row r="3287" spans="1:5">
      <c r="A3287" s="712">
        <v>92867</v>
      </c>
      <c r="B3287" s="711" t="s">
        <v>2838</v>
      </c>
      <c r="C3287" s="711" t="s">
        <v>269</v>
      </c>
      <c r="D3287" s="711" t="s">
        <v>5884</v>
      </c>
      <c r="E3287" s="713">
        <v>21.3</v>
      </c>
    </row>
    <row r="3288" spans="1:5">
      <c r="A3288" s="712">
        <v>92868</v>
      </c>
      <c r="B3288" s="711" t="s">
        <v>2839</v>
      </c>
      <c r="C3288" s="711" t="s">
        <v>269</v>
      </c>
      <c r="D3288" s="711" t="s">
        <v>5884</v>
      </c>
      <c r="E3288" s="713">
        <v>11.07</v>
      </c>
    </row>
    <row r="3289" spans="1:5">
      <c r="A3289" s="712">
        <v>92869</v>
      </c>
      <c r="B3289" s="711" t="s">
        <v>2840</v>
      </c>
      <c r="C3289" s="711" t="s">
        <v>269</v>
      </c>
      <c r="D3289" s="711" t="s">
        <v>5884</v>
      </c>
      <c r="E3289" s="713">
        <v>7.22</v>
      </c>
    </row>
    <row r="3290" spans="1:5">
      <c r="A3290" s="712">
        <v>92870</v>
      </c>
      <c r="B3290" s="711" t="s">
        <v>2841</v>
      </c>
      <c r="C3290" s="711" t="s">
        <v>269</v>
      </c>
      <c r="D3290" s="711" t="s">
        <v>5884</v>
      </c>
      <c r="E3290" s="713">
        <v>25.87</v>
      </c>
    </row>
    <row r="3291" spans="1:5">
      <c r="A3291" s="712">
        <v>92871</v>
      </c>
      <c r="B3291" s="711" t="s">
        <v>2842</v>
      </c>
      <c r="C3291" s="711" t="s">
        <v>269</v>
      </c>
      <c r="D3291" s="711" t="s">
        <v>5884</v>
      </c>
      <c r="E3291" s="713">
        <v>14.09</v>
      </c>
    </row>
    <row r="3292" spans="1:5">
      <c r="A3292" s="712">
        <v>92872</v>
      </c>
      <c r="B3292" s="711" t="s">
        <v>2843</v>
      </c>
      <c r="C3292" s="711" t="s">
        <v>269</v>
      </c>
      <c r="D3292" s="711" t="s">
        <v>5884</v>
      </c>
      <c r="E3292" s="713">
        <v>9.69</v>
      </c>
    </row>
    <row r="3293" spans="1:5">
      <c r="A3293" s="712">
        <v>95777</v>
      </c>
      <c r="B3293" s="711" t="s">
        <v>2844</v>
      </c>
      <c r="C3293" s="711" t="s">
        <v>269</v>
      </c>
      <c r="D3293" s="711" t="s">
        <v>5884</v>
      </c>
      <c r="E3293" s="713">
        <v>21.53</v>
      </c>
    </row>
    <row r="3294" spans="1:5">
      <c r="A3294" s="712">
        <v>95778</v>
      </c>
      <c r="B3294" s="711" t="s">
        <v>2845</v>
      </c>
      <c r="C3294" s="711" t="s">
        <v>269</v>
      </c>
      <c r="D3294" s="711" t="s">
        <v>5884</v>
      </c>
      <c r="E3294" s="713">
        <v>22.01</v>
      </c>
    </row>
    <row r="3295" spans="1:5">
      <c r="A3295" s="712">
        <v>95779</v>
      </c>
      <c r="B3295" s="711" t="s">
        <v>2846</v>
      </c>
      <c r="C3295" s="711" t="s">
        <v>269</v>
      </c>
      <c r="D3295" s="711" t="s">
        <v>5884</v>
      </c>
      <c r="E3295" s="713">
        <v>20.41</v>
      </c>
    </row>
    <row r="3296" spans="1:5">
      <c r="A3296" s="712">
        <v>95780</v>
      </c>
      <c r="B3296" s="711" t="s">
        <v>2847</v>
      </c>
      <c r="C3296" s="711" t="s">
        <v>269</v>
      </c>
      <c r="D3296" s="711" t="s">
        <v>5884</v>
      </c>
      <c r="E3296" s="713">
        <v>24.26</v>
      </c>
    </row>
    <row r="3297" spans="1:5">
      <c r="A3297" s="712">
        <v>95781</v>
      </c>
      <c r="B3297" s="711" t="s">
        <v>2848</v>
      </c>
      <c r="C3297" s="711" t="s">
        <v>269</v>
      </c>
      <c r="D3297" s="711" t="s">
        <v>5884</v>
      </c>
      <c r="E3297" s="713">
        <v>24.62</v>
      </c>
    </row>
    <row r="3298" spans="1:5">
      <c r="A3298" s="712">
        <v>95782</v>
      </c>
      <c r="B3298" s="711" t="s">
        <v>2849</v>
      </c>
      <c r="C3298" s="711" t="s">
        <v>269</v>
      </c>
      <c r="D3298" s="711" t="s">
        <v>5884</v>
      </c>
      <c r="E3298" s="713">
        <v>25.55</v>
      </c>
    </row>
    <row r="3299" spans="1:5">
      <c r="A3299" s="712">
        <v>95785</v>
      </c>
      <c r="B3299" s="711" t="s">
        <v>2850</v>
      </c>
      <c r="C3299" s="711" t="s">
        <v>269</v>
      </c>
      <c r="D3299" s="711" t="s">
        <v>5884</v>
      </c>
      <c r="E3299" s="713">
        <v>28.87</v>
      </c>
    </row>
    <row r="3300" spans="1:5">
      <c r="A3300" s="712">
        <v>95787</v>
      </c>
      <c r="B3300" s="711" t="s">
        <v>2851</v>
      </c>
      <c r="C3300" s="711" t="s">
        <v>269</v>
      </c>
      <c r="D3300" s="711" t="s">
        <v>5884</v>
      </c>
      <c r="E3300" s="713">
        <v>21.88</v>
      </c>
    </row>
    <row r="3301" spans="1:5">
      <c r="A3301" s="712">
        <v>95789</v>
      </c>
      <c r="B3301" s="711" t="s">
        <v>2852</v>
      </c>
      <c r="C3301" s="711" t="s">
        <v>269</v>
      </c>
      <c r="D3301" s="711" t="s">
        <v>5884</v>
      </c>
      <c r="E3301" s="713">
        <v>26.71</v>
      </c>
    </row>
    <row r="3302" spans="1:5">
      <c r="A3302" s="712">
        <v>95791</v>
      </c>
      <c r="B3302" s="711" t="s">
        <v>2853</v>
      </c>
      <c r="C3302" s="711" t="s">
        <v>269</v>
      </c>
      <c r="D3302" s="711" t="s">
        <v>5884</v>
      </c>
      <c r="E3302" s="713">
        <v>33.89</v>
      </c>
    </row>
    <row r="3303" spans="1:5">
      <c r="A3303" s="712">
        <v>95795</v>
      </c>
      <c r="B3303" s="711" t="s">
        <v>2854</v>
      </c>
      <c r="C3303" s="711" t="s">
        <v>269</v>
      </c>
      <c r="D3303" s="711" t="s">
        <v>5884</v>
      </c>
      <c r="E3303" s="713">
        <v>25.22</v>
      </c>
    </row>
    <row r="3304" spans="1:5">
      <c r="A3304" s="712">
        <v>95796</v>
      </c>
      <c r="B3304" s="711" t="s">
        <v>2855</v>
      </c>
      <c r="C3304" s="711" t="s">
        <v>269</v>
      </c>
      <c r="D3304" s="711" t="s">
        <v>5884</v>
      </c>
      <c r="E3304" s="713">
        <v>31.37</v>
      </c>
    </row>
    <row r="3305" spans="1:5">
      <c r="A3305" s="712">
        <v>95797</v>
      </c>
      <c r="B3305" s="711" t="s">
        <v>2856</v>
      </c>
      <c r="C3305" s="711" t="s">
        <v>269</v>
      </c>
      <c r="D3305" s="711" t="s">
        <v>5884</v>
      </c>
      <c r="E3305" s="713">
        <v>39.39</v>
      </c>
    </row>
    <row r="3306" spans="1:5">
      <c r="A3306" s="712">
        <v>95801</v>
      </c>
      <c r="B3306" s="711" t="s">
        <v>2857</v>
      </c>
      <c r="C3306" s="711" t="s">
        <v>269</v>
      </c>
      <c r="D3306" s="711" t="s">
        <v>5884</v>
      </c>
      <c r="E3306" s="713">
        <v>30.08</v>
      </c>
    </row>
    <row r="3307" spans="1:5">
      <c r="A3307" s="712">
        <v>95802</v>
      </c>
      <c r="B3307" s="711" t="s">
        <v>2858</v>
      </c>
      <c r="C3307" s="711" t="s">
        <v>269</v>
      </c>
      <c r="D3307" s="711" t="s">
        <v>5884</v>
      </c>
      <c r="E3307" s="713">
        <v>33.450000000000003</v>
      </c>
    </row>
    <row r="3308" spans="1:5">
      <c r="A3308" s="712">
        <v>95803</v>
      </c>
      <c r="B3308" s="711" t="s">
        <v>2859</v>
      </c>
      <c r="C3308" s="711" t="s">
        <v>269</v>
      </c>
      <c r="D3308" s="711" t="s">
        <v>5884</v>
      </c>
      <c r="E3308" s="713">
        <v>43.7</v>
      </c>
    </row>
    <row r="3309" spans="1:5">
      <c r="A3309" s="712">
        <v>95804</v>
      </c>
      <c r="B3309" s="711" t="s">
        <v>2860</v>
      </c>
      <c r="C3309" s="711" t="s">
        <v>269</v>
      </c>
      <c r="D3309" s="711" t="s">
        <v>5884</v>
      </c>
      <c r="E3309" s="713">
        <v>19.27</v>
      </c>
    </row>
    <row r="3310" spans="1:5">
      <c r="A3310" s="712">
        <v>95805</v>
      </c>
      <c r="B3310" s="711" t="s">
        <v>2861</v>
      </c>
      <c r="C3310" s="711" t="s">
        <v>269</v>
      </c>
      <c r="D3310" s="711" t="s">
        <v>5884</v>
      </c>
      <c r="E3310" s="713">
        <v>19.45</v>
      </c>
    </row>
    <row r="3311" spans="1:5">
      <c r="A3311" s="712">
        <v>95806</v>
      </c>
      <c r="B3311" s="711" t="s">
        <v>2862</v>
      </c>
      <c r="C3311" s="711" t="s">
        <v>269</v>
      </c>
      <c r="D3311" s="711" t="s">
        <v>5884</v>
      </c>
      <c r="E3311" s="713">
        <v>20.07</v>
      </c>
    </row>
    <row r="3312" spans="1:5">
      <c r="A3312" s="712">
        <v>95807</v>
      </c>
      <c r="B3312" s="711" t="s">
        <v>2863</v>
      </c>
      <c r="C3312" s="711" t="s">
        <v>269</v>
      </c>
      <c r="D3312" s="711" t="s">
        <v>5884</v>
      </c>
      <c r="E3312" s="713">
        <v>22.12</v>
      </c>
    </row>
    <row r="3313" spans="1:5">
      <c r="A3313" s="712">
        <v>95808</v>
      </c>
      <c r="B3313" s="711" t="s">
        <v>2864</v>
      </c>
      <c r="C3313" s="711" t="s">
        <v>269</v>
      </c>
      <c r="D3313" s="711" t="s">
        <v>5884</v>
      </c>
      <c r="E3313" s="713">
        <v>22.64</v>
      </c>
    </row>
    <row r="3314" spans="1:5">
      <c r="A3314" s="712">
        <v>95809</v>
      </c>
      <c r="B3314" s="711" t="s">
        <v>2865</v>
      </c>
      <c r="C3314" s="711" t="s">
        <v>269</v>
      </c>
      <c r="D3314" s="711" t="s">
        <v>5884</v>
      </c>
      <c r="E3314" s="713">
        <v>24.83</v>
      </c>
    </row>
    <row r="3315" spans="1:5">
      <c r="A3315" s="712">
        <v>95810</v>
      </c>
      <c r="B3315" s="711" t="s">
        <v>2866</v>
      </c>
      <c r="C3315" s="711" t="s">
        <v>269</v>
      </c>
      <c r="D3315" s="711" t="s">
        <v>5884</v>
      </c>
      <c r="E3315" s="713">
        <v>11.78</v>
      </c>
    </row>
    <row r="3316" spans="1:5">
      <c r="A3316" s="712">
        <v>95811</v>
      </c>
      <c r="B3316" s="711" t="s">
        <v>2867</v>
      </c>
      <c r="C3316" s="711" t="s">
        <v>269</v>
      </c>
      <c r="D3316" s="711" t="s">
        <v>5884</v>
      </c>
      <c r="E3316" s="713">
        <v>12.32</v>
      </c>
    </row>
    <row r="3317" spans="1:5">
      <c r="A3317" s="712">
        <v>95812</v>
      </c>
      <c r="B3317" s="711" t="s">
        <v>2868</v>
      </c>
      <c r="C3317" s="711" t="s">
        <v>269</v>
      </c>
      <c r="D3317" s="711" t="s">
        <v>5884</v>
      </c>
      <c r="E3317" s="713">
        <v>14.49</v>
      </c>
    </row>
    <row r="3318" spans="1:5">
      <c r="A3318" s="712">
        <v>95813</v>
      </c>
      <c r="B3318" s="711" t="s">
        <v>2869</v>
      </c>
      <c r="C3318" s="711" t="s">
        <v>269</v>
      </c>
      <c r="D3318" s="711" t="s">
        <v>5884</v>
      </c>
      <c r="E3318" s="713">
        <v>14.2</v>
      </c>
    </row>
    <row r="3319" spans="1:5">
      <c r="A3319" s="712">
        <v>95814</v>
      </c>
      <c r="B3319" s="711" t="s">
        <v>2870</v>
      </c>
      <c r="C3319" s="711" t="s">
        <v>269</v>
      </c>
      <c r="D3319" s="711" t="s">
        <v>5884</v>
      </c>
      <c r="E3319" s="713">
        <v>15.01</v>
      </c>
    </row>
    <row r="3320" spans="1:5">
      <c r="A3320" s="712">
        <v>95815</v>
      </c>
      <c r="B3320" s="711" t="s">
        <v>2871</v>
      </c>
      <c r="C3320" s="711" t="s">
        <v>269</v>
      </c>
      <c r="D3320" s="711" t="s">
        <v>5884</v>
      </c>
      <c r="E3320" s="713">
        <v>19.2</v>
      </c>
    </row>
    <row r="3321" spans="1:5">
      <c r="A3321" s="712">
        <v>95816</v>
      </c>
      <c r="B3321" s="711" t="s">
        <v>2872</v>
      </c>
      <c r="C3321" s="711" t="s">
        <v>269</v>
      </c>
      <c r="D3321" s="711" t="s">
        <v>5884</v>
      </c>
      <c r="E3321" s="713">
        <v>27.17</v>
      </c>
    </row>
    <row r="3322" spans="1:5">
      <c r="A3322" s="712">
        <v>95817</v>
      </c>
      <c r="B3322" s="711" t="s">
        <v>2873</v>
      </c>
      <c r="C3322" s="711" t="s">
        <v>269</v>
      </c>
      <c r="D3322" s="711" t="s">
        <v>5884</v>
      </c>
      <c r="E3322" s="713">
        <v>27.88</v>
      </c>
    </row>
    <row r="3323" spans="1:5">
      <c r="A3323" s="712">
        <v>95818</v>
      </c>
      <c r="B3323" s="711" t="s">
        <v>2874</v>
      </c>
      <c r="C3323" s="711" t="s">
        <v>269</v>
      </c>
      <c r="D3323" s="711" t="s">
        <v>5884</v>
      </c>
      <c r="E3323" s="713">
        <v>33.51</v>
      </c>
    </row>
    <row r="3324" spans="1:5">
      <c r="A3324" s="712">
        <v>97881</v>
      </c>
      <c r="B3324" s="711" t="s">
        <v>6535</v>
      </c>
      <c r="C3324" s="711" t="s">
        <v>269</v>
      </c>
      <c r="D3324" s="711" t="s">
        <v>5883</v>
      </c>
      <c r="E3324" s="713">
        <v>99.22</v>
      </c>
    </row>
    <row r="3325" spans="1:5">
      <c r="A3325" s="712">
        <v>97882</v>
      </c>
      <c r="B3325" s="711" t="s">
        <v>6536</v>
      </c>
      <c r="C3325" s="711" t="s">
        <v>269</v>
      </c>
      <c r="D3325" s="711" t="s">
        <v>5883</v>
      </c>
      <c r="E3325" s="713">
        <v>154.87</v>
      </c>
    </row>
    <row r="3326" spans="1:5">
      <c r="A3326" s="712">
        <v>97883</v>
      </c>
      <c r="B3326" s="711" t="s">
        <v>6537</v>
      </c>
      <c r="C3326" s="711" t="s">
        <v>269</v>
      </c>
      <c r="D3326" s="711" t="s">
        <v>5883</v>
      </c>
      <c r="E3326" s="713">
        <v>294.17</v>
      </c>
    </row>
    <row r="3327" spans="1:5">
      <c r="A3327" s="712">
        <v>97884</v>
      </c>
      <c r="B3327" s="711" t="s">
        <v>6538</v>
      </c>
      <c r="C3327" s="711" t="s">
        <v>269</v>
      </c>
      <c r="D3327" s="711" t="s">
        <v>5883</v>
      </c>
      <c r="E3327" s="713">
        <v>562.29999999999995</v>
      </c>
    </row>
    <row r="3328" spans="1:5">
      <c r="A3328" s="712">
        <v>97885</v>
      </c>
      <c r="B3328" s="711" t="s">
        <v>6539</v>
      </c>
      <c r="C3328" s="711" t="s">
        <v>269</v>
      </c>
      <c r="D3328" s="711" t="s">
        <v>5883</v>
      </c>
      <c r="E3328" s="713">
        <v>869.9</v>
      </c>
    </row>
    <row r="3329" spans="1:5">
      <c r="A3329" s="712">
        <v>97886</v>
      </c>
      <c r="B3329" s="711" t="s">
        <v>6540</v>
      </c>
      <c r="C3329" s="711" t="s">
        <v>269</v>
      </c>
      <c r="D3329" s="711" t="s">
        <v>5883</v>
      </c>
      <c r="E3329" s="713">
        <v>151.08000000000001</v>
      </c>
    </row>
    <row r="3330" spans="1:5">
      <c r="A3330" s="712">
        <v>97887</v>
      </c>
      <c r="B3330" s="711" t="s">
        <v>6541</v>
      </c>
      <c r="C3330" s="711" t="s">
        <v>269</v>
      </c>
      <c r="D3330" s="711" t="s">
        <v>5883</v>
      </c>
      <c r="E3330" s="713">
        <v>238.97</v>
      </c>
    </row>
    <row r="3331" spans="1:5">
      <c r="A3331" s="712">
        <v>97888</v>
      </c>
      <c r="B3331" s="711" t="s">
        <v>6542</v>
      </c>
      <c r="C3331" s="711" t="s">
        <v>269</v>
      </c>
      <c r="D3331" s="711" t="s">
        <v>5883</v>
      </c>
      <c r="E3331" s="713">
        <v>464.35</v>
      </c>
    </row>
    <row r="3332" spans="1:5">
      <c r="A3332" s="712">
        <v>97889</v>
      </c>
      <c r="B3332" s="711" t="s">
        <v>6543</v>
      </c>
      <c r="C3332" s="711" t="s">
        <v>269</v>
      </c>
      <c r="D3332" s="711" t="s">
        <v>5883</v>
      </c>
      <c r="E3332" s="713">
        <v>612.80999999999995</v>
      </c>
    </row>
    <row r="3333" spans="1:5">
      <c r="A3333" s="712">
        <v>97890</v>
      </c>
      <c r="B3333" s="711" t="s">
        <v>6544</v>
      </c>
      <c r="C3333" s="711" t="s">
        <v>269</v>
      </c>
      <c r="D3333" s="711" t="s">
        <v>5883</v>
      </c>
      <c r="E3333" s="713">
        <v>709.34</v>
      </c>
    </row>
    <row r="3334" spans="1:5">
      <c r="A3334" s="712">
        <v>97891</v>
      </c>
      <c r="B3334" s="711" t="s">
        <v>6545</v>
      </c>
      <c r="C3334" s="711" t="s">
        <v>269</v>
      </c>
      <c r="D3334" s="711" t="s">
        <v>5883</v>
      </c>
      <c r="E3334" s="713">
        <v>163.63999999999999</v>
      </c>
    </row>
    <row r="3335" spans="1:5">
      <c r="A3335" s="712">
        <v>97892</v>
      </c>
      <c r="B3335" s="711" t="s">
        <v>6546</v>
      </c>
      <c r="C3335" s="711" t="s">
        <v>269</v>
      </c>
      <c r="D3335" s="711" t="s">
        <v>5883</v>
      </c>
      <c r="E3335" s="713">
        <v>305.04000000000002</v>
      </c>
    </row>
    <row r="3336" spans="1:5">
      <c r="A3336" s="712">
        <v>97893</v>
      </c>
      <c r="B3336" s="711" t="s">
        <v>6547</v>
      </c>
      <c r="C3336" s="711" t="s">
        <v>269</v>
      </c>
      <c r="D3336" s="711" t="s">
        <v>5883</v>
      </c>
      <c r="E3336" s="713">
        <v>409.67</v>
      </c>
    </row>
    <row r="3337" spans="1:5">
      <c r="A3337" s="712">
        <v>97894</v>
      </c>
      <c r="B3337" s="711" t="s">
        <v>6548</v>
      </c>
      <c r="C3337" s="711" t="s">
        <v>269</v>
      </c>
      <c r="D3337" s="711" t="s">
        <v>5883</v>
      </c>
      <c r="E3337" s="713">
        <v>463.17</v>
      </c>
    </row>
    <row r="3338" spans="1:5">
      <c r="A3338" s="712">
        <v>93653</v>
      </c>
      <c r="B3338" s="711" t="s">
        <v>6549</v>
      </c>
      <c r="C3338" s="711" t="s">
        <v>269</v>
      </c>
      <c r="D3338" s="711" t="s">
        <v>5884</v>
      </c>
      <c r="E3338" s="713">
        <v>11.05</v>
      </c>
    </row>
    <row r="3339" spans="1:5">
      <c r="A3339" s="712">
        <v>93654</v>
      </c>
      <c r="B3339" s="711" t="s">
        <v>6550</v>
      </c>
      <c r="C3339" s="711" t="s">
        <v>269</v>
      </c>
      <c r="D3339" s="711" t="s">
        <v>5884</v>
      </c>
      <c r="E3339" s="713">
        <v>11.52</v>
      </c>
    </row>
    <row r="3340" spans="1:5">
      <c r="A3340" s="712">
        <v>93655</v>
      </c>
      <c r="B3340" s="711" t="s">
        <v>6551</v>
      </c>
      <c r="C3340" s="711" t="s">
        <v>269</v>
      </c>
      <c r="D3340" s="711" t="s">
        <v>5884</v>
      </c>
      <c r="E3340" s="713">
        <v>12.46</v>
      </c>
    </row>
    <row r="3341" spans="1:5">
      <c r="A3341" s="712">
        <v>93656</v>
      </c>
      <c r="B3341" s="711" t="s">
        <v>6552</v>
      </c>
      <c r="C3341" s="711" t="s">
        <v>269</v>
      </c>
      <c r="D3341" s="711" t="s">
        <v>5884</v>
      </c>
      <c r="E3341" s="713">
        <v>12.46</v>
      </c>
    </row>
    <row r="3342" spans="1:5">
      <c r="A3342" s="712">
        <v>93657</v>
      </c>
      <c r="B3342" s="711" t="s">
        <v>6553</v>
      </c>
      <c r="C3342" s="711" t="s">
        <v>269</v>
      </c>
      <c r="D3342" s="711" t="s">
        <v>5884</v>
      </c>
      <c r="E3342" s="713">
        <v>13.59</v>
      </c>
    </row>
    <row r="3343" spans="1:5">
      <c r="A3343" s="712">
        <v>93658</v>
      </c>
      <c r="B3343" s="711" t="s">
        <v>6554</v>
      </c>
      <c r="C3343" s="711" t="s">
        <v>269</v>
      </c>
      <c r="D3343" s="711" t="s">
        <v>5884</v>
      </c>
      <c r="E3343" s="713">
        <v>19.68</v>
      </c>
    </row>
    <row r="3344" spans="1:5">
      <c r="A3344" s="712">
        <v>93659</v>
      </c>
      <c r="B3344" s="711" t="s">
        <v>6555</v>
      </c>
      <c r="C3344" s="711" t="s">
        <v>269</v>
      </c>
      <c r="D3344" s="711" t="s">
        <v>5884</v>
      </c>
      <c r="E3344" s="713">
        <v>21.95</v>
      </c>
    </row>
    <row r="3345" spans="1:5">
      <c r="A3345" s="712">
        <v>93660</v>
      </c>
      <c r="B3345" s="711" t="s">
        <v>6556</v>
      </c>
      <c r="C3345" s="711" t="s">
        <v>269</v>
      </c>
      <c r="D3345" s="711" t="s">
        <v>5884</v>
      </c>
      <c r="E3345" s="713">
        <v>55.53</v>
      </c>
    </row>
    <row r="3346" spans="1:5">
      <c r="A3346" s="712">
        <v>93661</v>
      </c>
      <c r="B3346" s="711" t="s">
        <v>6557</v>
      </c>
      <c r="C3346" s="711" t="s">
        <v>269</v>
      </c>
      <c r="D3346" s="711" t="s">
        <v>5884</v>
      </c>
      <c r="E3346" s="713">
        <v>56.48</v>
      </c>
    </row>
    <row r="3347" spans="1:5">
      <c r="A3347" s="712">
        <v>93662</v>
      </c>
      <c r="B3347" s="711" t="s">
        <v>6558</v>
      </c>
      <c r="C3347" s="711" t="s">
        <v>269</v>
      </c>
      <c r="D3347" s="711" t="s">
        <v>5884</v>
      </c>
      <c r="E3347" s="713">
        <v>58.35</v>
      </c>
    </row>
    <row r="3348" spans="1:5">
      <c r="A3348" s="712">
        <v>93663</v>
      </c>
      <c r="B3348" s="711" t="s">
        <v>6559</v>
      </c>
      <c r="C3348" s="711" t="s">
        <v>269</v>
      </c>
      <c r="D3348" s="711" t="s">
        <v>5884</v>
      </c>
      <c r="E3348" s="713">
        <v>58.35</v>
      </c>
    </row>
    <row r="3349" spans="1:5">
      <c r="A3349" s="712">
        <v>93664</v>
      </c>
      <c r="B3349" s="711" t="s">
        <v>6560</v>
      </c>
      <c r="C3349" s="711" t="s">
        <v>269</v>
      </c>
      <c r="D3349" s="711" t="s">
        <v>5884</v>
      </c>
      <c r="E3349" s="713">
        <v>60.63</v>
      </c>
    </row>
    <row r="3350" spans="1:5">
      <c r="A3350" s="712">
        <v>93665</v>
      </c>
      <c r="B3350" s="711" t="s">
        <v>6561</v>
      </c>
      <c r="C3350" s="711" t="s">
        <v>269</v>
      </c>
      <c r="D3350" s="711" t="s">
        <v>5884</v>
      </c>
      <c r="E3350" s="713">
        <v>63.36</v>
      </c>
    </row>
    <row r="3351" spans="1:5">
      <c r="A3351" s="712">
        <v>93666</v>
      </c>
      <c r="B3351" s="711" t="s">
        <v>6562</v>
      </c>
      <c r="C3351" s="711" t="s">
        <v>269</v>
      </c>
      <c r="D3351" s="711" t="s">
        <v>5884</v>
      </c>
      <c r="E3351" s="713">
        <v>67.900000000000006</v>
      </c>
    </row>
    <row r="3352" spans="1:5">
      <c r="A3352" s="712">
        <v>93667</v>
      </c>
      <c r="B3352" s="711" t="s">
        <v>6563</v>
      </c>
      <c r="C3352" s="711" t="s">
        <v>269</v>
      </c>
      <c r="D3352" s="711" t="s">
        <v>5884</v>
      </c>
      <c r="E3352" s="713">
        <v>69.2</v>
      </c>
    </row>
    <row r="3353" spans="1:5">
      <c r="A3353" s="712">
        <v>93668</v>
      </c>
      <c r="B3353" s="711" t="s">
        <v>6564</v>
      </c>
      <c r="C3353" s="711" t="s">
        <v>269</v>
      </c>
      <c r="D3353" s="711" t="s">
        <v>5884</v>
      </c>
      <c r="E3353" s="713">
        <v>70.61</v>
      </c>
    </row>
    <row r="3354" spans="1:5">
      <c r="A3354" s="712">
        <v>93669</v>
      </c>
      <c r="B3354" s="711" t="s">
        <v>6565</v>
      </c>
      <c r="C3354" s="711" t="s">
        <v>269</v>
      </c>
      <c r="D3354" s="711" t="s">
        <v>5884</v>
      </c>
      <c r="E3354" s="713">
        <v>73.44</v>
      </c>
    </row>
    <row r="3355" spans="1:5">
      <c r="A3355" s="712">
        <v>93670</v>
      </c>
      <c r="B3355" s="711" t="s">
        <v>6566</v>
      </c>
      <c r="C3355" s="711" t="s">
        <v>269</v>
      </c>
      <c r="D3355" s="711" t="s">
        <v>5884</v>
      </c>
      <c r="E3355" s="713">
        <v>73.44</v>
      </c>
    </row>
    <row r="3356" spans="1:5">
      <c r="A3356" s="712">
        <v>93671</v>
      </c>
      <c r="B3356" s="711" t="s">
        <v>6567</v>
      </c>
      <c r="C3356" s="711" t="s">
        <v>269</v>
      </c>
      <c r="D3356" s="711" t="s">
        <v>5884</v>
      </c>
      <c r="E3356" s="713">
        <v>76.83</v>
      </c>
    </row>
    <row r="3357" spans="1:5">
      <c r="A3357" s="712">
        <v>93672</v>
      </c>
      <c r="B3357" s="711" t="s">
        <v>6568</v>
      </c>
      <c r="C3357" s="711" t="s">
        <v>269</v>
      </c>
      <c r="D3357" s="711" t="s">
        <v>5884</v>
      </c>
      <c r="E3357" s="713">
        <v>82.12</v>
      </c>
    </row>
    <row r="3358" spans="1:5">
      <c r="A3358" s="712">
        <v>93673</v>
      </c>
      <c r="B3358" s="711" t="s">
        <v>6569</v>
      </c>
      <c r="C3358" s="711" t="s">
        <v>269</v>
      </c>
      <c r="D3358" s="711" t="s">
        <v>5884</v>
      </c>
      <c r="E3358" s="713">
        <v>88.93</v>
      </c>
    </row>
    <row r="3359" spans="1:5">
      <c r="A3359" s="712">
        <v>97359</v>
      </c>
      <c r="B3359" s="711" t="s">
        <v>6570</v>
      </c>
      <c r="C3359" s="711" t="s">
        <v>269</v>
      </c>
      <c r="D3359" s="711" t="s">
        <v>5884</v>
      </c>
      <c r="E3359" s="714">
        <v>2723.12</v>
      </c>
    </row>
    <row r="3360" spans="1:5">
      <c r="A3360" s="712">
        <v>97360</v>
      </c>
      <c r="B3360" s="711" t="s">
        <v>6571</v>
      </c>
      <c r="C3360" s="711" t="s">
        <v>269</v>
      </c>
      <c r="D3360" s="711" t="s">
        <v>5884</v>
      </c>
      <c r="E3360" s="714">
        <v>5248.14</v>
      </c>
    </row>
    <row r="3361" spans="1:5">
      <c r="A3361" s="712">
        <v>97361</v>
      </c>
      <c r="B3361" s="711" t="s">
        <v>6572</v>
      </c>
      <c r="C3361" s="711" t="s">
        <v>269</v>
      </c>
      <c r="D3361" s="711" t="s">
        <v>5884</v>
      </c>
      <c r="E3361" s="714">
        <v>6997.52</v>
      </c>
    </row>
    <row r="3362" spans="1:5">
      <c r="A3362" s="712">
        <v>97362</v>
      </c>
      <c r="B3362" s="711" t="s">
        <v>6573</v>
      </c>
      <c r="C3362" s="711" t="s">
        <v>269</v>
      </c>
      <c r="D3362" s="711" t="s">
        <v>5884</v>
      </c>
      <c r="E3362" s="714">
        <v>1566.26</v>
      </c>
    </row>
    <row r="3363" spans="1:5">
      <c r="A3363" s="712">
        <v>101875</v>
      </c>
      <c r="B3363" s="711" t="s">
        <v>6574</v>
      </c>
      <c r="C3363" s="711" t="s">
        <v>269</v>
      </c>
      <c r="D3363" s="711" t="s">
        <v>5884</v>
      </c>
      <c r="E3363" s="713">
        <v>334.87</v>
      </c>
    </row>
    <row r="3364" spans="1:5">
      <c r="A3364" s="712">
        <v>101876</v>
      </c>
      <c r="B3364" s="711" t="s">
        <v>6575</v>
      </c>
      <c r="C3364" s="711" t="s">
        <v>269</v>
      </c>
      <c r="D3364" s="711" t="s">
        <v>5884</v>
      </c>
      <c r="E3364" s="713">
        <v>61.24</v>
      </c>
    </row>
    <row r="3365" spans="1:5">
      <c r="A3365" s="712">
        <v>101877</v>
      </c>
      <c r="B3365" s="711" t="s">
        <v>6576</v>
      </c>
      <c r="C3365" s="711" t="s">
        <v>269</v>
      </c>
      <c r="D3365" s="711" t="s">
        <v>5884</v>
      </c>
      <c r="E3365" s="713">
        <v>42.28</v>
      </c>
    </row>
    <row r="3366" spans="1:5">
      <c r="A3366" s="712">
        <v>101878</v>
      </c>
      <c r="B3366" s="711" t="s">
        <v>6577</v>
      </c>
      <c r="C3366" s="711" t="s">
        <v>269</v>
      </c>
      <c r="D3366" s="711" t="s">
        <v>5884</v>
      </c>
      <c r="E3366" s="713">
        <v>460.5</v>
      </c>
    </row>
    <row r="3367" spans="1:5">
      <c r="A3367" s="712">
        <v>101879</v>
      </c>
      <c r="B3367" s="711" t="s">
        <v>6578</v>
      </c>
      <c r="C3367" s="711" t="s">
        <v>269</v>
      </c>
      <c r="D3367" s="711" t="s">
        <v>5884</v>
      </c>
      <c r="E3367" s="713">
        <v>485.21</v>
      </c>
    </row>
    <row r="3368" spans="1:5">
      <c r="A3368" s="712">
        <v>101880</v>
      </c>
      <c r="B3368" s="711" t="s">
        <v>6579</v>
      </c>
      <c r="C3368" s="711" t="s">
        <v>269</v>
      </c>
      <c r="D3368" s="711" t="s">
        <v>5884</v>
      </c>
      <c r="E3368" s="713">
        <v>558.57000000000005</v>
      </c>
    </row>
    <row r="3369" spans="1:5">
      <c r="A3369" s="712">
        <v>101881</v>
      </c>
      <c r="B3369" s="711" t="s">
        <v>6580</v>
      </c>
      <c r="C3369" s="711" t="s">
        <v>269</v>
      </c>
      <c r="D3369" s="711" t="s">
        <v>5884</v>
      </c>
      <c r="E3369" s="713">
        <v>803.97</v>
      </c>
    </row>
    <row r="3370" spans="1:5">
      <c r="A3370" s="712">
        <v>101882</v>
      </c>
      <c r="B3370" s="711" t="s">
        <v>6581</v>
      </c>
      <c r="C3370" s="711" t="s">
        <v>269</v>
      </c>
      <c r="D3370" s="711" t="s">
        <v>5884</v>
      </c>
      <c r="E3370" s="714">
        <v>1142.17</v>
      </c>
    </row>
    <row r="3371" spans="1:5">
      <c r="A3371" s="712">
        <v>101883</v>
      </c>
      <c r="B3371" s="711" t="s">
        <v>6582</v>
      </c>
      <c r="C3371" s="711" t="s">
        <v>269</v>
      </c>
      <c r="D3371" s="711" t="s">
        <v>5884</v>
      </c>
      <c r="E3371" s="713">
        <v>462.48</v>
      </c>
    </row>
    <row r="3372" spans="1:5">
      <c r="A3372" s="712">
        <v>101890</v>
      </c>
      <c r="B3372" s="711" t="s">
        <v>6583</v>
      </c>
      <c r="C3372" s="711" t="s">
        <v>269</v>
      </c>
      <c r="D3372" s="711" t="s">
        <v>5884</v>
      </c>
      <c r="E3372" s="713">
        <v>15.11</v>
      </c>
    </row>
    <row r="3373" spans="1:5">
      <c r="A3373" s="712">
        <v>101891</v>
      </c>
      <c r="B3373" s="711" t="s">
        <v>6584</v>
      </c>
      <c r="C3373" s="711" t="s">
        <v>269</v>
      </c>
      <c r="D3373" s="711" t="s">
        <v>5884</v>
      </c>
      <c r="E3373" s="713">
        <v>25.86</v>
      </c>
    </row>
    <row r="3374" spans="1:5">
      <c r="A3374" s="712">
        <v>101892</v>
      </c>
      <c r="B3374" s="711" t="s">
        <v>6585</v>
      </c>
      <c r="C3374" s="711" t="s">
        <v>269</v>
      </c>
      <c r="D3374" s="711" t="s">
        <v>5884</v>
      </c>
      <c r="E3374" s="713">
        <v>69.44</v>
      </c>
    </row>
    <row r="3375" spans="1:5">
      <c r="A3375" s="712">
        <v>101893</v>
      </c>
      <c r="B3375" s="711" t="s">
        <v>6586</v>
      </c>
      <c r="C3375" s="711" t="s">
        <v>269</v>
      </c>
      <c r="D3375" s="711" t="s">
        <v>5884</v>
      </c>
      <c r="E3375" s="713">
        <v>88.41</v>
      </c>
    </row>
    <row r="3376" spans="1:5">
      <c r="A3376" s="712">
        <v>101894</v>
      </c>
      <c r="B3376" s="711" t="s">
        <v>6587</v>
      </c>
      <c r="C3376" s="711" t="s">
        <v>269</v>
      </c>
      <c r="D3376" s="711" t="s">
        <v>5884</v>
      </c>
      <c r="E3376" s="713">
        <v>145.66999999999999</v>
      </c>
    </row>
    <row r="3377" spans="1:5">
      <c r="A3377" s="712">
        <v>101895</v>
      </c>
      <c r="B3377" s="711" t="s">
        <v>6588</v>
      </c>
      <c r="C3377" s="711" t="s">
        <v>269</v>
      </c>
      <c r="D3377" s="711" t="s">
        <v>5884</v>
      </c>
      <c r="E3377" s="713">
        <v>405.6</v>
      </c>
    </row>
    <row r="3378" spans="1:5">
      <c r="A3378" s="712">
        <v>101896</v>
      </c>
      <c r="B3378" s="711" t="s">
        <v>6589</v>
      </c>
      <c r="C3378" s="711" t="s">
        <v>269</v>
      </c>
      <c r="D3378" s="711" t="s">
        <v>5884</v>
      </c>
      <c r="E3378" s="713">
        <v>615.55999999999995</v>
      </c>
    </row>
    <row r="3379" spans="1:5">
      <c r="A3379" s="712">
        <v>101897</v>
      </c>
      <c r="B3379" s="711" t="s">
        <v>6590</v>
      </c>
      <c r="C3379" s="711" t="s">
        <v>269</v>
      </c>
      <c r="D3379" s="711" t="s">
        <v>5884</v>
      </c>
      <c r="E3379" s="713">
        <v>992</v>
      </c>
    </row>
    <row r="3380" spans="1:5">
      <c r="A3380" s="712">
        <v>101898</v>
      </c>
      <c r="B3380" s="711" t="s">
        <v>6591</v>
      </c>
      <c r="C3380" s="711" t="s">
        <v>269</v>
      </c>
      <c r="D3380" s="711" t="s">
        <v>5884</v>
      </c>
      <c r="E3380" s="714">
        <v>1333.79</v>
      </c>
    </row>
    <row r="3381" spans="1:5">
      <c r="A3381" s="712">
        <v>101899</v>
      </c>
      <c r="B3381" s="711" t="s">
        <v>6592</v>
      </c>
      <c r="C3381" s="711" t="s">
        <v>269</v>
      </c>
      <c r="D3381" s="711" t="s">
        <v>5884</v>
      </c>
      <c r="E3381" s="714">
        <v>2146.7800000000002</v>
      </c>
    </row>
    <row r="3382" spans="1:5">
      <c r="A3382" s="712">
        <v>101900</v>
      </c>
      <c r="B3382" s="711" t="s">
        <v>6593</v>
      </c>
      <c r="C3382" s="711" t="s">
        <v>269</v>
      </c>
      <c r="D3382" s="711" t="s">
        <v>5884</v>
      </c>
      <c r="E3382" s="714">
        <v>4501.5600000000004</v>
      </c>
    </row>
    <row r="3383" spans="1:5">
      <c r="A3383" s="712">
        <v>101901</v>
      </c>
      <c r="B3383" s="711" t="s">
        <v>6594</v>
      </c>
      <c r="C3383" s="711" t="s">
        <v>269</v>
      </c>
      <c r="D3383" s="711" t="s">
        <v>5883</v>
      </c>
      <c r="E3383" s="713">
        <v>123.22</v>
      </c>
    </row>
    <row r="3384" spans="1:5">
      <c r="A3384" s="712">
        <v>101902</v>
      </c>
      <c r="B3384" s="711" t="s">
        <v>6595</v>
      </c>
      <c r="C3384" s="711" t="s">
        <v>269</v>
      </c>
      <c r="D3384" s="711" t="s">
        <v>5883</v>
      </c>
      <c r="E3384" s="713">
        <v>152.18</v>
      </c>
    </row>
    <row r="3385" spans="1:5">
      <c r="A3385" s="712">
        <v>101903</v>
      </c>
      <c r="B3385" s="711" t="s">
        <v>6596</v>
      </c>
      <c r="C3385" s="711" t="s">
        <v>269</v>
      </c>
      <c r="D3385" s="711" t="s">
        <v>5883</v>
      </c>
      <c r="E3385" s="713">
        <v>317.58</v>
      </c>
    </row>
    <row r="3386" spans="1:5">
      <c r="A3386" s="712">
        <v>101904</v>
      </c>
      <c r="B3386" s="711" t="s">
        <v>6597</v>
      </c>
      <c r="C3386" s="711" t="s">
        <v>269</v>
      </c>
      <c r="D3386" s="711" t="s">
        <v>5883</v>
      </c>
      <c r="E3386" s="714">
        <v>1170.8800000000001</v>
      </c>
    </row>
    <row r="3387" spans="1:5">
      <c r="A3387" s="712">
        <v>101938</v>
      </c>
      <c r="B3387" s="711" t="s">
        <v>6598</v>
      </c>
      <c r="C3387" s="711" t="s">
        <v>269</v>
      </c>
      <c r="D3387" s="711" t="s">
        <v>5884</v>
      </c>
      <c r="E3387" s="713">
        <v>82.21</v>
      </c>
    </row>
    <row r="3388" spans="1:5">
      <c r="A3388" s="712">
        <v>101946</v>
      </c>
      <c r="B3388" s="711" t="s">
        <v>6599</v>
      </c>
      <c r="C3388" s="711" t="s">
        <v>269</v>
      </c>
      <c r="D3388" s="711" t="s">
        <v>5884</v>
      </c>
      <c r="E3388" s="713">
        <v>121.64</v>
      </c>
    </row>
    <row r="3389" spans="1:5">
      <c r="A3389" s="712">
        <v>91945</v>
      </c>
      <c r="B3389" s="711" t="s">
        <v>2875</v>
      </c>
      <c r="C3389" s="711" t="s">
        <v>269</v>
      </c>
      <c r="D3389" s="711" t="s">
        <v>5884</v>
      </c>
      <c r="E3389" s="713">
        <v>8.09</v>
      </c>
    </row>
    <row r="3390" spans="1:5">
      <c r="A3390" s="712">
        <v>91946</v>
      </c>
      <c r="B3390" s="711" t="s">
        <v>2876</v>
      </c>
      <c r="C3390" s="711" t="s">
        <v>269</v>
      </c>
      <c r="D3390" s="711" t="s">
        <v>5884</v>
      </c>
      <c r="E3390" s="713">
        <v>6.87</v>
      </c>
    </row>
    <row r="3391" spans="1:5">
      <c r="A3391" s="712">
        <v>91947</v>
      </c>
      <c r="B3391" s="711" t="s">
        <v>2877</v>
      </c>
      <c r="C3391" s="711" t="s">
        <v>269</v>
      </c>
      <c r="D3391" s="711" t="s">
        <v>5884</v>
      </c>
      <c r="E3391" s="713">
        <v>6.12</v>
      </c>
    </row>
    <row r="3392" spans="1:5">
      <c r="A3392" s="712">
        <v>91949</v>
      </c>
      <c r="B3392" s="711" t="s">
        <v>2878</v>
      </c>
      <c r="C3392" s="711" t="s">
        <v>269</v>
      </c>
      <c r="D3392" s="711" t="s">
        <v>5884</v>
      </c>
      <c r="E3392" s="713">
        <v>12.64</v>
      </c>
    </row>
    <row r="3393" spans="1:5">
      <c r="A3393" s="712">
        <v>91950</v>
      </c>
      <c r="B3393" s="711" t="s">
        <v>2879</v>
      </c>
      <c r="C3393" s="711" t="s">
        <v>269</v>
      </c>
      <c r="D3393" s="711" t="s">
        <v>5884</v>
      </c>
      <c r="E3393" s="713">
        <v>11.17</v>
      </c>
    </row>
    <row r="3394" spans="1:5">
      <c r="A3394" s="712">
        <v>91951</v>
      </c>
      <c r="B3394" s="711" t="s">
        <v>2880</v>
      </c>
      <c r="C3394" s="711" t="s">
        <v>269</v>
      </c>
      <c r="D3394" s="711" t="s">
        <v>5884</v>
      </c>
      <c r="E3394" s="713">
        <v>10.28</v>
      </c>
    </row>
    <row r="3395" spans="1:5">
      <c r="A3395" s="712">
        <v>91952</v>
      </c>
      <c r="B3395" s="711" t="s">
        <v>2881</v>
      </c>
      <c r="C3395" s="711" t="s">
        <v>269</v>
      </c>
      <c r="D3395" s="711" t="s">
        <v>5884</v>
      </c>
      <c r="E3395" s="713">
        <v>15.1</v>
      </c>
    </row>
    <row r="3396" spans="1:5">
      <c r="A3396" s="712">
        <v>91953</v>
      </c>
      <c r="B3396" s="711" t="s">
        <v>2882</v>
      </c>
      <c r="C3396" s="711" t="s">
        <v>269</v>
      </c>
      <c r="D3396" s="711" t="s">
        <v>5884</v>
      </c>
      <c r="E3396" s="713">
        <v>21.97</v>
      </c>
    </row>
    <row r="3397" spans="1:5">
      <c r="A3397" s="712">
        <v>91954</v>
      </c>
      <c r="B3397" s="711" t="s">
        <v>2883</v>
      </c>
      <c r="C3397" s="711" t="s">
        <v>269</v>
      </c>
      <c r="D3397" s="711" t="s">
        <v>5884</v>
      </c>
      <c r="E3397" s="713">
        <v>20.23</v>
      </c>
    </row>
    <row r="3398" spans="1:5">
      <c r="A3398" s="712">
        <v>91955</v>
      </c>
      <c r="B3398" s="711" t="s">
        <v>2884</v>
      </c>
      <c r="C3398" s="711" t="s">
        <v>269</v>
      </c>
      <c r="D3398" s="711" t="s">
        <v>5884</v>
      </c>
      <c r="E3398" s="713">
        <v>27.1</v>
      </c>
    </row>
    <row r="3399" spans="1:5">
      <c r="A3399" s="712">
        <v>91956</v>
      </c>
      <c r="B3399" s="711" t="s">
        <v>2885</v>
      </c>
      <c r="C3399" s="711" t="s">
        <v>269</v>
      </c>
      <c r="D3399" s="711" t="s">
        <v>5884</v>
      </c>
      <c r="E3399" s="713">
        <v>33.04</v>
      </c>
    </row>
    <row r="3400" spans="1:5">
      <c r="A3400" s="712">
        <v>91957</v>
      </c>
      <c r="B3400" s="711" t="s">
        <v>2886</v>
      </c>
      <c r="C3400" s="711" t="s">
        <v>269</v>
      </c>
      <c r="D3400" s="711" t="s">
        <v>5884</v>
      </c>
      <c r="E3400" s="713">
        <v>39.909999999999997</v>
      </c>
    </row>
    <row r="3401" spans="1:5">
      <c r="A3401" s="712">
        <v>91958</v>
      </c>
      <c r="B3401" s="711" t="s">
        <v>2887</v>
      </c>
      <c r="C3401" s="711" t="s">
        <v>269</v>
      </c>
      <c r="D3401" s="711" t="s">
        <v>5884</v>
      </c>
      <c r="E3401" s="713">
        <v>27.95</v>
      </c>
    </row>
    <row r="3402" spans="1:5">
      <c r="A3402" s="712">
        <v>91959</v>
      </c>
      <c r="B3402" s="711" t="s">
        <v>2888</v>
      </c>
      <c r="C3402" s="711" t="s">
        <v>269</v>
      </c>
      <c r="D3402" s="711" t="s">
        <v>5884</v>
      </c>
      <c r="E3402" s="713">
        <v>34.82</v>
      </c>
    </row>
    <row r="3403" spans="1:5">
      <c r="A3403" s="712">
        <v>91960</v>
      </c>
      <c r="B3403" s="711" t="s">
        <v>2889</v>
      </c>
      <c r="C3403" s="711" t="s">
        <v>269</v>
      </c>
      <c r="D3403" s="711" t="s">
        <v>5884</v>
      </c>
      <c r="E3403" s="713">
        <v>38.18</v>
      </c>
    </row>
    <row r="3404" spans="1:5">
      <c r="A3404" s="712">
        <v>91961</v>
      </c>
      <c r="B3404" s="711" t="s">
        <v>2890</v>
      </c>
      <c r="C3404" s="711" t="s">
        <v>269</v>
      </c>
      <c r="D3404" s="711" t="s">
        <v>5884</v>
      </c>
      <c r="E3404" s="713">
        <v>45.05</v>
      </c>
    </row>
    <row r="3405" spans="1:5">
      <c r="A3405" s="712">
        <v>91962</v>
      </c>
      <c r="B3405" s="711" t="s">
        <v>2891</v>
      </c>
      <c r="C3405" s="711" t="s">
        <v>269</v>
      </c>
      <c r="D3405" s="711" t="s">
        <v>5884</v>
      </c>
      <c r="E3405" s="713">
        <v>51.03</v>
      </c>
    </row>
    <row r="3406" spans="1:5">
      <c r="A3406" s="712">
        <v>91963</v>
      </c>
      <c r="B3406" s="711" t="s">
        <v>2892</v>
      </c>
      <c r="C3406" s="711" t="s">
        <v>269</v>
      </c>
      <c r="D3406" s="711" t="s">
        <v>5884</v>
      </c>
      <c r="E3406" s="713">
        <v>57.9</v>
      </c>
    </row>
    <row r="3407" spans="1:5">
      <c r="A3407" s="712">
        <v>91964</v>
      </c>
      <c r="B3407" s="711" t="s">
        <v>2893</v>
      </c>
      <c r="C3407" s="711" t="s">
        <v>269</v>
      </c>
      <c r="D3407" s="711" t="s">
        <v>5884</v>
      </c>
      <c r="E3407" s="713">
        <v>45.89</v>
      </c>
    </row>
    <row r="3408" spans="1:5">
      <c r="A3408" s="712">
        <v>91965</v>
      </c>
      <c r="B3408" s="711" t="s">
        <v>2894</v>
      </c>
      <c r="C3408" s="711" t="s">
        <v>269</v>
      </c>
      <c r="D3408" s="711" t="s">
        <v>5884</v>
      </c>
      <c r="E3408" s="713">
        <v>52.76</v>
      </c>
    </row>
    <row r="3409" spans="1:5">
      <c r="A3409" s="712">
        <v>91966</v>
      </c>
      <c r="B3409" s="711" t="s">
        <v>2895</v>
      </c>
      <c r="C3409" s="711" t="s">
        <v>269</v>
      </c>
      <c r="D3409" s="711" t="s">
        <v>5884</v>
      </c>
      <c r="E3409" s="713">
        <v>40.799999999999997</v>
      </c>
    </row>
    <row r="3410" spans="1:5">
      <c r="A3410" s="712">
        <v>91967</v>
      </c>
      <c r="B3410" s="711" t="s">
        <v>2896</v>
      </c>
      <c r="C3410" s="711" t="s">
        <v>269</v>
      </c>
      <c r="D3410" s="711" t="s">
        <v>5884</v>
      </c>
      <c r="E3410" s="713">
        <v>47.67</v>
      </c>
    </row>
    <row r="3411" spans="1:5">
      <c r="A3411" s="712">
        <v>91968</v>
      </c>
      <c r="B3411" s="711" t="s">
        <v>2897</v>
      </c>
      <c r="C3411" s="711" t="s">
        <v>269</v>
      </c>
      <c r="D3411" s="711" t="s">
        <v>5884</v>
      </c>
      <c r="E3411" s="713">
        <v>56.12</v>
      </c>
    </row>
    <row r="3412" spans="1:5">
      <c r="A3412" s="712">
        <v>91969</v>
      </c>
      <c r="B3412" s="711" t="s">
        <v>2898</v>
      </c>
      <c r="C3412" s="711" t="s">
        <v>269</v>
      </c>
      <c r="D3412" s="711" t="s">
        <v>5884</v>
      </c>
      <c r="E3412" s="713">
        <v>62.99</v>
      </c>
    </row>
    <row r="3413" spans="1:5">
      <c r="A3413" s="712">
        <v>91970</v>
      </c>
      <c r="B3413" s="711" t="s">
        <v>2899</v>
      </c>
      <c r="C3413" s="711" t="s">
        <v>269</v>
      </c>
      <c r="D3413" s="711" t="s">
        <v>5884</v>
      </c>
      <c r="E3413" s="713">
        <v>59</v>
      </c>
    </row>
    <row r="3414" spans="1:5">
      <c r="A3414" s="712">
        <v>91971</v>
      </c>
      <c r="B3414" s="711" t="s">
        <v>2900</v>
      </c>
      <c r="C3414" s="711" t="s">
        <v>269</v>
      </c>
      <c r="D3414" s="711" t="s">
        <v>5884</v>
      </c>
      <c r="E3414" s="713">
        <v>70.17</v>
      </c>
    </row>
    <row r="3415" spans="1:5">
      <c r="A3415" s="712">
        <v>91972</v>
      </c>
      <c r="B3415" s="711" t="s">
        <v>2901</v>
      </c>
      <c r="C3415" s="711" t="s">
        <v>269</v>
      </c>
      <c r="D3415" s="711" t="s">
        <v>5884</v>
      </c>
      <c r="E3415" s="713">
        <v>64.13</v>
      </c>
    </row>
    <row r="3416" spans="1:5">
      <c r="A3416" s="712">
        <v>91973</v>
      </c>
      <c r="B3416" s="711" t="s">
        <v>2902</v>
      </c>
      <c r="C3416" s="711" t="s">
        <v>269</v>
      </c>
      <c r="D3416" s="711" t="s">
        <v>5884</v>
      </c>
      <c r="E3416" s="713">
        <v>75.3</v>
      </c>
    </row>
    <row r="3417" spans="1:5">
      <c r="A3417" s="712">
        <v>91974</v>
      </c>
      <c r="B3417" s="711" t="s">
        <v>2903</v>
      </c>
      <c r="C3417" s="711" t="s">
        <v>269</v>
      </c>
      <c r="D3417" s="711" t="s">
        <v>5884</v>
      </c>
      <c r="E3417" s="713">
        <v>53.87</v>
      </c>
    </row>
    <row r="3418" spans="1:5">
      <c r="A3418" s="712">
        <v>91975</v>
      </c>
      <c r="B3418" s="711" t="s">
        <v>2904</v>
      </c>
      <c r="C3418" s="711" t="s">
        <v>269</v>
      </c>
      <c r="D3418" s="711" t="s">
        <v>5884</v>
      </c>
      <c r="E3418" s="713">
        <v>65.040000000000006</v>
      </c>
    </row>
    <row r="3419" spans="1:5">
      <c r="A3419" s="712">
        <v>91976</v>
      </c>
      <c r="B3419" s="711" t="s">
        <v>2905</v>
      </c>
      <c r="C3419" s="711" t="s">
        <v>269</v>
      </c>
      <c r="D3419" s="711" t="s">
        <v>5884</v>
      </c>
      <c r="E3419" s="713">
        <v>79.64</v>
      </c>
    </row>
    <row r="3420" spans="1:5">
      <c r="A3420" s="712">
        <v>91977</v>
      </c>
      <c r="B3420" s="711" t="s">
        <v>2906</v>
      </c>
      <c r="C3420" s="711" t="s">
        <v>269</v>
      </c>
      <c r="D3420" s="711" t="s">
        <v>5884</v>
      </c>
      <c r="E3420" s="713">
        <v>90.81</v>
      </c>
    </row>
    <row r="3421" spans="1:5">
      <c r="A3421" s="712">
        <v>91978</v>
      </c>
      <c r="B3421" s="711" t="s">
        <v>2907</v>
      </c>
      <c r="C3421" s="711" t="s">
        <v>269</v>
      </c>
      <c r="D3421" s="711" t="s">
        <v>5884</v>
      </c>
      <c r="E3421" s="713">
        <v>33.04</v>
      </c>
    </row>
    <row r="3422" spans="1:5">
      <c r="A3422" s="712">
        <v>91979</v>
      </c>
      <c r="B3422" s="711" t="s">
        <v>2908</v>
      </c>
      <c r="C3422" s="711" t="s">
        <v>269</v>
      </c>
      <c r="D3422" s="711" t="s">
        <v>5884</v>
      </c>
      <c r="E3422" s="713">
        <v>39.909999999999997</v>
      </c>
    </row>
    <row r="3423" spans="1:5">
      <c r="A3423" s="712">
        <v>91980</v>
      </c>
      <c r="B3423" s="711" t="s">
        <v>2909</v>
      </c>
      <c r="C3423" s="711" t="s">
        <v>269</v>
      </c>
      <c r="D3423" s="711" t="s">
        <v>5884</v>
      </c>
      <c r="E3423" s="713">
        <v>31.87</v>
      </c>
    </row>
    <row r="3424" spans="1:5">
      <c r="A3424" s="712">
        <v>91981</v>
      </c>
      <c r="B3424" s="711" t="s">
        <v>2910</v>
      </c>
      <c r="C3424" s="711" t="s">
        <v>269</v>
      </c>
      <c r="D3424" s="711" t="s">
        <v>5884</v>
      </c>
      <c r="E3424" s="713">
        <v>38.74</v>
      </c>
    </row>
    <row r="3425" spans="1:5">
      <c r="A3425" s="712">
        <v>91982</v>
      </c>
      <c r="B3425" s="711" t="s">
        <v>2911</v>
      </c>
      <c r="C3425" s="711" t="s">
        <v>269</v>
      </c>
      <c r="D3425" s="711" t="s">
        <v>5884</v>
      </c>
      <c r="E3425" s="713">
        <v>82.37</v>
      </c>
    </row>
    <row r="3426" spans="1:5">
      <c r="A3426" s="712">
        <v>91983</v>
      </c>
      <c r="B3426" s="711" t="s">
        <v>2912</v>
      </c>
      <c r="C3426" s="711" t="s">
        <v>269</v>
      </c>
      <c r="D3426" s="711" t="s">
        <v>5884</v>
      </c>
      <c r="E3426" s="713">
        <v>89.24</v>
      </c>
    </row>
    <row r="3427" spans="1:5">
      <c r="A3427" s="712">
        <v>91984</v>
      </c>
      <c r="B3427" s="711" t="s">
        <v>2913</v>
      </c>
      <c r="C3427" s="711" t="s">
        <v>269</v>
      </c>
      <c r="D3427" s="711" t="s">
        <v>5884</v>
      </c>
      <c r="E3427" s="713">
        <v>14.02</v>
      </c>
    </row>
    <row r="3428" spans="1:5">
      <c r="A3428" s="712">
        <v>91985</v>
      </c>
      <c r="B3428" s="711" t="s">
        <v>2914</v>
      </c>
      <c r="C3428" s="711" t="s">
        <v>269</v>
      </c>
      <c r="D3428" s="711" t="s">
        <v>5884</v>
      </c>
      <c r="E3428" s="713">
        <v>20.89</v>
      </c>
    </row>
    <row r="3429" spans="1:5">
      <c r="A3429" s="712">
        <v>91986</v>
      </c>
      <c r="B3429" s="711" t="s">
        <v>2915</v>
      </c>
      <c r="C3429" s="711" t="s">
        <v>269</v>
      </c>
      <c r="D3429" s="711" t="s">
        <v>5884</v>
      </c>
      <c r="E3429" s="713">
        <v>30.99</v>
      </c>
    </row>
    <row r="3430" spans="1:5">
      <c r="A3430" s="712">
        <v>91987</v>
      </c>
      <c r="B3430" s="711" t="s">
        <v>2916</v>
      </c>
      <c r="C3430" s="711" t="s">
        <v>269</v>
      </c>
      <c r="D3430" s="711" t="s">
        <v>5884</v>
      </c>
      <c r="E3430" s="713">
        <v>37.86</v>
      </c>
    </row>
    <row r="3431" spans="1:5">
      <c r="A3431" s="712">
        <v>91988</v>
      </c>
      <c r="B3431" s="711" t="s">
        <v>2917</v>
      </c>
      <c r="C3431" s="711" t="s">
        <v>269</v>
      </c>
      <c r="D3431" s="711" t="s">
        <v>5884</v>
      </c>
      <c r="E3431" s="713">
        <v>17.93</v>
      </c>
    </row>
    <row r="3432" spans="1:5">
      <c r="A3432" s="712">
        <v>91989</v>
      </c>
      <c r="B3432" s="711" t="s">
        <v>2918</v>
      </c>
      <c r="C3432" s="711" t="s">
        <v>269</v>
      </c>
      <c r="D3432" s="711" t="s">
        <v>5884</v>
      </c>
      <c r="E3432" s="713">
        <v>24.8</v>
      </c>
    </row>
    <row r="3433" spans="1:5">
      <c r="A3433" s="712">
        <v>91990</v>
      </c>
      <c r="B3433" s="711" t="s">
        <v>2919</v>
      </c>
      <c r="C3433" s="711" t="s">
        <v>269</v>
      </c>
      <c r="D3433" s="711" t="s">
        <v>5884</v>
      </c>
      <c r="E3433" s="713">
        <v>26.21</v>
      </c>
    </row>
    <row r="3434" spans="1:5">
      <c r="A3434" s="712">
        <v>91991</v>
      </c>
      <c r="B3434" s="711" t="s">
        <v>2920</v>
      </c>
      <c r="C3434" s="711" t="s">
        <v>269</v>
      </c>
      <c r="D3434" s="711" t="s">
        <v>5884</v>
      </c>
      <c r="E3434" s="713">
        <v>28.33</v>
      </c>
    </row>
    <row r="3435" spans="1:5">
      <c r="A3435" s="712">
        <v>91992</v>
      </c>
      <c r="B3435" s="711" t="s">
        <v>2921</v>
      </c>
      <c r="C3435" s="711" t="s">
        <v>269</v>
      </c>
      <c r="D3435" s="711" t="s">
        <v>5884</v>
      </c>
      <c r="E3435" s="713">
        <v>33.08</v>
      </c>
    </row>
    <row r="3436" spans="1:5">
      <c r="A3436" s="712">
        <v>91993</v>
      </c>
      <c r="B3436" s="711" t="s">
        <v>2922</v>
      </c>
      <c r="C3436" s="711" t="s">
        <v>269</v>
      </c>
      <c r="D3436" s="711" t="s">
        <v>5884</v>
      </c>
      <c r="E3436" s="713">
        <v>35.200000000000003</v>
      </c>
    </row>
    <row r="3437" spans="1:5">
      <c r="A3437" s="712">
        <v>91994</v>
      </c>
      <c r="B3437" s="711" t="s">
        <v>2923</v>
      </c>
      <c r="C3437" s="711" t="s">
        <v>269</v>
      </c>
      <c r="D3437" s="711" t="s">
        <v>5884</v>
      </c>
      <c r="E3437" s="713">
        <v>19.13</v>
      </c>
    </row>
    <row r="3438" spans="1:5">
      <c r="A3438" s="712">
        <v>91995</v>
      </c>
      <c r="B3438" s="711" t="s">
        <v>2924</v>
      </c>
      <c r="C3438" s="711" t="s">
        <v>269</v>
      </c>
      <c r="D3438" s="711" t="s">
        <v>5884</v>
      </c>
      <c r="E3438" s="713">
        <v>21.25</v>
      </c>
    </row>
    <row r="3439" spans="1:5">
      <c r="A3439" s="712">
        <v>91996</v>
      </c>
      <c r="B3439" s="711" t="s">
        <v>2925</v>
      </c>
      <c r="C3439" s="711" t="s">
        <v>269</v>
      </c>
      <c r="D3439" s="711" t="s">
        <v>5884</v>
      </c>
      <c r="E3439" s="713">
        <v>26</v>
      </c>
    </row>
    <row r="3440" spans="1:5">
      <c r="A3440" s="712">
        <v>91997</v>
      </c>
      <c r="B3440" s="711" t="s">
        <v>2926</v>
      </c>
      <c r="C3440" s="711" t="s">
        <v>269</v>
      </c>
      <c r="D3440" s="711" t="s">
        <v>5884</v>
      </c>
      <c r="E3440" s="713">
        <v>28.12</v>
      </c>
    </row>
    <row r="3441" spans="1:5">
      <c r="A3441" s="712">
        <v>91998</v>
      </c>
      <c r="B3441" s="711" t="s">
        <v>2927</v>
      </c>
      <c r="C3441" s="711" t="s">
        <v>269</v>
      </c>
      <c r="D3441" s="711" t="s">
        <v>5884</v>
      </c>
      <c r="E3441" s="713">
        <v>16.39</v>
      </c>
    </row>
    <row r="3442" spans="1:5">
      <c r="A3442" s="712">
        <v>91999</v>
      </c>
      <c r="B3442" s="711" t="s">
        <v>2928</v>
      </c>
      <c r="C3442" s="711" t="s">
        <v>269</v>
      </c>
      <c r="D3442" s="711" t="s">
        <v>5884</v>
      </c>
      <c r="E3442" s="713">
        <v>18.510000000000002</v>
      </c>
    </row>
    <row r="3443" spans="1:5">
      <c r="A3443" s="712">
        <v>92000</v>
      </c>
      <c r="B3443" s="711" t="s">
        <v>2929</v>
      </c>
      <c r="C3443" s="711" t="s">
        <v>269</v>
      </c>
      <c r="D3443" s="711" t="s">
        <v>5884</v>
      </c>
      <c r="E3443" s="713">
        <v>23.26</v>
      </c>
    </row>
    <row r="3444" spans="1:5">
      <c r="A3444" s="712">
        <v>92001</v>
      </c>
      <c r="B3444" s="711" t="s">
        <v>2930</v>
      </c>
      <c r="C3444" s="711" t="s">
        <v>269</v>
      </c>
      <c r="D3444" s="711" t="s">
        <v>5884</v>
      </c>
      <c r="E3444" s="713">
        <v>25.38</v>
      </c>
    </row>
    <row r="3445" spans="1:5">
      <c r="A3445" s="712">
        <v>92002</v>
      </c>
      <c r="B3445" s="711" t="s">
        <v>2931</v>
      </c>
      <c r="C3445" s="711" t="s">
        <v>269</v>
      </c>
      <c r="D3445" s="711" t="s">
        <v>5884</v>
      </c>
      <c r="E3445" s="713">
        <v>35.979999999999997</v>
      </c>
    </row>
    <row r="3446" spans="1:5">
      <c r="A3446" s="712">
        <v>92003</v>
      </c>
      <c r="B3446" s="711" t="s">
        <v>2932</v>
      </c>
      <c r="C3446" s="711" t="s">
        <v>269</v>
      </c>
      <c r="D3446" s="711" t="s">
        <v>5884</v>
      </c>
      <c r="E3446" s="713">
        <v>40.22</v>
      </c>
    </row>
    <row r="3447" spans="1:5">
      <c r="A3447" s="712">
        <v>92004</v>
      </c>
      <c r="B3447" s="711" t="s">
        <v>2933</v>
      </c>
      <c r="C3447" s="711" t="s">
        <v>269</v>
      </c>
      <c r="D3447" s="711" t="s">
        <v>5884</v>
      </c>
      <c r="E3447" s="713">
        <v>42.85</v>
      </c>
    </row>
    <row r="3448" spans="1:5">
      <c r="A3448" s="712">
        <v>92005</v>
      </c>
      <c r="B3448" s="711" t="s">
        <v>2934</v>
      </c>
      <c r="C3448" s="711" t="s">
        <v>269</v>
      </c>
      <c r="D3448" s="711" t="s">
        <v>5884</v>
      </c>
      <c r="E3448" s="713">
        <v>47.09</v>
      </c>
    </row>
    <row r="3449" spans="1:5">
      <c r="A3449" s="712">
        <v>92006</v>
      </c>
      <c r="B3449" s="711" t="s">
        <v>2935</v>
      </c>
      <c r="C3449" s="711" t="s">
        <v>269</v>
      </c>
      <c r="D3449" s="711" t="s">
        <v>5884</v>
      </c>
      <c r="E3449" s="713">
        <v>30.48</v>
      </c>
    </row>
    <row r="3450" spans="1:5">
      <c r="A3450" s="712">
        <v>92007</v>
      </c>
      <c r="B3450" s="711" t="s">
        <v>2936</v>
      </c>
      <c r="C3450" s="711" t="s">
        <v>269</v>
      </c>
      <c r="D3450" s="711" t="s">
        <v>5884</v>
      </c>
      <c r="E3450" s="713">
        <v>34.72</v>
      </c>
    </row>
    <row r="3451" spans="1:5">
      <c r="A3451" s="712">
        <v>92008</v>
      </c>
      <c r="B3451" s="711" t="s">
        <v>2937</v>
      </c>
      <c r="C3451" s="711" t="s">
        <v>269</v>
      </c>
      <c r="D3451" s="711" t="s">
        <v>5884</v>
      </c>
      <c r="E3451" s="713">
        <v>37.35</v>
      </c>
    </row>
    <row r="3452" spans="1:5">
      <c r="A3452" s="712">
        <v>92009</v>
      </c>
      <c r="B3452" s="711" t="s">
        <v>2938</v>
      </c>
      <c r="C3452" s="711" t="s">
        <v>269</v>
      </c>
      <c r="D3452" s="711" t="s">
        <v>5884</v>
      </c>
      <c r="E3452" s="713">
        <v>41.59</v>
      </c>
    </row>
    <row r="3453" spans="1:5">
      <c r="A3453" s="712">
        <v>92010</v>
      </c>
      <c r="B3453" s="711" t="s">
        <v>2939</v>
      </c>
      <c r="C3453" s="711" t="s">
        <v>269</v>
      </c>
      <c r="D3453" s="711" t="s">
        <v>5884</v>
      </c>
      <c r="E3453" s="713">
        <v>52.82</v>
      </c>
    </row>
    <row r="3454" spans="1:5">
      <c r="A3454" s="712">
        <v>92011</v>
      </c>
      <c r="B3454" s="711" t="s">
        <v>2940</v>
      </c>
      <c r="C3454" s="711" t="s">
        <v>269</v>
      </c>
      <c r="D3454" s="711" t="s">
        <v>5884</v>
      </c>
      <c r="E3454" s="713">
        <v>59.18</v>
      </c>
    </row>
    <row r="3455" spans="1:5">
      <c r="A3455" s="712">
        <v>92012</v>
      </c>
      <c r="B3455" s="711" t="s">
        <v>2941</v>
      </c>
      <c r="C3455" s="711" t="s">
        <v>269</v>
      </c>
      <c r="D3455" s="711" t="s">
        <v>5884</v>
      </c>
      <c r="E3455" s="713">
        <v>59.69</v>
      </c>
    </row>
    <row r="3456" spans="1:5">
      <c r="A3456" s="712">
        <v>92013</v>
      </c>
      <c r="B3456" s="711" t="s">
        <v>2942</v>
      </c>
      <c r="C3456" s="711" t="s">
        <v>269</v>
      </c>
      <c r="D3456" s="711" t="s">
        <v>5884</v>
      </c>
      <c r="E3456" s="713">
        <v>66.05</v>
      </c>
    </row>
    <row r="3457" spans="1:5">
      <c r="A3457" s="712">
        <v>92014</v>
      </c>
      <c r="B3457" s="711" t="s">
        <v>2943</v>
      </c>
      <c r="C3457" s="711" t="s">
        <v>269</v>
      </c>
      <c r="D3457" s="711" t="s">
        <v>5884</v>
      </c>
      <c r="E3457" s="713">
        <v>44.58</v>
      </c>
    </row>
    <row r="3458" spans="1:5">
      <c r="A3458" s="712">
        <v>92015</v>
      </c>
      <c r="B3458" s="711" t="s">
        <v>2944</v>
      </c>
      <c r="C3458" s="711" t="s">
        <v>269</v>
      </c>
      <c r="D3458" s="711" t="s">
        <v>5884</v>
      </c>
      <c r="E3458" s="713">
        <v>50.94</v>
      </c>
    </row>
    <row r="3459" spans="1:5">
      <c r="A3459" s="712">
        <v>92016</v>
      </c>
      <c r="B3459" s="711" t="s">
        <v>2945</v>
      </c>
      <c r="C3459" s="711" t="s">
        <v>269</v>
      </c>
      <c r="D3459" s="711" t="s">
        <v>5884</v>
      </c>
      <c r="E3459" s="713">
        <v>51.45</v>
      </c>
    </row>
    <row r="3460" spans="1:5">
      <c r="A3460" s="712">
        <v>92017</v>
      </c>
      <c r="B3460" s="711" t="s">
        <v>2946</v>
      </c>
      <c r="C3460" s="711" t="s">
        <v>269</v>
      </c>
      <c r="D3460" s="711" t="s">
        <v>5884</v>
      </c>
      <c r="E3460" s="713">
        <v>57.81</v>
      </c>
    </row>
    <row r="3461" spans="1:5">
      <c r="A3461" s="712">
        <v>92018</v>
      </c>
      <c r="B3461" s="711" t="s">
        <v>2947</v>
      </c>
      <c r="C3461" s="711" t="s">
        <v>269</v>
      </c>
      <c r="D3461" s="711" t="s">
        <v>5884</v>
      </c>
      <c r="E3461" s="713">
        <v>59.06</v>
      </c>
    </row>
    <row r="3462" spans="1:5">
      <c r="A3462" s="712">
        <v>92019</v>
      </c>
      <c r="B3462" s="711" t="s">
        <v>2948</v>
      </c>
      <c r="C3462" s="711" t="s">
        <v>269</v>
      </c>
      <c r="D3462" s="711" t="s">
        <v>5884</v>
      </c>
      <c r="E3462" s="713">
        <v>70.23</v>
      </c>
    </row>
    <row r="3463" spans="1:5">
      <c r="A3463" s="712">
        <v>92020</v>
      </c>
      <c r="B3463" s="711" t="s">
        <v>2949</v>
      </c>
      <c r="C3463" s="711" t="s">
        <v>269</v>
      </c>
      <c r="D3463" s="711" t="s">
        <v>5884</v>
      </c>
      <c r="E3463" s="713">
        <v>87.44</v>
      </c>
    </row>
    <row r="3464" spans="1:5">
      <c r="A3464" s="712">
        <v>92021</v>
      </c>
      <c r="B3464" s="711" t="s">
        <v>2950</v>
      </c>
      <c r="C3464" s="711" t="s">
        <v>269</v>
      </c>
      <c r="D3464" s="711" t="s">
        <v>5884</v>
      </c>
      <c r="E3464" s="713">
        <v>98.61</v>
      </c>
    </row>
    <row r="3465" spans="1:5">
      <c r="A3465" s="712">
        <v>92022</v>
      </c>
      <c r="B3465" s="711" t="s">
        <v>2951</v>
      </c>
      <c r="C3465" s="711" t="s">
        <v>269</v>
      </c>
      <c r="D3465" s="711" t="s">
        <v>5884</v>
      </c>
      <c r="E3465" s="713">
        <v>31.94</v>
      </c>
    </row>
    <row r="3466" spans="1:5">
      <c r="A3466" s="712">
        <v>92023</v>
      </c>
      <c r="B3466" s="711" t="s">
        <v>2952</v>
      </c>
      <c r="C3466" s="711" t="s">
        <v>269</v>
      </c>
      <c r="D3466" s="711" t="s">
        <v>5884</v>
      </c>
      <c r="E3466" s="713">
        <v>38.81</v>
      </c>
    </row>
    <row r="3467" spans="1:5">
      <c r="A3467" s="712">
        <v>92024</v>
      </c>
      <c r="B3467" s="711" t="s">
        <v>2953</v>
      </c>
      <c r="C3467" s="711" t="s">
        <v>269</v>
      </c>
      <c r="D3467" s="711" t="s">
        <v>5884</v>
      </c>
      <c r="E3467" s="713">
        <v>48.83</v>
      </c>
    </row>
    <row r="3468" spans="1:5">
      <c r="A3468" s="712">
        <v>92025</v>
      </c>
      <c r="B3468" s="711" t="s">
        <v>2954</v>
      </c>
      <c r="C3468" s="711" t="s">
        <v>269</v>
      </c>
      <c r="D3468" s="711" t="s">
        <v>5884</v>
      </c>
      <c r="E3468" s="713">
        <v>55.7</v>
      </c>
    </row>
    <row r="3469" spans="1:5">
      <c r="A3469" s="712">
        <v>92026</v>
      </c>
      <c r="B3469" s="711" t="s">
        <v>2955</v>
      </c>
      <c r="C3469" s="711" t="s">
        <v>269</v>
      </c>
      <c r="D3469" s="711" t="s">
        <v>5884</v>
      </c>
      <c r="E3469" s="713">
        <v>44.79</v>
      </c>
    </row>
    <row r="3470" spans="1:5">
      <c r="A3470" s="712">
        <v>92027</v>
      </c>
      <c r="B3470" s="711" t="s">
        <v>2956</v>
      </c>
      <c r="C3470" s="711" t="s">
        <v>269</v>
      </c>
      <c r="D3470" s="711" t="s">
        <v>5884</v>
      </c>
      <c r="E3470" s="713">
        <v>51.66</v>
      </c>
    </row>
    <row r="3471" spans="1:5">
      <c r="A3471" s="712">
        <v>92028</v>
      </c>
      <c r="B3471" s="711" t="s">
        <v>2957</v>
      </c>
      <c r="C3471" s="711" t="s">
        <v>269</v>
      </c>
      <c r="D3471" s="711" t="s">
        <v>5884</v>
      </c>
      <c r="E3471" s="713">
        <v>37.08</v>
      </c>
    </row>
    <row r="3472" spans="1:5">
      <c r="A3472" s="712">
        <v>92029</v>
      </c>
      <c r="B3472" s="711" t="s">
        <v>2958</v>
      </c>
      <c r="C3472" s="711" t="s">
        <v>269</v>
      </c>
      <c r="D3472" s="711" t="s">
        <v>5884</v>
      </c>
      <c r="E3472" s="713">
        <v>43.95</v>
      </c>
    </row>
    <row r="3473" spans="1:5">
      <c r="A3473" s="712">
        <v>92030</v>
      </c>
      <c r="B3473" s="711" t="s">
        <v>2959</v>
      </c>
      <c r="C3473" s="711" t="s">
        <v>269</v>
      </c>
      <c r="D3473" s="711" t="s">
        <v>5884</v>
      </c>
      <c r="E3473" s="713">
        <v>53.92</v>
      </c>
    </row>
    <row r="3474" spans="1:5">
      <c r="A3474" s="712">
        <v>92031</v>
      </c>
      <c r="B3474" s="711" t="s">
        <v>2960</v>
      </c>
      <c r="C3474" s="711" t="s">
        <v>269</v>
      </c>
      <c r="D3474" s="711" t="s">
        <v>5884</v>
      </c>
      <c r="E3474" s="713">
        <v>60.79</v>
      </c>
    </row>
    <row r="3475" spans="1:5">
      <c r="A3475" s="712">
        <v>92032</v>
      </c>
      <c r="B3475" s="711" t="s">
        <v>2961</v>
      </c>
      <c r="C3475" s="711" t="s">
        <v>269</v>
      </c>
      <c r="D3475" s="711" t="s">
        <v>5884</v>
      </c>
      <c r="E3475" s="713">
        <v>55.02</v>
      </c>
    </row>
    <row r="3476" spans="1:5">
      <c r="A3476" s="712">
        <v>92033</v>
      </c>
      <c r="B3476" s="711" t="s">
        <v>2962</v>
      </c>
      <c r="C3476" s="711" t="s">
        <v>269</v>
      </c>
      <c r="D3476" s="711" t="s">
        <v>5884</v>
      </c>
      <c r="E3476" s="713">
        <v>61.89</v>
      </c>
    </row>
    <row r="3477" spans="1:5">
      <c r="A3477" s="712">
        <v>92034</v>
      </c>
      <c r="B3477" s="711" t="s">
        <v>2963</v>
      </c>
      <c r="C3477" s="711" t="s">
        <v>269</v>
      </c>
      <c r="D3477" s="711" t="s">
        <v>5884</v>
      </c>
      <c r="E3477" s="713">
        <v>49.93</v>
      </c>
    </row>
    <row r="3478" spans="1:5">
      <c r="A3478" s="712">
        <v>92035</v>
      </c>
      <c r="B3478" s="711" t="s">
        <v>2964</v>
      </c>
      <c r="C3478" s="711" t="s">
        <v>269</v>
      </c>
      <c r="D3478" s="711" t="s">
        <v>5884</v>
      </c>
      <c r="E3478" s="713">
        <v>56.8</v>
      </c>
    </row>
    <row r="3479" spans="1:5">
      <c r="A3479" s="712">
        <v>97583</v>
      </c>
      <c r="B3479" s="711" t="s">
        <v>2965</v>
      </c>
      <c r="C3479" s="711" t="s">
        <v>269</v>
      </c>
      <c r="D3479" s="711" t="s">
        <v>5883</v>
      </c>
      <c r="E3479" s="713">
        <v>51.07</v>
      </c>
    </row>
    <row r="3480" spans="1:5">
      <c r="A3480" s="712">
        <v>97584</v>
      </c>
      <c r="B3480" s="711" t="s">
        <v>2966</v>
      </c>
      <c r="C3480" s="711" t="s">
        <v>269</v>
      </c>
      <c r="D3480" s="711" t="s">
        <v>5883</v>
      </c>
      <c r="E3480" s="713">
        <v>70.510000000000005</v>
      </c>
    </row>
    <row r="3481" spans="1:5">
      <c r="A3481" s="712">
        <v>97585</v>
      </c>
      <c r="B3481" s="711" t="s">
        <v>2967</v>
      </c>
      <c r="C3481" s="711" t="s">
        <v>269</v>
      </c>
      <c r="D3481" s="711" t="s">
        <v>5883</v>
      </c>
      <c r="E3481" s="713">
        <v>68.23</v>
      </c>
    </row>
    <row r="3482" spans="1:5">
      <c r="A3482" s="712">
        <v>97586</v>
      </c>
      <c r="B3482" s="711" t="s">
        <v>2968</v>
      </c>
      <c r="C3482" s="711" t="s">
        <v>269</v>
      </c>
      <c r="D3482" s="711" t="s">
        <v>5883</v>
      </c>
      <c r="E3482" s="713">
        <v>91.71</v>
      </c>
    </row>
    <row r="3483" spans="1:5">
      <c r="A3483" s="712">
        <v>97587</v>
      </c>
      <c r="B3483" s="711" t="s">
        <v>2969</v>
      </c>
      <c r="C3483" s="711" t="s">
        <v>269</v>
      </c>
      <c r="D3483" s="711" t="s">
        <v>5883</v>
      </c>
      <c r="E3483" s="713">
        <v>164.78</v>
      </c>
    </row>
    <row r="3484" spans="1:5">
      <c r="A3484" s="712">
        <v>97589</v>
      </c>
      <c r="B3484" s="711" t="s">
        <v>2970</v>
      </c>
      <c r="C3484" s="711" t="s">
        <v>269</v>
      </c>
      <c r="D3484" s="711" t="s">
        <v>5883</v>
      </c>
      <c r="E3484" s="713">
        <v>29.5</v>
      </c>
    </row>
    <row r="3485" spans="1:5">
      <c r="A3485" s="712">
        <v>97590</v>
      </c>
      <c r="B3485" s="711" t="s">
        <v>2971</v>
      </c>
      <c r="C3485" s="711" t="s">
        <v>269</v>
      </c>
      <c r="D3485" s="711" t="s">
        <v>5883</v>
      </c>
      <c r="E3485" s="713">
        <v>61.94</v>
      </c>
    </row>
    <row r="3486" spans="1:5">
      <c r="A3486" s="712">
        <v>97591</v>
      </c>
      <c r="B3486" s="711" t="s">
        <v>2972</v>
      </c>
      <c r="C3486" s="711" t="s">
        <v>269</v>
      </c>
      <c r="D3486" s="711" t="s">
        <v>5883</v>
      </c>
      <c r="E3486" s="713">
        <v>82.74</v>
      </c>
    </row>
    <row r="3487" spans="1:5">
      <c r="A3487" s="712">
        <v>97592</v>
      </c>
      <c r="B3487" s="711" t="s">
        <v>2973</v>
      </c>
      <c r="C3487" s="711" t="s">
        <v>269</v>
      </c>
      <c r="D3487" s="711" t="s">
        <v>5884</v>
      </c>
      <c r="E3487" s="713">
        <v>40</v>
      </c>
    </row>
    <row r="3488" spans="1:5">
      <c r="A3488" s="712">
        <v>97593</v>
      </c>
      <c r="B3488" s="711" t="s">
        <v>2974</v>
      </c>
      <c r="C3488" s="711" t="s">
        <v>269</v>
      </c>
      <c r="D3488" s="711" t="s">
        <v>5883</v>
      </c>
      <c r="E3488" s="713">
        <v>86.25</v>
      </c>
    </row>
    <row r="3489" spans="1:5">
      <c r="A3489" s="712">
        <v>97594</v>
      </c>
      <c r="B3489" s="711" t="s">
        <v>2975</v>
      </c>
      <c r="C3489" s="711" t="s">
        <v>269</v>
      </c>
      <c r="D3489" s="711" t="s">
        <v>5883</v>
      </c>
      <c r="E3489" s="713">
        <v>82.37</v>
      </c>
    </row>
    <row r="3490" spans="1:5">
      <c r="A3490" s="712">
        <v>97595</v>
      </c>
      <c r="B3490" s="711" t="s">
        <v>2976</v>
      </c>
      <c r="C3490" s="711" t="s">
        <v>269</v>
      </c>
      <c r="D3490" s="711" t="s">
        <v>5883</v>
      </c>
      <c r="E3490" s="713">
        <v>61.68</v>
      </c>
    </row>
    <row r="3491" spans="1:5">
      <c r="A3491" s="712">
        <v>97596</v>
      </c>
      <c r="B3491" s="711" t="s">
        <v>2977</v>
      </c>
      <c r="C3491" s="711" t="s">
        <v>269</v>
      </c>
      <c r="D3491" s="711" t="s">
        <v>5883</v>
      </c>
      <c r="E3491" s="713">
        <v>44.16</v>
      </c>
    </row>
    <row r="3492" spans="1:5">
      <c r="A3492" s="712">
        <v>97597</v>
      </c>
      <c r="B3492" s="711" t="s">
        <v>2978</v>
      </c>
      <c r="C3492" s="711" t="s">
        <v>269</v>
      </c>
      <c r="D3492" s="711" t="s">
        <v>5883</v>
      </c>
      <c r="E3492" s="713">
        <v>42.45</v>
      </c>
    </row>
    <row r="3493" spans="1:5">
      <c r="A3493" s="712">
        <v>97598</v>
      </c>
      <c r="B3493" s="711" t="s">
        <v>2979</v>
      </c>
      <c r="C3493" s="711" t="s">
        <v>269</v>
      </c>
      <c r="D3493" s="711" t="s">
        <v>5883</v>
      </c>
      <c r="E3493" s="713">
        <v>40.21</v>
      </c>
    </row>
    <row r="3494" spans="1:5">
      <c r="A3494" s="712">
        <v>97599</v>
      </c>
      <c r="B3494" s="711" t="s">
        <v>2980</v>
      </c>
      <c r="C3494" s="711" t="s">
        <v>269</v>
      </c>
      <c r="D3494" s="711" t="s">
        <v>5884</v>
      </c>
      <c r="E3494" s="713">
        <v>32.39</v>
      </c>
    </row>
    <row r="3495" spans="1:5">
      <c r="A3495" s="712">
        <v>97609</v>
      </c>
      <c r="B3495" s="711" t="s">
        <v>2981</v>
      </c>
      <c r="C3495" s="711" t="s">
        <v>269</v>
      </c>
      <c r="D3495" s="711" t="s">
        <v>5884</v>
      </c>
      <c r="E3495" s="713">
        <v>16.78</v>
      </c>
    </row>
    <row r="3496" spans="1:5">
      <c r="A3496" s="712">
        <v>97610</v>
      </c>
      <c r="B3496" s="711" t="s">
        <v>2982</v>
      </c>
      <c r="C3496" s="711" t="s">
        <v>269</v>
      </c>
      <c r="D3496" s="711" t="s">
        <v>5884</v>
      </c>
      <c r="E3496" s="713">
        <v>18.21</v>
      </c>
    </row>
    <row r="3497" spans="1:5">
      <c r="A3497" s="712">
        <v>97611</v>
      </c>
      <c r="B3497" s="711" t="s">
        <v>2983</v>
      </c>
      <c r="C3497" s="711" t="s">
        <v>269</v>
      </c>
      <c r="D3497" s="711" t="s">
        <v>5883</v>
      </c>
      <c r="E3497" s="713">
        <v>18.010000000000002</v>
      </c>
    </row>
    <row r="3498" spans="1:5">
      <c r="A3498" s="712">
        <v>97612</v>
      </c>
      <c r="B3498" s="711" t="s">
        <v>2984</v>
      </c>
      <c r="C3498" s="711" t="s">
        <v>269</v>
      </c>
      <c r="D3498" s="711" t="s">
        <v>5883</v>
      </c>
      <c r="E3498" s="713">
        <v>19.52</v>
      </c>
    </row>
    <row r="3499" spans="1:5">
      <c r="A3499" s="712">
        <v>97613</v>
      </c>
      <c r="B3499" s="711" t="s">
        <v>2985</v>
      </c>
      <c r="C3499" s="711" t="s">
        <v>269</v>
      </c>
      <c r="D3499" s="711" t="s">
        <v>5883</v>
      </c>
      <c r="E3499" s="713">
        <v>24.53</v>
      </c>
    </row>
    <row r="3500" spans="1:5">
      <c r="A3500" s="712">
        <v>97614</v>
      </c>
      <c r="B3500" s="711" t="s">
        <v>2986</v>
      </c>
      <c r="C3500" s="711" t="s">
        <v>269</v>
      </c>
      <c r="D3500" s="711" t="s">
        <v>5883</v>
      </c>
      <c r="E3500" s="713">
        <v>42.63</v>
      </c>
    </row>
    <row r="3501" spans="1:5">
      <c r="A3501" s="712">
        <v>97615</v>
      </c>
      <c r="B3501" s="711" t="s">
        <v>2987</v>
      </c>
      <c r="C3501" s="711" t="s">
        <v>269</v>
      </c>
      <c r="D3501" s="711" t="s">
        <v>5883</v>
      </c>
      <c r="E3501" s="713">
        <v>35.5</v>
      </c>
    </row>
    <row r="3502" spans="1:5">
      <c r="A3502" s="712">
        <v>97616</v>
      </c>
      <c r="B3502" s="711" t="s">
        <v>2988</v>
      </c>
      <c r="C3502" s="711" t="s">
        <v>269</v>
      </c>
      <c r="D3502" s="711" t="s">
        <v>5883</v>
      </c>
      <c r="E3502" s="713">
        <v>40.07</v>
      </c>
    </row>
    <row r="3503" spans="1:5">
      <c r="A3503" s="712">
        <v>97617</v>
      </c>
      <c r="B3503" s="711" t="s">
        <v>2989</v>
      </c>
      <c r="C3503" s="711" t="s">
        <v>269</v>
      </c>
      <c r="D3503" s="711" t="s">
        <v>5883</v>
      </c>
      <c r="E3503" s="713">
        <v>39.840000000000003</v>
      </c>
    </row>
    <row r="3504" spans="1:5">
      <c r="A3504" s="712">
        <v>97618</v>
      </c>
      <c r="B3504" s="711" t="s">
        <v>2990</v>
      </c>
      <c r="C3504" s="711" t="s">
        <v>269</v>
      </c>
      <c r="D3504" s="711" t="s">
        <v>5883</v>
      </c>
      <c r="E3504" s="713">
        <v>37.619999999999997</v>
      </c>
    </row>
    <row r="3505" spans="1:5">
      <c r="A3505" s="712">
        <v>100902</v>
      </c>
      <c r="B3505" s="711" t="s">
        <v>2991</v>
      </c>
      <c r="C3505" s="711" t="s">
        <v>269</v>
      </c>
      <c r="D3505" s="711" t="s">
        <v>5884</v>
      </c>
      <c r="E3505" s="713">
        <v>26.87</v>
      </c>
    </row>
    <row r="3506" spans="1:5">
      <c r="A3506" s="712">
        <v>100903</v>
      </c>
      <c r="B3506" s="711" t="s">
        <v>2992</v>
      </c>
      <c r="C3506" s="711" t="s">
        <v>269</v>
      </c>
      <c r="D3506" s="711" t="s">
        <v>5884</v>
      </c>
      <c r="E3506" s="713">
        <v>33.200000000000003</v>
      </c>
    </row>
    <row r="3507" spans="1:5">
      <c r="A3507" s="712">
        <v>100904</v>
      </c>
      <c r="B3507" s="711" t="s">
        <v>2993</v>
      </c>
      <c r="C3507" s="711" t="s">
        <v>269</v>
      </c>
      <c r="D3507" s="711" t="s">
        <v>5883</v>
      </c>
      <c r="E3507" s="713">
        <v>51.07</v>
      </c>
    </row>
    <row r="3508" spans="1:5">
      <c r="A3508" s="712">
        <v>100905</v>
      </c>
      <c r="B3508" s="711" t="s">
        <v>2994</v>
      </c>
      <c r="C3508" s="711" t="s">
        <v>269</v>
      </c>
      <c r="D3508" s="711" t="s">
        <v>5883</v>
      </c>
      <c r="E3508" s="713">
        <v>136.47</v>
      </c>
    </row>
    <row r="3509" spans="1:5">
      <c r="A3509" s="712">
        <v>100906</v>
      </c>
      <c r="B3509" s="711" t="s">
        <v>2995</v>
      </c>
      <c r="C3509" s="711" t="s">
        <v>269</v>
      </c>
      <c r="D3509" s="711" t="s">
        <v>5883</v>
      </c>
      <c r="E3509" s="713">
        <v>183.43</v>
      </c>
    </row>
    <row r="3510" spans="1:5">
      <c r="A3510" s="712">
        <v>100919</v>
      </c>
      <c r="B3510" s="711" t="s">
        <v>2996</v>
      </c>
      <c r="C3510" s="711" t="s">
        <v>269</v>
      </c>
      <c r="D3510" s="711" t="s">
        <v>5883</v>
      </c>
      <c r="E3510" s="713">
        <v>48.54</v>
      </c>
    </row>
    <row r="3511" spans="1:5">
      <c r="A3511" s="712">
        <v>100920</v>
      </c>
      <c r="B3511" s="711" t="s">
        <v>2997</v>
      </c>
      <c r="C3511" s="711" t="s">
        <v>269</v>
      </c>
      <c r="D3511" s="711" t="s">
        <v>5883</v>
      </c>
      <c r="E3511" s="713">
        <v>81.91</v>
      </c>
    </row>
    <row r="3512" spans="1:5">
      <c r="A3512" s="712">
        <v>100921</v>
      </c>
      <c r="B3512" s="711" t="s">
        <v>2998</v>
      </c>
      <c r="C3512" s="711" t="s">
        <v>269</v>
      </c>
      <c r="D3512" s="711" t="s">
        <v>5883</v>
      </c>
      <c r="E3512" s="713">
        <v>42.08</v>
      </c>
    </row>
    <row r="3513" spans="1:5">
      <c r="A3513" s="712">
        <v>100922</v>
      </c>
      <c r="B3513" s="711" t="s">
        <v>2999</v>
      </c>
      <c r="C3513" s="711" t="s">
        <v>269</v>
      </c>
      <c r="D3513" s="711" t="s">
        <v>5883</v>
      </c>
      <c r="E3513" s="713">
        <v>30.07</v>
      </c>
    </row>
    <row r="3514" spans="1:5">
      <c r="A3514" s="712">
        <v>100923</v>
      </c>
      <c r="B3514" s="711" t="s">
        <v>3000</v>
      </c>
      <c r="C3514" s="711" t="s">
        <v>269</v>
      </c>
      <c r="D3514" s="711" t="s">
        <v>5883</v>
      </c>
      <c r="E3514" s="713">
        <v>34.26</v>
      </c>
    </row>
    <row r="3515" spans="1:5">
      <c r="A3515" s="712">
        <v>101489</v>
      </c>
      <c r="B3515" s="711" t="s">
        <v>6600</v>
      </c>
      <c r="C3515" s="711" t="s">
        <v>269</v>
      </c>
      <c r="D3515" s="711" t="s">
        <v>5883</v>
      </c>
      <c r="E3515" s="714">
        <v>1049.3900000000001</v>
      </c>
    </row>
    <row r="3516" spans="1:5">
      <c r="A3516" s="712">
        <v>101490</v>
      </c>
      <c r="B3516" s="711" t="s">
        <v>6601</v>
      </c>
      <c r="C3516" s="711" t="s">
        <v>269</v>
      </c>
      <c r="D3516" s="711" t="s">
        <v>5883</v>
      </c>
      <c r="E3516" s="714">
        <v>1143.99</v>
      </c>
    </row>
    <row r="3517" spans="1:5">
      <c r="A3517" s="712">
        <v>101491</v>
      </c>
      <c r="B3517" s="711" t="s">
        <v>6602</v>
      </c>
      <c r="C3517" s="711" t="s">
        <v>269</v>
      </c>
      <c r="D3517" s="711" t="s">
        <v>5883</v>
      </c>
      <c r="E3517" s="714">
        <v>1190.6300000000001</v>
      </c>
    </row>
    <row r="3518" spans="1:5">
      <c r="A3518" s="712">
        <v>101492</v>
      </c>
      <c r="B3518" s="711" t="s">
        <v>6603</v>
      </c>
      <c r="C3518" s="711" t="s">
        <v>269</v>
      </c>
      <c r="D3518" s="711" t="s">
        <v>5883</v>
      </c>
      <c r="E3518" s="714">
        <v>1329.08</v>
      </c>
    </row>
    <row r="3519" spans="1:5">
      <c r="A3519" s="712">
        <v>101493</v>
      </c>
      <c r="B3519" s="711" t="s">
        <v>6604</v>
      </c>
      <c r="C3519" s="711" t="s">
        <v>269</v>
      </c>
      <c r="D3519" s="711" t="s">
        <v>5883</v>
      </c>
      <c r="E3519" s="714">
        <v>1036.99</v>
      </c>
    </row>
    <row r="3520" spans="1:5">
      <c r="A3520" s="712">
        <v>101494</v>
      </c>
      <c r="B3520" s="711" t="s">
        <v>6605</v>
      </c>
      <c r="C3520" s="711" t="s">
        <v>269</v>
      </c>
      <c r="D3520" s="711" t="s">
        <v>5883</v>
      </c>
      <c r="E3520" s="714">
        <v>1131.5899999999999</v>
      </c>
    </row>
    <row r="3521" spans="1:5">
      <c r="A3521" s="712">
        <v>101495</v>
      </c>
      <c r="B3521" s="711" t="s">
        <v>6606</v>
      </c>
      <c r="C3521" s="711" t="s">
        <v>269</v>
      </c>
      <c r="D3521" s="711" t="s">
        <v>5883</v>
      </c>
      <c r="E3521" s="714">
        <v>1178.23</v>
      </c>
    </row>
    <row r="3522" spans="1:5">
      <c r="A3522" s="712">
        <v>101496</v>
      </c>
      <c r="B3522" s="711" t="s">
        <v>6607</v>
      </c>
      <c r="C3522" s="711" t="s">
        <v>269</v>
      </c>
      <c r="D3522" s="711" t="s">
        <v>5883</v>
      </c>
      <c r="E3522" s="714">
        <v>1316.68</v>
      </c>
    </row>
    <row r="3523" spans="1:5">
      <c r="A3523" s="712">
        <v>101497</v>
      </c>
      <c r="B3523" s="711" t="s">
        <v>6608</v>
      </c>
      <c r="C3523" s="711" t="s">
        <v>269</v>
      </c>
      <c r="D3523" s="711" t="s">
        <v>5883</v>
      </c>
      <c r="E3523" s="714">
        <v>1274.05</v>
      </c>
    </row>
    <row r="3524" spans="1:5">
      <c r="A3524" s="712">
        <v>101498</v>
      </c>
      <c r="B3524" s="711" t="s">
        <v>6609</v>
      </c>
      <c r="C3524" s="711" t="s">
        <v>269</v>
      </c>
      <c r="D3524" s="711" t="s">
        <v>5883</v>
      </c>
      <c r="E3524" s="714">
        <v>1417.24</v>
      </c>
    </row>
    <row r="3525" spans="1:5">
      <c r="A3525" s="712">
        <v>101499</v>
      </c>
      <c r="B3525" s="711" t="s">
        <v>6610</v>
      </c>
      <c r="C3525" s="711" t="s">
        <v>269</v>
      </c>
      <c r="D3525" s="711" t="s">
        <v>5883</v>
      </c>
      <c r="E3525" s="714">
        <v>1487.84</v>
      </c>
    </row>
    <row r="3526" spans="1:5">
      <c r="A3526" s="712">
        <v>101500</v>
      </c>
      <c r="B3526" s="711" t="s">
        <v>6611</v>
      </c>
      <c r="C3526" s="711" t="s">
        <v>269</v>
      </c>
      <c r="D3526" s="711" t="s">
        <v>5883</v>
      </c>
      <c r="E3526" s="714">
        <v>1685.38</v>
      </c>
    </row>
    <row r="3527" spans="1:5">
      <c r="A3527" s="712">
        <v>101501</v>
      </c>
      <c r="B3527" s="711" t="s">
        <v>6612</v>
      </c>
      <c r="C3527" s="711" t="s">
        <v>269</v>
      </c>
      <c r="D3527" s="711" t="s">
        <v>5883</v>
      </c>
      <c r="E3527" s="714">
        <v>1267.47</v>
      </c>
    </row>
    <row r="3528" spans="1:5">
      <c r="A3528" s="712">
        <v>101502</v>
      </c>
      <c r="B3528" s="711" t="s">
        <v>6613</v>
      </c>
      <c r="C3528" s="711" t="s">
        <v>269</v>
      </c>
      <c r="D3528" s="711" t="s">
        <v>5883</v>
      </c>
      <c r="E3528" s="714">
        <v>1410.66</v>
      </c>
    </row>
    <row r="3529" spans="1:5">
      <c r="A3529" s="712">
        <v>101503</v>
      </c>
      <c r="B3529" s="711" t="s">
        <v>6614</v>
      </c>
      <c r="C3529" s="711" t="s">
        <v>269</v>
      </c>
      <c r="D3529" s="711" t="s">
        <v>5883</v>
      </c>
      <c r="E3529" s="714">
        <v>1481.26</v>
      </c>
    </row>
    <row r="3530" spans="1:5">
      <c r="A3530" s="712">
        <v>101504</v>
      </c>
      <c r="B3530" s="711" t="s">
        <v>6615</v>
      </c>
      <c r="C3530" s="711" t="s">
        <v>269</v>
      </c>
      <c r="D3530" s="711" t="s">
        <v>5883</v>
      </c>
      <c r="E3530" s="714">
        <v>1678.8</v>
      </c>
    </row>
    <row r="3531" spans="1:5">
      <c r="A3531" s="712">
        <v>101505</v>
      </c>
      <c r="B3531" s="711" t="s">
        <v>6616</v>
      </c>
      <c r="C3531" s="711" t="s">
        <v>269</v>
      </c>
      <c r="D3531" s="711" t="s">
        <v>5883</v>
      </c>
      <c r="E3531" s="714">
        <v>1385.71</v>
      </c>
    </row>
    <row r="3532" spans="1:5">
      <c r="A3532" s="712">
        <v>101506</v>
      </c>
      <c r="B3532" s="711" t="s">
        <v>6617</v>
      </c>
      <c r="C3532" s="711" t="s">
        <v>269</v>
      </c>
      <c r="D3532" s="711" t="s">
        <v>5883</v>
      </c>
      <c r="E3532" s="714">
        <v>1576.63</v>
      </c>
    </row>
    <row r="3533" spans="1:5">
      <c r="A3533" s="712">
        <v>101507</v>
      </c>
      <c r="B3533" s="711" t="s">
        <v>6618</v>
      </c>
      <c r="C3533" s="711" t="s">
        <v>269</v>
      </c>
      <c r="D3533" s="711" t="s">
        <v>5883</v>
      </c>
      <c r="E3533" s="714">
        <v>1670.76</v>
      </c>
    </row>
    <row r="3534" spans="1:5">
      <c r="A3534" s="712">
        <v>101508</v>
      </c>
      <c r="B3534" s="711" t="s">
        <v>6619</v>
      </c>
      <c r="C3534" s="711" t="s">
        <v>269</v>
      </c>
      <c r="D3534" s="711" t="s">
        <v>5883</v>
      </c>
      <c r="E3534" s="714">
        <v>1926.36</v>
      </c>
    </row>
    <row r="3535" spans="1:5">
      <c r="A3535" s="712">
        <v>101509</v>
      </c>
      <c r="B3535" s="711" t="s">
        <v>6620</v>
      </c>
      <c r="C3535" s="711" t="s">
        <v>269</v>
      </c>
      <c r="D3535" s="711" t="s">
        <v>5883</v>
      </c>
      <c r="E3535" s="714">
        <v>1463.7</v>
      </c>
    </row>
    <row r="3536" spans="1:5">
      <c r="A3536" s="712">
        <v>101510</v>
      </c>
      <c r="B3536" s="711" t="s">
        <v>6621</v>
      </c>
      <c r="C3536" s="711" t="s">
        <v>269</v>
      </c>
      <c r="D3536" s="711" t="s">
        <v>5883</v>
      </c>
      <c r="E3536" s="714">
        <v>1654.62</v>
      </c>
    </row>
    <row r="3537" spans="1:5">
      <c r="A3537" s="712">
        <v>101511</v>
      </c>
      <c r="B3537" s="711" t="s">
        <v>6622</v>
      </c>
      <c r="C3537" s="711" t="s">
        <v>269</v>
      </c>
      <c r="D3537" s="711" t="s">
        <v>5883</v>
      </c>
      <c r="E3537" s="714">
        <v>1748.75</v>
      </c>
    </row>
    <row r="3538" spans="1:5">
      <c r="A3538" s="712">
        <v>101512</v>
      </c>
      <c r="B3538" s="711" t="s">
        <v>6623</v>
      </c>
      <c r="C3538" s="711" t="s">
        <v>269</v>
      </c>
      <c r="D3538" s="711" t="s">
        <v>5883</v>
      </c>
      <c r="E3538" s="714">
        <v>2004.35</v>
      </c>
    </row>
    <row r="3539" spans="1:5">
      <c r="A3539" s="712">
        <v>101513</v>
      </c>
      <c r="B3539" s="711" t="s">
        <v>6624</v>
      </c>
      <c r="C3539" s="711" t="s">
        <v>269</v>
      </c>
      <c r="D3539" s="711" t="s">
        <v>5883</v>
      </c>
      <c r="E3539" s="713">
        <v>626.19000000000005</v>
      </c>
    </row>
    <row r="3540" spans="1:5">
      <c r="A3540" s="712">
        <v>101514</v>
      </c>
      <c r="B3540" s="711" t="s">
        <v>6625</v>
      </c>
      <c r="C3540" s="711" t="s">
        <v>269</v>
      </c>
      <c r="D3540" s="711" t="s">
        <v>5883</v>
      </c>
      <c r="E3540" s="713">
        <v>739.71</v>
      </c>
    </row>
    <row r="3541" spans="1:5">
      <c r="A3541" s="712">
        <v>101515</v>
      </c>
      <c r="B3541" s="711" t="s">
        <v>6626</v>
      </c>
      <c r="C3541" s="711" t="s">
        <v>269</v>
      </c>
      <c r="D3541" s="711" t="s">
        <v>5883</v>
      </c>
      <c r="E3541" s="713">
        <v>795.68</v>
      </c>
    </row>
    <row r="3542" spans="1:5">
      <c r="A3542" s="712">
        <v>101516</v>
      </c>
      <c r="B3542" s="711" t="s">
        <v>6627</v>
      </c>
      <c r="C3542" s="711" t="s">
        <v>269</v>
      </c>
      <c r="D3542" s="711" t="s">
        <v>5883</v>
      </c>
      <c r="E3542" s="713">
        <v>933.75</v>
      </c>
    </row>
    <row r="3543" spans="1:5">
      <c r="A3543" s="712">
        <v>101517</v>
      </c>
      <c r="B3543" s="711" t="s">
        <v>6628</v>
      </c>
      <c r="C3543" s="711" t="s">
        <v>269</v>
      </c>
      <c r="D3543" s="711" t="s">
        <v>5883</v>
      </c>
      <c r="E3543" s="713">
        <v>613.79</v>
      </c>
    </row>
    <row r="3544" spans="1:5">
      <c r="A3544" s="712">
        <v>101518</v>
      </c>
      <c r="B3544" s="711" t="s">
        <v>6629</v>
      </c>
      <c r="C3544" s="711" t="s">
        <v>269</v>
      </c>
      <c r="D3544" s="711" t="s">
        <v>5883</v>
      </c>
      <c r="E3544" s="713">
        <v>727.31</v>
      </c>
    </row>
    <row r="3545" spans="1:5">
      <c r="A3545" s="712">
        <v>101519</v>
      </c>
      <c r="B3545" s="711" t="s">
        <v>6630</v>
      </c>
      <c r="C3545" s="711" t="s">
        <v>269</v>
      </c>
      <c r="D3545" s="711" t="s">
        <v>5883</v>
      </c>
      <c r="E3545" s="713">
        <v>783.28</v>
      </c>
    </row>
    <row r="3546" spans="1:5">
      <c r="A3546" s="712">
        <v>101520</v>
      </c>
      <c r="B3546" s="711" t="s">
        <v>6631</v>
      </c>
      <c r="C3546" s="711" t="s">
        <v>269</v>
      </c>
      <c r="D3546" s="711" t="s">
        <v>5883</v>
      </c>
      <c r="E3546" s="713">
        <v>921.35</v>
      </c>
    </row>
    <row r="3547" spans="1:5">
      <c r="A3547" s="712">
        <v>101521</v>
      </c>
      <c r="B3547" s="711" t="s">
        <v>6632</v>
      </c>
      <c r="C3547" s="711" t="s">
        <v>269</v>
      </c>
      <c r="D3547" s="711" t="s">
        <v>5883</v>
      </c>
      <c r="E3547" s="713">
        <v>866.37</v>
      </c>
    </row>
    <row r="3548" spans="1:5">
      <c r="A3548" s="712">
        <v>101522</v>
      </c>
      <c r="B3548" s="711" t="s">
        <v>6633</v>
      </c>
      <c r="C3548" s="711" t="s">
        <v>269</v>
      </c>
      <c r="D3548" s="711" t="s">
        <v>5883</v>
      </c>
      <c r="E3548" s="714">
        <v>1036.6500000000001</v>
      </c>
    </row>
    <row r="3549" spans="1:5">
      <c r="A3549" s="712">
        <v>101523</v>
      </c>
      <c r="B3549" s="711" t="s">
        <v>6634</v>
      </c>
      <c r="C3549" s="711" t="s">
        <v>269</v>
      </c>
      <c r="D3549" s="711" t="s">
        <v>5883</v>
      </c>
      <c r="E3549" s="714">
        <v>1120.5999999999999</v>
      </c>
    </row>
    <row r="3550" spans="1:5">
      <c r="A3550" s="712">
        <v>101524</v>
      </c>
      <c r="B3550" s="711" t="s">
        <v>6635</v>
      </c>
      <c r="C3550" s="711" t="s">
        <v>269</v>
      </c>
      <c r="D3550" s="711" t="s">
        <v>5883</v>
      </c>
      <c r="E3550" s="714">
        <v>1327.71</v>
      </c>
    </row>
    <row r="3551" spans="1:5">
      <c r="A3551" s="712">
        <v>101525</v>
      </c>
      <c r="B3551" s="711" t="s">
        <v>6636</v>
      </c>
      <c r="C3551" s="711" t="s">
        <v>269</v>
      </c>
      <c r="D3551" s="711" t="s">
        <v>5883</v>
      </c>
      <c r="E3551" s="713">
        <v>859.78</v>
      </c>
    </row>
    <row r="3552" spans="1:5">
      <c r="A3552" s="712">
        <v>101526</v>
      </c>
      <c r="B3552" s="711" t="s">
        <v>6637</v>
      </c>
      <c r="C3552" s="711" t="s">
        <v>269</v>
      </c>
      <c r="D3552" s="711" t="s">
        <v>5883</v>
      </c>
      <c r="E3552" s="714">
        <v>1030.06</v>
      </c>
    </row>
    <row r="3553" spans="1:5">
      <c r="A3553" s="712">
        <v>101527</v>
      </c>
      <c r="B3553" s="711" t="s">
        <v>6638</v>
      </c>
      <c r="C3553" s="711" t="s">
        <v>269</v>
      </c>
      <c r="D3553" s="711" t="s">
        <v>5883</v>
      </c>
      <c r="E3553" s="714">
        <v>1114.01</v>
      </c>
    </row>
    <row r="3554" spans="1:5">
      <c r="A3554" s="712">
        <v>101528</v>
      </c>
      <c r="B3554" s="711" t="s">
        <v>6639</v>
      </c>
      <c r="C3554" s="711" t="s">
        <v>269</v>
      </c>
      <c r="D3554" s="711" t="s">
        <v>5883</v>
      </c>
      <c r="E3554" s="714">
        <v>1321.12</v>
      </c>
    </row>
    <row r="3555" spans="1:5">
      <c r="A3555" s="712">
        <v>101529</v>
      </c>
      <c r="B3555" s="711" t="s">
        <v>6640</v>
      </c>
      <c r="C3555" s="711" t="s">
        <v>269</v>
      </c>
      <c r="D3555" s="711" t="s">
        <v>5883</v>
      </c>
      <c r="E3555" s="713">
        <v>995.18</v>
      </c>
    </row>
    <row r="3556" spans="1:5">
      <c r="A3556" s="712">
        <v>101530</v>
      </c>
      <c r="B3556" s="711" t="s">
        <v>6641</v>
      </c>
      <c r="C3556" s="711" t="s">
        <v>269</v>
      </c>
      <c r="D3556" s="711" t="s">
        <v>5883</v>
      </c>
      <c r="E3556" s="714">
        <v>1222.22</v>
      </c>
    </row>
    <row r="3557" spans="1:5">
      <c r="A3557" s="712">
        <v>101531</v>
      </c>
      <c r="B3557" s="711" t="s">
        <v>6642</v>
      </c>
      <c r="C3557" s="711" t="s">
        <v>269</v>
      </c>
      <c r="D3557" s="711" t="s">
        <v>5883</v>
      </c>
      <c r="E3557" s="714">
        <v>1334.15</v>
      </c>
    </row>
    <row r="3558" spans="1:5">
      <c r="A3558" s="712">
        <v>101532</v>
      </c>
      <c r="B3558" s="711" t="s">
        <v>6643</v>
      </c>
      <c r="C3558" s="711" t="s">
        <v>269</v>
      </c>
      <c r="D3558" s="711" t="s">
        <v>5883</v>
      </c>
      <c r="E3558" s="714">
        <v>1610.3</v>
      </c>
    </row>
    <row r="3559" spans="1:5">
      <c r="A3559" s="712">
        <v>101533</v>
      </c>
      <c r="B3559" s="711" t="s">
        <v>6644</v>
      </c>
      <c r="C3559" s="711" t="s">
        <v>269</v>
      </c>
      <c r="D3559" s="711" t="s">
        <v>5883</v>
      </c>
      <c r="E3559" s="714">
        <v>1073.1600000000001</v>
      </c>
    </row>
    <row r="3560" spans="1:5">
      <c r="A3560" s="712">
        <v>101534</v>
      </c>
      <c r="B3560" s="711" t="s">
        <v>6645</v>
      </c>
      <c r="C3560" s="711" t="s">
        <v>269</v>
      </c>
      <c r="D3560" s="711" t="s">
        <v>5883</v>
      </c>
      <c r="E3560" s="714">
        <v>1300.2</v>
      </c>
    </row>
    <row r="3561" spans="1:5">
      <c r="A3561" s="712">
        <v>101535</v>
      </c>
      <c r="B3561" s="711" t="s">
        <v>6646</v>
      </c>
      <c r="C3561" s="711" t="s">
        <v>269</v>
      </c>
      <c r="D3561" s="711" t="s">
        <v>5883</v>
      </c>
      <c r="E3561" s="714">
        <v>1412.13</v>
      </c>
    </row>
    <row r="3562" spans="1:5">
      <c r="A3562" s="712">
        <v>101536</v>
      </c>
      <c r="B3562" s="711" t="s">
        <v>6647</v>
      </c>
      <c r="C3562" s="711" t="s">
        <v>269</v>
      </c>
      <c r="D3562" s="711" t="s">
        <v>5883</v>
      </c>
      <c r="E3562" s="714">
        <v>1688.28</v>
      </c>
    </row>
    <row r="3563" spans="1:5">
      <c r="A3563" s="712">
        <v>101537</v>
      </c>
      <c r="B3563" s="711" t="s">
        <v>6648</v>
      </c>
      <c r="C3563" s="711" t="s">
        <v>269</v>
      </c>
      <c r="D3563" s="711" t="s">
        <v>5884</v>
      </c>
      <c r="E3563" s="713">
        <v>150.96</v>
      </c>
    </row>
    <row r="3564" spans="1:5">
      <c r="A3564" s="712">
        <v>101538</v>
      </c>
      <c r="B3564" s="711" t="s">
        <v>6649</v>
      </c>
      <c r="C3564" s="711" t="s">
        <v>269</v>
      </c>
      <c r="D3564" s="711" t="s">
        <v>5883</v>
      </c>
      <c r="E3564" s="713">
        <v>32.32</v>
      </c>
    </row>
    <row r="3565" spans="1:5">
      <c r="A3565" s="712">
        <v>101539</v>
      </c>
      <c r="B3565" s="711" t="s">
        <v>6650</v>
      </c>
      <c r="C3565" s="711" t="s">
        <v>269</v>
      </c>
      <c r="D3565" s="711" t="s">
        <v>5883</v>
      </c>
      <c r="E3565" s="713">
        <v>53.65</v>
      </c>
    </row>
    <row r="3566" spans="1:5">
      <c r="A3566" s="712">
        <v>101540</v>
      </c>
      <c r="B3566" s="711" t="s">
        <v>6651</v>
      </c>
      <c r="C3566" s="711" t="s">
        <v>269</v>
      </c>
      <c r="D3566" s="711" t="s">
        <v>5883</v>
      </c>
      <c r="E3566" s="713">
        <v>90.27</v>
      </c>
    </row>
    <row r="3567" spans="1:5">
      <c r="A3567" s="712">
        <v>101541</v>
      </c>
      <c r="B3567" s="711" t="s">
        <v>6652</v>
      </c>
      <c r="C3567" s="711" t="s">
        <v>269</v>
      </c>
      <c r="D3567" s="711" t="s">
        <v>5883</v>
      </c>
      <c r="E3567" s="713">
        <v>117.8</v>
      </c>
    </row>
    <row r="3568" spans="1:5">
      <c r="A3568" s="712">
        <v>101542</v>
      </c>
      <c r="B3568" s="711" t="s">
        <v>6653</v>
      </c>
      <c r="C3568" s="711" t="s">
        <v>269</v>
      </c>
      <c r="D3568" s="711" t="s">
        <v>5883</v>
      </c>
      <c r="E3568" s="713">
        <v>24.47</v>
      </c>
    </row>
    <row r="3569" spans="1:5">
      <c r="A3569" s="712">
        <v>101543</v>
      </c>
      <c r="B3569" s="711" t="s">
        <v>6654</v>
      </c>
      <c r="C3569" s="711" t="s">
        <v>269</v>
      </c>
      <c r="D3569" s="711" t="s">
        <v>5883</v>
      </c>
      <c r="E3569" s="713">
        <v>43.62</v>
      </c>
    </row>
    <row r="3570" spans="1:5">
      <c r="A3570" s="712">
        <v>101544</v>
      </c>
      <c r="B3570" s="711" t="s">
        <v>6655</v>
      </c>
      <c r="C3570" s="711" t="s">
        <v>269</v>
      </c>
      <c r="D3570" s="711" t="s">
        <v>5883</v>
      </c>
      <c r="E3570" s="713">
        <v>69.680000000000007</v>
      </c>
    </row>
    <row r="3571" spans="1:5">
      <c r="A3571" s="712">
        <v>101545</v>
      </c>
      <c r="B3571" s="711" t="s">
        <v>6656</v>
      </c>
      <c r="C3571" s="711" t="s">
        <v>269</v>
      </c>
      <c r="D3571" s="711" t="s">
        <v>5883</v>
      </c>
      <c r="E3571" s="713">
        <v>100.92</v>
      </c>
    </row>
    <row r="3572" spans="1:5">
      <c r="A3572" s="712">
        <v>101546</v>
      </c>
      <c r="B3572" s="711" t="s">
        <v>6657</v>
      </c>
      <c r="C3572" s="711" t="s">
        <v>269</v>
      </c>
      <c r="D3572" s="711" t="s">
        <v>5883</v>
      </c>
      <c r="E3572" s="713">
        <v>21.59</v>
      </c>
    </row>
    <row r="3573" spans="1:5">
      <c r="A3573" s="712">
        <v>101547</v>
      </c>
      <c r="B3573" s="711" t="s">
        <v>6658</v>
      </c>
      <c r="C3573" s="711" t="s">
        <v>269</v>
      </c>
      <c r="D3573" s="711" t="s">
        <v>5883</v>
      </c>
      <c r="E3573" s="713">
        <v>67.33</v>
      </c>
    </row>
    <row r="3574" spans="1:5">
      <c r="A3574" s="712">
        <v>101548</v>
      </c>
      <c r="B3574" s="711" t="s">
        <v>6659</v>
      </c>
      <c r="C3574" s="711" t="s">
        <v>269</v>
      </c>
      <c r="D3574" s="711" t="s">
        <v>5883</v>
      </c>
      <c r="E3574" s="713">
        <v>5.45</v>
      </c>
    </row>
    <row r="3575" spans="1:5">
      <c r="A3575" s="712">
        <v>101549</v>
      </c>
      <c r="B3575" s="711" t="s">
        <v>6660</v>
      </c>
      <c r="C3575" s="711" t="s">
        <v>269</v>
      </c>
      <c r="D3575" s="711" t="s">
        <v>5884</v>
      </c>
      <c r="E3575" s="713">
        <v>14.28</v>
      </c>
    </row>
    <row r="3576" spans="1:5">
      <c r="A3576" s="712">
        <v>101553</v>
      </c>
      <c r="B3576" s="711" t="s">
        <v>6661</v>
      </c>
      <c r="C3576" s="711" t="s">
        <v>269</v>
      </c>
      <c r="D3576" s="711" t="s">
        <v>5883</v>
      </c>
      <c r="E3576" s="713">
        <v>11.45</v>
      </c>
    </row>
    <row r="3577" spans="1:5">
      <c r="A3577" s="712">
        <v>101554</v>
      </c>
      <c r="B3577" s="711" t="s">
        <v>6662</v>
      </c>
      <c r="C3577" s="711" t="s">
        <v>269</v>
      </c>
      <c r="D3577" s="711" t="s">
        <v>5883</v>
      </c>
      <c r="E3577" s="713">
        <v>8.33</v>
      </c>
    </row>
    <row r="3578" spans="1:5">
      <c r="A3578" s="712">
        <v>101555</v>
      </c>
      <c r="B3578" s="711" t="s">
        <v>6663</v>
      </c>
      <c r="C3578" s="711" t="s">
        <v>269</v>
      </c>
      <c r="D3578" s="711" t="s">
        <v>5883</v>
      </c>
      <c r="E3578" s="713">
        <v>5.48</v>
      </c>
    </row>
    <row r="3579" spans="1:5">
      <c r="A3579" s="712">
        <v>101556</v>
      </c>
      <c r="B3579" s="711" t="s">
        <v>6664</v>
      </c>
      <c r="C3579" s="711" t="s">
        <v>269</v>
      </c>
      <c r="D3579" s="711" t="s">
        <v>5883</v>
      </c>
      <c r="E3579" s="713">
        <v>5.03</v>
      </c>
    </row>
    <row r="3580" spans="1:5">
      <c r="A3580" s="712">
        <v>101560</v>
      </c>
      <c r="B3580" s="711" t="s">
        <v>6665</v>
      </c>
      <c r="C3580" s="711" t="s">
        <v>585</v>
      </c>
      <c r="D3580" s="711" t="s">
        <v>5884</v>
      </c>
      <c r="E3580" s="713">
        <v>11.79</v>
      </c>
    </row>
    <row r="3581" spans="1:5">
      <c r="A3581" s="712">
        <v>101561</v>
      </c>
      <c r="B3581" s="711" t="s">
        <v>6666</v>
      </c>
      <c r="C3581" s="711" t="s">
        <v>585</v>
      </c>
      <c r="D3581" s="711" t="s">
        <v>5884</v>
      </c>
      <c r="E3581" s="713">
        <v>18.059999999999999</v>
      </c>
    </row>
    <row r="3582" spans="1:5">
      <c r="A3582" s="712">
        <v>101562</v>
      </c>
      <c r="B3582" s="711" t="s">
        <v>6667</v>
      </c>
      <c r="C3582" s="711" t="s">
        <v>585</v>
      </c>
      <c r="D3582" s="711" t="s">
        <v>5884</v>
      </c>
      <c r="E3582" s="713">
        <v>27.46</v>
      </c>
    </row>
    <row r="3583" spans="1:5">
      <c r="A3583" s="712">
        <v>101563</v>
      </c>
      <c r="B3583" s="711" t="s">
        <v>6668</v>
      </c>
      <c r="C3583" s="711" t="s">
        <v>585</v>
      </c>
      <c r="D3583" s="711" t="s">
        <v>5884</v>
      </c>
      <c r="E3583" s="713">
        <v>37.83</v>
      </c>
    </row>
    <row r="3584" spans="1:5">
      <c r="A3584" s="712">
        <v>101564</v>
      </c>
      <c r="B3584" s="711" t="s">
        <v>6669</v>
      </c>
      <c r="C3584" s="711" t="s">
        <v>585</v>
      </c>
      <c r="D3584" s="711" t="s">
        <v>5884</v>
      </c>
      <c r="E3584" s="713">
        <v>53.9</v>
      </c>
    </row>
    <row r="3585" spans="1:5">
      <c r="A3585" s="712">
        <v>101565</v>
      </c>
      <c r="B3585" s="711" t="s">
        <v>6670</v>
      </c>
      <c r="C3585" s="711" t="s">
        <v>585</v>
      </c>
      <c r="D3585" s="711" t="s">
        <v>5884</v>
      </c>
      <c r="E3585" s="713">
        <v>74.650000000000006</v>
      </c>
    </row>
    <row r="3586" spans="1:5">
      <c r="A3586" s="712">
        <v>101567</v>
      </c>
      <c r="B3586" s="711" t="s">
        <v>6671</v>
      </c>
      <c r="C3586" s="711" t="s">
        <v>585</v>
      </c>
      <c r="D3586" s="711" t="s">
        <v>5884</v>
      </c>
      <c r="E3586" s="713">
        <v>99.15</v>
      </c>
    </row>
    <row r="3587" spans="1:5">
      <c r="A3587" s="712">
        <v>101568</v>
      </c>
      <c r="B3587" s="711" t="s">
        <v>6672</v>
      </c>
      <c r="C3587" s="711" t="s">
        <v>585</v>
      </c>
      <c r="D3587" s="711" t="s">
        <v>5884</v>
      </c>
      <c r="E3587" s="713">
        <v>129.04</v>
      </c>
    </row>
    <row r="3588" spans="1:5">
      <c r="A3588" s="712">
        <v>101626</v>
      </c>
      <c r="B3588" s="711" t="s">
        <v>6673</v>
      </c>
      <c r="C3588" s="711" t="s">
        <v>269</v>
      </c>
      <c r="D3588" s="711" t="s">
        <v>5883</v>
      </c>
      <c r="E3588" s="713">
        <v>97.78</v>
      </c>
    </row>
    <row r="3589" spans="1:5">
      <c r="A3589" s="712">
        <v>101627</v>
      </c>
      <c r="B3589" s="711" t="s">
        <v>6674</v>
      </c>
      <c r="C3589" s="711" t="s">
        <v>269</v>
      </c>
      <c r="D3589" s="711" t="s">
        <v>5883</v>
      </c>
      <c r="E3589" s="713">
        <v>150.93</v>
      </c>
    </row>
    <row r="3590" spans="1:5">
      <c r="A3590" s="712">
        <v>101628</v>
      </c>
      <c r="B3590" s="711" t="s">
        <v>6675</v>
      </c>
      <c r="C3590" s="711" t="s">
        <v>269</v>
      </c>
      <c r="D3590" s="711" t="s">
        <v>5883</v>
      </c>
      <c r="E3590" s="713">
        <v>73.19</v>
      </c>
    </row>
    <row r="3591" spans="1:5">
      <c r="A3591" s="712">
        <v>101629</v>
      </c>
      <c r="B3591" s="711" t="s">
        <v>6676</v>
      </c>
      <c r="C3591" s="711" t="s">
        <v>269</v>
      </c>
      <c r="D3591" s="711" t="s">
        <v>5883</v>
      </c>
      <c r="E3591" s="713">
        <v>85.85</v>
      </c>
    </row>
    <row r="3592" spans="1:5">
      <c r="A3592" s="712">
        <v>101630</v>
      </c>
      <c r="B3592" s="711" t="s">
        <v>6677</v>
      </c>
      <c r="C3592" s="711" t="s">
        <v>269</v>
      </c>
      <c r="D3592" s="711" t="s">
        <v>5883</v>
      </c>
      <c r="E3592" s="713">
        <v>46.46</v>
      </c>
    </row>
    <row r="3593" spans="1:5">
      <c r="A3593" s="712">
        <v>101631</v>
      </c>
      <c r="B3593" s="711" t="s">
        <v>6678</v>
      </c>
      <c r="C3593" s="711" t="s">
        <v>269</v>
      </c>
      <c r="D3593" s="711" t="s">
        <v>5883</v>
      </c>
      <c r="E3593" s="713">
        <v>22.38</v>
      </c>
    </row>
    <row r="3594" spans="1:5">
      <c r="A3594" s="712">
        <v>101632</v>
      </c>
      <c r="B3594" s="711" t="s">
        <v>6679</v>
      </c>
      <c r="C3594" s="711" t="s">
        <v>269</v>
      </c>
      <c r="D3594" s="711" t="s">
        <v>5883</v>
      </c>
      <c r="E3594" s="713">
        <v>21.49</v>
      </c>
    </row>
    <row r="3595" spans="1:5">
      <c r="A3595" s="712">
        <v>101633</v>
      </c>
      <c r="B3595" s="711" t="s">
        <v>6680</v>
      </c>
      <c r="C3595" s="711" t="s">
        <v>269</v>
      </c>
      <c r="D3595" s="711" t="s">
        <v>5883</v>
      </c>
      <c r="E3595" s="713">
        <v>58.15</v>
      </c>
    </row>
    <row r="3596" spans="1:5">
      <c r="A3596" s="712">
        <v>101636</v>
      </c>
      <c r="B3596" s="711" t="s">
        <v>6681</v>
      </c>
      <c r="C3596" s="711" t="s">
        <v>269</v>
      </c>
      <c r="D3596" s="711" t="s">
        <v>5883</v>
      </c>
      <c r="E3596" s="713">
        <v>102.21</v>
      </c>
    </row>
    <row r="3597" spans="1:5">
      <c r="A3597" s="712">
        <v>101637</v>
      </c>
      <c r="B3597" s="711" t="s">
        <v>6682</v>
      </c>
      <c r="C3597" s="711" t="s">
        <v>269</v>
      </c>
      <c r="D3597" s="711" t="s">
        <v>5883</v>
      </c>
      <c r="E3597" s="713">
        <v>95.01</v>
      </c>
    </row>
    <row r="3598" spans="1:5">
      <c r="A3598" s="712">
        <v>101640</v>
      </c>
      <c r="B3598" s="711" t="s">
        <v>6683</v>
      </c>
      <c r="C3598" s="711" t="s">
        <v>269</v>
      </c>
      <c r="D3598" s="711" t="s">
        <v>5883</v>
      </c>
      <c r="E3598" s="713">
        <v>70.13</v>
      </c>
    </row>
    <row r="3599" spans="1:5">
      <c r="A3599" s="712">
        <v>101641</v>
      </c>
      <c r="B3599" s="711" t="s">
        <v>6684</v>
      </c>
      <c r="C3599" s="711" t="s">
        <v>269</v>
      </c>
      <c r="D3599" s="711" t="s">
        <v>5883</v>
      </c>
      <c r="E3599" s="713">
        <v>36.340000000000003</v>
      </c>
    </row>
    <row r="3600" spans="1:5">
      <c r="A3600" s="712">
        <v>101642</v>
      </c>
      <c r="B3600" s="711" t="s">
        <v>6685</v>
      </c>
      <c r="C3600" s="711" t="s">
        <v>269</v>
      </c>
      <c r="D3600" s="711" t="s">
        <v>5883</v>
      </c>
      <c r="E3600" s="713">
        <v>18.239999999999998</v>
      </c>
    </row>
    <row r="3601" spans="1:5">
      <c r="A3601" s="712">
        <v>101643</v>
      </c>
      <c r="B3601" s="711" t="s">
        <v>6686</v>
      </c>
      <c r="C3601" s="711" t="s">
        <v>269</v>
      </c>
      <c r="D3601" s="711" t="s">
        <v>5883</v>
      </c>
      <c r="E3601" s="713">
        <v>31.72</v>
      </c>
    </row>
    <row r="3602" spans="1:5">
      <c r="A3602" s="712">
        <v>101644</v>
      </c>
      <c r="B3602" s="711" t="s">
        <v>6687</v>
      </c>
      <c r="C3602" s="711" t="s">
        <v>269</v>
      </c>
      <c r="D3602" s="711" t="s">
        <v>5883</v>
      </c>
      <c r="E3602" s="713">
        <v>42.91</v>
      </c>
    </row>
    <row r="3603" spans="1:5">
      <c r="A3603" s="712">
        <v>101645</v>
      </c>
      <c r="B3603" s="711" t="s">
        <v>6688</v>
      </c>
      <c r="C3603" s="711" t="s">
        <v>269</v>
      </c>
      <c r="D3603" s="711" t="s">
        <v>5883</v>
      </c>
      <c r="E3603" s="713">
        <v>20.329999999999998</v>
      </c>
    </row>
    <row r="3604" spans="1:5">
      <c r="A3604" s="712">
        <v>101646</v>
      </c>
      <c r="B3604" s="711" t="s">
        <v>6689</v>
      </c>
      <c r="C3604" s="711" t="s">
        <v>269</v>
      </c>
      <c r="D3604" s="711" t="s">
        <v>5883</v>
      </c>
      <c r="E3604" s="713">
        <v>26.99</v>
      </c>
    </row>
    <row r="3605" spans="1:5">
      <c r="A3605" s="712">
        <v>101647</v>
      </c>
      <c r="B3605" s="711" t="s">
        <v>6690</v>
      </c>
      <c r="C3605" s="711" t="s">
        <v>269</v>
      </c>
      <c r="D3605" s="711" t="s">
        <v>5883</v>
      </c>
      <c r="E3605" s="713">
        <v>49.55</v>
      </c>
    </row>
    <row r="3606" spans="1:5">
      <c r="A3606" s="712">
        <v>101648</v>
      </c>
      <c r="B3606" s="711" t="s">
        <v>6691</v>
      </c>
      <c r="C3606" s="711" t="s">
        <v>269</v>
      </c>
      <c r="D3606" s="711" t="s">
        <v>5883</v>
      </c>
      <c r="E3606" s="713">
        <v>38.33</v>
      </c>
    </row>
    <row r="3607" spans="1:5">
      <c r="A3607" s="712">
        <v>101649</v>
      </c>
      <c r="B3607" s="711" t="s">
        <v>6692</v>
      </c>
      <c r="C3607" s="711" t="s">
        <v>269</v>
      </c>
      <c r="D3607" s="711" t="s">
        <v>5883</v>
      </c>
      <c r="E3607" s="713">
        <v>44.16</v>
      </c>
    </row>
    <row r="3608" spans="1:5">
      <c r="A3608" s="712">
        <v>101649</v>
      </c>
      <c r="B3608" s="711" t="s">
        <v>6692</v>
      </c>
      <c r="C3608" s="711" t="s">
        <v>269</v>
      </c>
      <c r="D3608" s="711" t="s">
        <v>5883</v>
      </c>
      <c r="E3608" s="713">
        <v>44.16</v>
      </c>
    </row>
    <row r="3609" spans="1:5">
      <c r="A3609" s="712">
        <v>101650</v>
      </c>
      <c r="B3609" s="711" t="s">
        <v>6693</v>
      </c>
      <c r="C3609" s="711" t="s">
        <v>269</v>
      </c>
      <c r="D3609" s="711" t="s">
        <v>5883</v>
      </c>
      <c r="E3609" s="713">
        <v>51.32</v>
      </c>
    </row>
    <row r="3610" spans="1:5">
      <c r="A3610" s="712">
        <v>101651</v>
      </c>
      <c r="B3610" s="711" t="s">
        <v>6694</v>
      </c>
      <c r="C3610" s="711" t="s">
        <v>269</v>
      </c>
      <c r="D3610" s="711" t="s">
        <v>5883</v>
      </c>
      <c r="E3610" s="713">
        <v>38.21</v>
      </c>
    </row>
    <row r="3611" spans="1:5">
      <c r="A3611" s="712">
        <v>101652</v>
      </c>
      <c r="B3611" s="711" t="s">
        <v>6695</v>
      </c>
      <c r="C3611" s="711" t="s">
        <v>269</v>
      </c>
      <c r="D3611" s="711" t="s">
        <v>5883</v>
      </c>
      <c r="E3611" s="713">
        <v>295.22000000000003</v>
      </c>
    </row>
    <row r="3612" spans="1:5">
      <c r="A3612" s="712">
        <v>101653</v>
      </c>
      <c r="B3612" s="711" t="s">
        <v>6696</v>
      </c>
      <c r="C3612" s="711" t="s">
        <v>269</v>
      </c>
      <c r="D3612" s="711" t="s">
        <v>5883</v>
      </c>
      <c r="E3612" s="713">
        <v>181.76</v>
      </c>
    </row>
    <row r="3613" spans="1:5">
      <c r="A3613" s="712">
        <v>101654</v>
      </c>
      <c r="B3613" s="711" t="s">
        <v>6697</v>
      </c>
      <c r="C3613" s="711" t="s">
        <v>269</v>
      </c>
      <c r="D3613" s="711" t="s">
        <v>5883</v>
      </c>
      <c r="E3613" s="713">
        <v>325.92</v>
      </c>
    </row>
    <row r="3614" spans="1:5">
      <c r="A3614" s="712">
        <v>101655</v>
      </c>
      <c r="B3614" s="711" t="s">
        <v>6698</v>
      </c>
      <c r="C3614" s="711" t="s">
        <v>269</v>
      </c>
      <c r="D3614" s="711" t="s">
        <v>5883</v>
      </c>
      <c r="E3614" s="713">
        <v>563.35</v>
      </c>
    </row>
    <row r="3615" spans="1:5">
      <c r="A3615" s="712">
        <v>101655</v>
      </c>
      <c r="B3615" s="711" t="s">
        <v>6698</v>
      </c>
      <c r="C3615" s="711" t="s">
        <v>269</v>
      </c>
      <c r="D3615" s="711" t="s">
        <v>5883</v>
      </c>
      <c r="E3615" s="713">
        <v>563.35</v>
      </c>
    </row>
    <row r="3616" spans="1:5">
      <c r="A3616" s="712">
        <v>101656</v>
      </c>
      <c r="B3616" s="711" t="s">
        <v>6699</v>
      </c>
      <c r="C3616" s="711" t="s">
        <v>269</v>
      </c>
      <c r="D3616" s="711" t="s">
        <v>5883</v>
      </c>
      <c r="E3616" s="713">
        <v>618.79</v>
      </c>
    </row>
    <row r="3617" spans="1:5">
      <c r="A3617" s="712">
        <v>101657</v>
      </c>
      <c r="B3617" s="711" t="s">
        <v>6700</v>
      </c>
      <c r="C3617" s="711" t="s">
        <v>269</v>
      </c>
      <c r="D3617" s="711" t="s">
        <v>5883</v>
      </c>
      <c r="E3617" s="713">
        <v>736.87</v>
      </c>
    </row>
    <row r="3618" spans="1:5">
      <c r="A3618" s="712">
        <v>101658</v>
      </c>
      <c r="B3618" s="711" t="s">
        <v>6701</v>
      </c>
      <c r="C3618" s="711" t="s">
        <v>269</v>
      </c>
      <c r="D3618" s="711" t="s">
        <v>5883</v>
      </c>
      <c r="E3618" s="713">
        <v>979.69</v>
      </c>
    </row>
    <row r="3619" spans="1:5">
      <c r="A3619" s="712">
        <v>101659</v>
      </c>
      <c r="B3619" s="711" t="s">
        <v>6702</v>
      </c>
      <c r="C3619" s="711" t="s">
        <v>269</v>
      </c>
      <c r="D3619" s="711" t="s">
        <v>5883</v>
      </c>
      <c r="E3619" s="714">
        <v>1130.71</v>
      </c>
    </row>
    <row r="3620" spans="1:5">
      <c r="A3620" s="712">
        <v>101660</v>
      </c>
      <c r="B3620" s="711" t="s">
        <v>6703</v>
      </c>
      <c r="C3620" s="711" t="s">
        <v>269</v>
      </c>
      <c r="D3620" s="711" t="s">
        <v>5883</v>
      </c>
      <c r="E3620" s="714">
        <v>1843.62</v>
      </c>
    </row>
    <row r="3621" spans="1:5">
      <c r="A3621" s="712">
        <v>101661</v>
      </c>
      <c r="B3621" s="711" t="s">
        <v>6704</v>
      </c>
      <c r="C3621" s="711" t="s">
        <v>269</v>
      </c>
      <c r="D3621" s="711" t="s">
        <v>5883</v>
      </c>
      <c r="E3621" s="713">
        <v>75.48</v>
      </c>
    </row>
    <row r="3622" spans="1:5">
      <c r="A3622" s="712">
        <v>101662</v>
      </c>
      <c r="B3622" s="711" t="s">
        <v>6705</v>
      </c>
      <c r="C3622" s="711" t="s">
        <v>269</v>
      </c>
      <c r="D3622" s="711" t="s">
        <v>5883</v>
      </c>
      <c r="E3622" s="713">
        <v>412.83</v>
      </c>
    </row>
    <row r="3623" spans="1:5">
      <c r="A3623" s="712">
        <v>101663</v>
      </c>
      <c r="B3623" s="711" t="s">
        <v>6706</v>
      </c>
      <c r="C3623" s="711" t="s">
        <v>269</v>
      </c>
      <c r="D3623" s="711" t="s">
        <v>5884</v>
      </c>
      <c r="E3623" s="713">
        <v>20.84</v>
      </c>
    </row>
    <row r="3624" spans="1:5">
      <c r="A3624" s="712">
        <v>101664</v>
      </c>
      <c r="B3624" s="711" t="s">
        <v>6707</v>
      </c>
      <c r="C3624" s="711" t="s">
        <v>269</v>
      </c>
      <c r="D3624" s="711" t="s">
        <v>5884</v>
      </c>
      <c r="E3624" s="713">
        <v>21.86</v>
      </c>
    </row>
    <row r="3625" spans="1:5">
      <c r="A3625" s="712">
        <v>101665</v>
      </c>
      <c r="B3625" s="711" t="s">
        <v>6708</v>
      </c>
      <c r="C3625" s="711" t="s">
        <v>269</v>
      </c>
      <c r="D3625" s="711" t="s">
        <v>5884</v>
      </c>
      <c r="E3625" s="713">
        <v>26.26</v>
      </c>
    </row>
    <row r="3626" spans="1:5">
      <c r="A3626" s="712">
        <v>101666</v>
      </c>
      <c r="B3626" s="711" t="s">
        <v>6709</v>
      </c>
      <c r="C3626" s="711" t="s">
        <v>269</v>
      </c>
      <c r="D3626" s="711" t="s">
        <v>5883</v>
      </c>
      <c r="E3626" s="713">
        <v>245.11</v>
      </c>
    </row>
    <row r="3627" spans="1:5">
      <c r="A3627" s="712">
        <v>102085</v>
      </c>
      <c r="B3627" s="711" t="s">
        <v>6710</v>
      </c>
      <c r="C3627" s="711" t="s">
        <v>269</v>
      </c>
      <c r="D3627" s="711" t="s">
        <v>5883</v>
      </c>
      <c r="E3627" s="713">
        <v>118.29</v>
      </c>
    </row>
    <row r="3628" spans="1:5">
      <c r="A3628" s="712">
        <v>100578</v>
      </c>
      <c r="B3628" s="711" t="s">
        <v>3001</v>
      </c>
      <c r="C3628" s="711" t="s">
        <v>269</v>
      </c>
      <c r="D3628" s="711" t="s">
        <v>5883</v>
      </c>
      <c r="E3628" s="713">
        <v>330.28</v>
      </c>
    </row>
    <row r="3629" spans="1:5">
      <c r="A3629" s="712">
        <v>100579</v>
      </c>
      <c r="B3629" s="711" t="s">
        <v>3002</v>
      </c>
      <c r="C3629" s="711" t="s">
        <v>269</v>
      </c>
      <c r="D3629" s="711" t="s">
        <v>5883</v>
      </c>
      <c r="E3629" s="713">
        <v>362.16</v>
      </c>
    </row>
    <row r="3630" spans="1:5">
      <c r="A3630" s="712">
        <v>100580</v>
      </c>
      <c r="B3630" s="711" t="s">
        <v>3003</v>
      </c>
      <c r="C3630" s="711" t="s">
        <v>269</v>
      </c>
      <c r="D3630" s="711" t="s">
        <v>5883</v>
      </c>
      <c r="E3630" s="713">
        <v>398.14</v>
      </c>
    </row>
    <row r="3631" spans="1:5">
      <c r="A3631" s="712">
        <v>100581</v>
      </c>
      <c r="B3631" s="711" t="s">
        <v>3004</v>
      </c>
      <c r="C3631" s="711" t="s">
        <v>269</v>
      </c>
      <c r="D3631" s="711" t="s">
        <v>5883</v>
      </c>
      <c r="E3631" s="713">
        <v>377.96</v>
      </c>
    </row>
    <row r="3632" spans="1:5">
      <c r="A3632" s="712">
        <v>100582</v>
      </c>
      <c r="B3632" s="711" t="s">
        <v>3005</v>
      </c>
      <c r="C3632" s="711" t="s">
        <v>269</v>
      </c>
      <c r="D3632" s="711" t="s">
        <v>5883</v>
      </c>
      <c r="E3632" s="713">
        <v>442.89</v>
      </c>
    </row>
    <row r="3633" spans="1:5">
      <c r="A3633" s="712">
        <v>100583</v>
      </c>
      <c r="B3633" s="711" t="s">
        <v>3006</v>
      </c>
      <c r="C3633" s="711" t="s">
        <v>269</v>
      </c>
      <c r="D3633" s="711" t="s">
        <v>5883</v>
      </c>
      <c r="E3633" s="713">
        <v>394.91</v>
      </c>
    </row>
    <row r="3634" spans="1:5">
      <c r="A3634" s="712">
        <v>100584</v>
      </c>
      <c r="B3634" s="711" t="s">
        <v>3007</v>
      </c>
      <c r="C3634" s="711" t="s">
        <v>269</v>
      </c>
      <c r="D3634" s="711" t="s">
        <v>5883</v>
      </c>
      <c r="E3634" s="713">
        <v>433.92</v>
      </c>
    </row>
    <row r="3635" spans="1:5">
      <c r="A3635" s="712">
        <v>100585</v>
      </c>
      <c r="B3635" s="711" t="s">
        <v>3008</v>
      </c>
      <c r="C3635" s="711" t="s">
        <v>269</v>
      </c>
      <c r="D3635" s="711" t="s">
        <v>5883</v>
      </c>
      <c r="E3635" s="713">
        <v>427.86</v>
      </c>
    </row>
    <row r="3636" spans="1:5">
      <c r="A3636" s="712">
        <v>100586</v>
      </c>
      <c r="B3636" s="711" t="s">
        <v>3009</v>
      </c>
      <c r="C3636" s="711" t="s">
        <v>269</v>
      </c>
      <c r="D3636" s="711" t="s">
        <v>5883</v>
      </c>
      <c r="E3636" s="713">
        <v>489.94</v>
      </c>
    </row>
    <row r="3637" spans="1:5">
      <c r="A3637" s="712">
        <v>100587</v>
      </c>
      <c r="B3637" s="711" t="s">
        <v>3010</v>
      </c>
      <c r="C3637" s="711" t="s">
        <v>269</v>
      </c>
      <c r="D3637" s="711" t="s">
        <v>5883</v>
      </c>
      <c r="E3637" s="713">
        <v>462.03</v>
      </c>
    </row>
    <row r="3638" spans="1:5">
      <c r="A3638" s="712">
        <v>100588</v>
      </c>
      <c r="B3638" s="711" t="s">
        <v>3011</v>
      </c>
      <c r="C3638" s="711" t="s">
        <v>269</v>
      </c>
      <c r="D3638" s="711" t="s">
        <v>5883</v>
      </c>
      <c r="E3638" s="713">
        <v>510.29</v>
      </c>
    </row>
    <row r="3639" spans="1:5">
      <c r="A3639" s="712">
        <v>100589</v>
      </c>
      <c r="B3639" s="711" t="s">
        <v>3012</v>
      </c>
      <c r="C3639" s="711" t="s">
        <v>269</v>
      </c>
      <c r="D3639" s="711" t="s">
        <v>5883</v>
      </c>
      <c r="E3639" s="713">
        <v>512.75</v>
      </c>
    </row>
    <row r="3640" spans="1:5">
      <c r="A3640" s="712">
        <v>100590</v>
      </c>
      <c r="B3640" s="711" t="s">
        <v>3013</v>
      </c>
      <c r="C3640" s="711" t="s">
        <v>269</v>
      </c>
      <c r="D3640" s="711" t="s">
        <v>5883</v>
      </c>
      <c r="E3640" s="713">
        <v>560.58000000000004</v>
      </c>
    </row>
    <row r="3641" spans="1:5">
      <c r="A3641" s="712">
        <v>100591</v>
      </c>
      <c r="B3641" s="711" t="s">
        <v>3014</v>
      </c>
      <c r="C3641" s="711" t="s">
        <v>269</v>
      </c>
      <c r="D3641" s="711" t="s">
        <v>5883</v>
      </c>
      <c r="E3641" s="713">
        <v>508.78</v>
      </c>
    </row>
    <row r="3642" spans="1:5">
      <c r="A3642" s="712">
        <v>100592</v>
      </c>
      <c r="B3642" s="711" t="s">
        <v>3015</v>
      </c>
      <c r="C3642" s="711" t="s">
        <v>269</v>
      </c>
      <c r="D3642" s="711" t="s">
        <v>5883</v>
      </c>
      <c r="E3642" s="713">
        <v>548.39</v>
      </c>
    </row>
    <row r="3643" spans="1:5">
      <c r="A3643" s="712">
        <v>100593</v>
      </c>
      <c r="B3643" s="711" t="s">
        <v>3016</v>
      </c>
      <c r="C3643" s="711" t="s">
        <v>269</v>
      </c>
      <c r="D3643" s="711" t="s">
        <v>5883</v>
      </c>
      <c r="E3643" s="713">
        <v>545.1</v>
      </c>
    </row>
    <row r="3644" spans="1:5">
      <c r="A3644" s="712">
        <v>100594</v>
      </c>
      <c r="B3644" s="711" t="s">
        <v>3017</v>
      </c>
      <c r="C3644" s="711" t="s">
        <v>269</v>
      </c>
      <c r="D3644" s="711" t="s">
        <v>5883</v>
      </c>
      <c r="E3644" s="713">
        <v>612.14</v>
      </c>
    </row>
    <row r="3645" spans="1:5">
      <c r="A3645" s="712">
        <v>100595</v>
      </c>
      <c r="B3645" s="711" t="s">
        <v>3018</v>
      </c>
      <c r="C3645" s="711" t="s">
        <v>269</v>
      </c>
      <c r="D3645" s="711" t="s">
        <v>5883</v>
      </c>
      <c r="E3645" s="713">
        <v>654.16</v>
      </c>
    </row>
    <row r="3646" spans="1:5">
      <c r="A3646" s="712">
        <v>100596</v>
      </c>
      <c r="B3646" s="711" t="s">
        <v>3019</v>
      </c>
      <c r="C3646" s="711" t="s">
        <v>269</v>
      </c>
      <c r="D3646" s="711" t="s">
        <v>5883</v>
      </c>
      <c r="E3646" s="713">
        <v>744.49</v>
      </c>
    </row>
    <row r="3647" spans="1:5">
      <c r="A3647" s="712">
        <v>100597</v>
      </c>
      <c r="B3647" s="711" t="s">
        <v>3020</v>
      </c>
      <c r="C3647" s="711" t="s">
        <v>269</v>
      </c>
      <c r="D3647" s="711" t="s">
        <v>5883</v>
      </c>
      <c r="E3647" s="713">
        <v>757.62</v>
      </c>
    </row>
    <row r="3648" spans="1:5">
      <c r="A3648" s="712">
        <v>100598</v>
      </c>
      <c r="B3648" s="711" t="s">
        <v>3021</v>
      </c>
      <c r="C3648" s="711" t="s">
        <v>269</v>
      </c>
      <c r="D3648" s="711" t="s">
        <v>5883</v>
      </c>
      <c r="E3648" s="713">
        <v>832.08</v>
      </c>
    </row>
    <row r="3649" spans="1:5">
      <c r="A3649" s="712">
        <v>100599</v>
      </c>
      <c r="B3649" s="711" t="s">
        <v>3022</v>
      </c>
      <c r="C3649" s="711" t="s">
        <v>269</v>
      </c>
      <c r="D3649" s="711" t="s">
        <v>5883</v>
      </c>
      <c r="E3649" s="713">
        <v>348.78</v>
      </c>
    </row>
    <row r="3650" spans="1:5">
      <c r="A3650" s="712">
        <v>100600</v>
      </c>
      <c r="B3650" s="711" t="s">
        <v>3023</v>
      </c>
      <c r="C3650" s="711" t="s">
        <v>269</v>
      </c>
      <c r="D3650" s="711" t="s">
        <v>5883</v>
      </c>
      <c r="E3650" s="713">
        <v>421.24</v>
      </c>
    </row>
    <row r="3651" spans="1:5">
      <c r="A3651" s="712">
        <v>100601</v>
      </c>
      <c r="B3651" s="711" t="s">
        <v>3024</v>
      </c>
      <c r="C3651" s="711" t="s">
        <v>269</v>
      </c>
      <c r="D3651" s="711" t="s">
        <v>5883</v>
      </c>
      <c r="E3651" s="713">
        <v>545.69000000000005</v>
      </c>
    </row>
    <row r="3652" spans="1:5">
      <c r="A3652" s="712">
        <v>100602</v>
      </c>
      <c r="B3652" s="711" t="s">
        <v>3025</v>
      </c>
      <c r="C3652" s="711" t="s">
        <v>269</v>
      </c>
      <c r="D3652" s="711" t="s">
        <v>5883</v>
      </c>
      <c r="E3652" s="713">
        <v>700.9</v>
      </c>
    </row>
    <row r="3653" spans="1:5">
      <c r="A3653" s="712">
        <v>100603</v>
      </c>
      <c r="B3653" s="711" t="s">
        <v>3026</v>
      </c>
      <c r="C3653" s="711" t="s">
        <v>269</v>
      </c>
      <c r="D3653" s="711" t="s">
        <v>5883</v>
      </c>
      <c r="E3653" s="714">
        <v>1099.3599999999999</v>
      </c>
    </row>
    <row r="3654" spans="1:5">
      <c r="A3654" s="712">
        <v>100604</v>
      </c>
      <c r="B3654" s="711" t="s">
        <v>3027</v>
      </c>
      <c r="C3654" s="711" t="s">
        <v>269</v>
      </c>
      <c r="D3654" s="711" t="s">
        <v>5883</v>
      </c>
      <c r="E3654" s="713">
        <v>445.59</v>
      </c>
    </row>
    <row r="3655" spans="1:5">
      <c r="A3655" s="712">
        <v>100605</v>
      </c>
      <c r="B3655" s="711" t="s">
        <v>3028</v>
      </c>
      <c r="C3655" s="711" t="s">
        <v>269</v>
      </c>
      <c r="D3655" s="711" t="s">
        <v>5883</v>
      </c>
      <c r="E3655" s="713">
        <v>731.82</v>
      </c>
    </row>
    <row r="3656" spans="1:5">
      <c r="A3656" s="712">
        <v>100606</v>
      </c>
      <c r="B3656" s="711" t="s">
        <v>3029</v>
      </c>
      <c r="C3656" s="711" t="s">
        <v>269</v>
      </c>
      <c r="D3656" s="711" t="s">
        <v>5883</v>
      </c>
      <c r="E3656" s="714">
        <v>1138.83</v>
      </c>
    </row>
    <row r="3657" spans="1:5">
      <c r="A3657" s="712">
        <v>100607</v>
      </c>
      <c r="B3657" s="711" t="s">
        <v>3030</v>
      </c>
      <c r="C3657" s="711" t="s">
        <v>269</v>
      </c>
      <c r="D3657" s="711" t="s">
        <v>5883</v>
      </c>
      <c r="E3657" s="713">
        <v>457.09</v>
      </c>
    </row>
    <row r="3658" spans="1:5">
      <c r="A3658" s="712">
        <v>100608</v>
      </c>
      <c r="B3658" s="711" t="s">
        <v>3031</v>
      </c>
      <c r="C3658" s="711" t="s">
        <v>269</v>
      </c>
      <c r="D3658" s="711" t="s">
        <v>5883</v>
      </c>
      <c r="E3658" s="713">
        <v>747.09</v>
      </c>
    </row>
    <row r="3659" spans="1:5">
      <c r="A3659" s="712">
        <v>100609</v>
      </c>
      <c r="B3659" s="711" t="s">
        <v>3032</v>
      </c>
      <c r="C3659" s="711" t="s">
        <v>269</v>
      </c>
      <c r="D3659" s="711" t="s">
        <v>5883</v>
      </c>
      <c r="E3659" s="714">
        <v>1159.94</v>
      </c>
    </row>
    <row r="3660" spans="1:5">
      <c r="A3660" s="712">
        <v>100610</v>
      </c>
      <c r="B3660" s="711" t="s">
        <v>3033</v>
      </c>
      <c r="C3660" s="711" t="s">
        <v>269</v>
      </c>
      <c r="D3660" s="711" t="s">
        <v>5883</v>
      </c>
      <c r="E3660" s="713">
        <v>468.51</v>
      </c>
    </row>
    <row r="3661" spans="1:5">
      <c r="A3661" s="712">
        <v>100611</v>
      </c>
      <c r="B3661" s="711" t="s">
        <v>3034</v>
      </c>
      <c r="C3661" s="711" t="s">
        <v>269</v>
      </c>
      <c r="D3661" s="711" t="s">
        <v>5883</v>
      </c>
      <c r="E3661" s="713">
        <v>598.77</v>
      </c>
    </row>
    <row r="3662" spans="1:5">
      <c r="A3662" s="712">
        <v>100612</v>
      </c>
      <c r="B3662" s="711" t="s">
        <v>3035</v>
      </c>
      <c r="C3662" s="711" t="s">
        <v>269</v>
      </c>
      <c r="D3662" s="711" t="s">
        <v>5883</v>
      </c>
      <c r="E3662" s="713">
        <v>761.99</v>
      </c>
    </row>
    <row r="3663" spans="1:5">
      <c r="A3663" s="712">
        <v>100613</v>
      </c>
      <c r="B3663" s="711" t="s">
        <v>3036</v>
      </c>
      <c r="C3663" s="711" t="s">
        <v>269</v>
      </c>
      <c r="D3663" s="711" t="s">
        <v>5883</v>
      </c>
      <c r="E3663" s="714">
        <v>1180.56</v>
      </c>
    </row>
    <row r="3664" spans="1:5">
      <c r="A3664" s="712">
        <v>100614</v>
      </c>
      <c r="B3664" s="711" t="s">
        <v>3037</v>
      </c>
      <c r="C3664" s="711" t="s">
        <v>269</v>
      </c>
      <c r="D3664" s="711" t="s">
        <v>5883</v>
      </c>
      <c r="E3664" s="713">
        <v>624.76</v>
      </c>
    </row>
    <row r="3665" spans="1:5">
      <c r="A3665" s="712">
        <v>100615</v>
      </c>
      <c r="B3665" s="711" t="s">
        <v>3038</v>
      </c>
      <c r="C3665" s="711" t="s">
        <v>269</v>
      </c>
      <c r="D3665" s="711" t="s">
        <v>5883</v>
      </c>
      <c r="E3665" s="713">
        <v>791.5</v>
      </c>
    </row>
    <row r="3666" spans="1:5">
      <c r="A3666" s="712">
        <v>100616</v>
      </c>
      <c r="B3666" s="711" t="s">
        <v>3039</v>
      </c>
      <c r="C3666" s="711" t="s">
        <v>269</v>
      </c>
      <c r="D3666" s="711" t="s">
        <v>5883</v>
      </c>
      <c r="E3666" s="714">
        <v>1223.8399999999999</v>
      </c>
    </row>
    <row r="3667" spans="1:5">
      <c r="A3667" s="712">
        <v>100617</v>
      </c>
      <c r="B3667" s="711" t="s">
        <v>3040</v>
      </c>
      <c r="C3667" s="711" t="s">
        <v>269</v>
      </c>
      <c r="D3667" s="711" t="s">
        <v>5883</v>
      </c>
      <c r="E3667" s="713">
        <v>820.83</v>
      </c>
    </row>
    <row r="3668" spans="1:5">
      <c r="A3668" s="712">
        <v>100618</v>
      </c>
      <c r="B3668" s="711" t="s">
        <v>3041</v>
      </c>
      <c r="C3668" s="711" t="s">
        <v>269</v>
      </c>
      <c r="D3668" s="711" t="s">
        <v>5883</v>
      </c>
      <c r="E3668" s="714">
        <v>1272.0999999999999</v>
      </c>
    </row>
    <row r="3669" spans="1:5">
      <c r="A3669" s="712">
        <v>100619</v>
      </c>
      <c r="B3669" s="711" t="s">
        <v>3042</v>
      </c>
      <c r="C3669" s="711" t="s">
        <v>269</v>
      </c>
      <c r="D3669" s="711" t="s">
        <v>5883</v>
      </c>
      <c r="E3669" s="713">
        <v>437.11</v>
      </c>
    </row>
    <row r="3670" spans="1:5">
      <c r="A3670" s="712">
        <v>100620</v>
      </c>
      <c r="B3670" s="711" t="s">
        <v>3043</v>
      </c>
      <c r="C3670" s="711" t="s">
        <v>269</v>
      </c>
      <c r="D3670" s="711" t="s">
        <v>5883</v>
      </c>
      <c r="E3670" s="714">
        <v>2699.22</v>
      </c>
    </row>
    <row r="3671" spans="1:5">
      <c r="A3671" s="712">
        <v>100621</v>
      </c>
      <c r="B3671" s="711" t="s">
        <v>3044</v>
      </c>
      <c r="C3671" s="711" t="s">
        <v>269</v>
      </c>
      <c r="D3671" s="711" t="s">
        <v>5883</v>
      </c>
      <c r="E3671" s="714">
        <v>3022.61</v>
      </c>
    </row>
    <row r="3672" spans="1:5">
      <c r="A3672" s="712">
        <v>100622</v>
      </c>
      <c r="B3672" s="711" t="s">
        <v>3045</v>
      </c>
      <c r="C3672" s="711" t="s">
        <v>269</v>
      </c>
      <c r="D3672" s="711" t="s">
        <v>5883</v>
      </c>
      <c r="E3672" s="714">
        <v>1784.43</v>
      </c>
    </row>
    <row r="3673" spans="1:5">
      <c r="A3673" s="712">
        <v>100623</v>
      </c>
      <c r="B3673" s="711" t="s">
        <v>3046</v>
      </c>
      <c r="C3673" s="711" t="s">
        <v>269</v>
      </c>
      <c r="D3673" s="711" t="s">
        <v>5883</v>
      </c>
      <c r="E3673" s="714">
        <v>1906.64</v>
      </c>
    </row>
    <row r="3674" spans="1:5">
      <c r="A3674" s="712">
        <v>97600</v>
      </c>
      <c r="B3674" s="711" t="s">
        <v>3047</v>
      </c>
      <c r="C3674" s="711" t="s">
        <v>269</v>
      </c>
      <c r="D3674" s="711" t="s">
        <v>5883</v>
      </c>
      <c r="E3674" s="713">
        <v>286.86</v>
      </c>
    </row>
    <row r="3675" spans="1:5">
      <c r="A3675" s="712">
        <v>97601</v>
      </c>
      <c r="B3675" s="711" t="s">
        <v>3048</v>
      </c>
      <c r="C3675" s="711" t="s">
        <v>269</v>
      </c>
      <c r="D3675" s="711" t="s">
        <v>5883</v>
      </c>
      <c r="E3675" s="713">
        <v>300.33999999999997</v>
      </c>
    </row>
    <row r="3676" spans="1:5">
      <c r="A3676" s="712">
        <v>97605</v>
      </c>
      <c r="B3676" s="711" t="s">
        <v>3049</v>
      </c>
      <c r="C3676" s="711" t="s">
        <v>269</v>
      </c>
      <c r="D3676" s="711" t="s">
        <v>5883</v>
      </c>
      <c r="E3676" s="713">
        <v>60.95</v>
      </c>
    </row>
    <row r="3677" spans="1:5">
      <c r="A3677" s="712">
        <v>97606</v>
      </c>
      <c r="B3677" s="711" t="s">
        <v>3050</v>
      </c>
      <c r="C3677" s="711" t="s">
        <v>269</v>
      </c>
      <c r="D3677" s="711" t="s">
        <v>5883</v>
      </c>
      <c r="E3677" s="713">
        <v>62.18</v>
      </c>
    </row>
    <row r="3678" spans="1:5">
      <c r="A3678" s="712">
        <v>97607</v>
      </c>
      <c r="B3678" s="711" t="s">
        <v>3051</v>
      </c>
      <c r="C3678" s="711" t="s">
        <v>269</v>
      </c>
      <c r="D3678" s="711" t="s">
        <v>5883</v>
      </c>
      <c r="E3678" s="713">
        <v>72.239999999999995</v>
      </c>
    </row>
    <row r="3679" spans="1:5">
      <c r="A3679" s="712">
        <v>97608</v>
      </c>
      <c r="B3679" s="711" t="s">
        <v>3052</v>
      </c>
      <c r="C3679" s="711" t="s">
        <v>269</v>
      </c>
      <c r="D3679" s="711" t="s">
        <v>5883</v>
      </c>
      <c r="E3679" s="713">
        <v>73.47</v>
      </c>
    </row>
    <row r="3680" spans="1:5">
      <c r="A3680" s="712">
        <v>102102</v>
      </c>
      <c r="B3680" s="711" t="s">
        <v>6711</v>
      </c>
      <c r="C3680" s="711" t="s">
        <v>269</v>
      </c>
      <c r="D3680" s="711" t="s">
        <v>5883</v>
      </c>
      <c r="E3680" s="714">
        <v>5708.07</v>
      </c>
    </row>
    <row r="3681" spans="1:5">
      <c r="A3681" s="712">
        <v>102103</v>
      </c>
      <c r="B3681" s="711" t="s">
        <v>6712</v>
      </c>
      <c r="C3681" s="711" t="s">
        <v>269</v>
      </c>
      <c r="D3681" s="711" t="s">
        <v>5883</v>
      </c>
      <c r="E3681" s="714">
        <v>6343.19</v>
      </c>
    </row>
    <row r="3682" spans="1:5">
      <c r="A3682" s="712">
        <v>102104</v>
      </c>
      <c r="B3682" s="711" t="s">
        <v>6713</v>
      </c>
      <c r="C3682" s="711" t="s">
        <v>269</v>
      </c>
      <c r="D3682" s="711" t="s">
        <v>5883</v>
      </c>
      <c r="E3682" s="714">
        <v>8112.17</v>
      </c>
    </row>
    <row r="3683" spans="1:5">
      <c r="A3683" s="712">
        <v>102105</v>
      </c>
      <c r="B3683" s="711" t="s">
        <v>6714</v>
      </c>
      <c r="C3683" s="711" t="s">
        <v>269</v>
      </c>
      <c r="D3683" s="711" t="s">
        <v>5883</v>
      </c>
      <c r="E3683" s="714">
        <v>9950.09</v>
      </c>
    </row>
    <row r="3684" spans="1:5">
      <c r="A3684" s="712">
        <v>102106</v>
      </c>
      <c r="B3684" s="711" t="s">
        <v>6715</v>
      </c>
      <c r="C3684" s="711" t="s">
        <v>269</v>
      </c>
      <c r="D3684" s="711" t="s">
        <v>5883</v>
      </c>
      <c r="E3684" s="714">
        <v>12456.31</v>
      </c>
    </row>
    <row r="3685" spans="1:5">
      <c r="A3685" s="712">
        <v>102107</v>
      </c>
      <c r="B3685" s="711" t="s">
        <v>6716</v>
      </c>
      <c r="C3685" s="711" t="s">
        <v>269</v>
      </c>
      <c r="D3685" s="711" t="s">
        <v>5883</v>
      </c>
      <c r="E3685" s="714">
        <v>17345.97</v>
      </c>
    </row>
    <row r="3686" spans="1:5">
      <c r="A3686" s="712">
        <v>102108</v>
      </c>
      <c r="B3686" s="711" t="s">
        <v>6717</v>
      </c>
      <c r="C3686" s="711" t="s">
        <v>269</v>
      </c>
      <c r="D3686" s="711" t="s">
        <v>5883</v>
      </c>
      <c r="E3686" s="714">
        <v>20184.95</v>
      </c>
    </row>
    <row r="3687" spans="1:5">
      <c r="A3687" s="712">
        <v>102109</v>
      </c>
      <c r="B3687" s="711" t="s">
        <v>6718</v>
      </c>
      <c r="C3687" s="711" t="s">
        <v>269</v>
      </c>
      <c r="D3687" s="711" t="s">
        <v>5883</v>
      </c>
      <c r="E3687" s="713">
        <v>43.31</v>
      </c>
    </row>
    <row r="3688" spans="1:5">
      <c r="A3688" s="712">
        <v>102110</v>
      </c>
      <c r="B3688" s="711" t="s">
        <v>6719</v>
      </c>
      <c r="C3688" s="711" t="s">
        <v>269</v>
      </c>
      <c r="D3688" s="711" t="s">
        <v>5883</v>
      </c>
      <c r="E3688" s="713">
        <v>132.78</v>
      </c>
    </row>
    <row r="3689" spans="1:5">
      <c r="A3689" s="712">
        <v>93128</v>
      </c>
      <c r="B3689" s="711" t="s">
        <v>3053</v>
      </c>
      <c r="C3689" s="711" t="s">
        <v>269</v>
      </c>
      <c r="D3689" s="711" t="s">
        <v>5884</v>
      </c>
      <c r="E3689" s="713">
        <v>120.67</v>
      </c>
    </row>
    <row r="3690" spans="1:5">
      <c r="A3690" s="712">
        <v>93137</v>
      </c>
      <c r="B3690" s="711" t="s">
        <v>3054</v>
      </c>
      <c r="C3690" s="711" t="s">
        <v>269</v>
      </c>
      <c r="D3690" s="711" t="s">
        <v>5884</v>
      </c>
      <c r="E3690" s="713">
        <v>144.94999999999999</v>
      </c>
    </row>
    <row r="3691" spans="1:5">
      <c r="A3691" s="712">
        <v>93138</v>
      </c>
      <c r="B3691" s="711" t="s">
        <v>3055</v>
      </c>
      <c r="C3691" s="711" t="s">
        <v>269</v>
      </c>
      <c r="D3691" s="711" t="s">
        <v>5884</v>
      </c>
      <c r="E3691" s="713">
        <v>137.22999999999999</v>
      </c>
    </row>
    <row r="3692" spans="1:5">
      <c r="A3692" s="712">
        <v>93139</v>
      </c>
      <c r="B3692" s="711" t="s">
        <v>3056</v>
      </c>
      <c r="C3692" s="711" t="s">
        <v>269</v>
      </c>
      <c r="D3692" s="711" t="s">
        <v>5884</v>
      </c>
      <c r="E3692" s="713">
        <v>178.03</v>
      </c>
    </row>
    <row r="3693" spans="1:5">
      <c r="A3693" s="712">
        <v>93140</v>
      </c>
      <c r="B3693" s="711" t="s">
        <v>3057</v>
      </c>
      <c r="C3693" s="711" t="s">
        <v>269</v>
      </c>
      <c r="D3693" s="711" t="s">
        <v>5884</v>
      </c>
      <c r="E3693" s="713">
        <v>167.17</v>
      </c>
    </row>
    <row r="3694" spans="1:5">
      <c r="A3694" s="712">
        <v>93141</v>
      </c>
      <c r="B3694" s="711" t="s">
        <v>3058</v>
      </c>
      <c r="C3694" s="711" t="s">
        <v>269</v>
      </c>
      <c r="D3694" s="711" t="s">
        <v>5884</v>
      </c>
      <c r="E3694" s="713">
        <v>152.51</v>
      </c>
    </row>
    <row r="3695" spans="1:5">
      <c r="A3695" s="712">
        <v>93142</v>
      </c>
      <c r="B3695" s="711" t="s">
        <v>3059</v>
      </c>
      <c r="C3695" s="711" t="s">
        <v>269</v>
      </c>
      <c r="D3695" s="711" t="s">
        <v>5884</v>
      </c>
      <c r="E3695" s="713">
        <v>169.36</v>
      </c>
    </row>
    <row r="3696" spans="1:5">
      <c r="A3696" s="712">
        <v>93143</v>
      </c>
      <c r="B3696" s="711" t="s">
        <v>3060</v>
      </c>
      <c r="C3696" s="711" t="s">
        <v>269</v>
      </c>
      <c r="D3696" s="711" t="s">
        <v>5884</v>
      </c>
      <c r="E3696" s="713">
        <v>154.63</v>
      </c>
    </row>
    <row r="3697" spans="1:5">
      <c r="A3697" s="712">
        <v>93144</v>
      </c>
      <c r="B3697" s="711" t="s">
        <v>3061</v>
      </c>
      <c r="C3697" s="711" t="s">
        <v>269</v>
      </c>
      <c r="D3697" s="711" t="s">
        <v>5884</v>
      </c>
      <c r="E3697" s="713">
        <v>213.35</v>
      </c>
    </row>
    <row r="3698" spans="1:5">
      <c r="A3698" s="712">
        <v>93145</v>
      </c>
      <c r="B3698" s="711" t="s">
        <v>3062</v>
      </c>
      <c r="C3698" s="711" t="s">
        <v>269</v>
      </c>
      <c r="D3698" s="711" t="s">
        <v>5884</v>
      </c>
      <c r="E3698" s="713">
        <v>188.16</v>
      </c>
    </row>
    <row r="3699" spans="1:5">
      <c r="A3699" s="712">
        <v>93146</v>
      </c>
      <c r="B3699" s="711" t="s">
        <v>3063</v>
      </c>
      <c r="C3699" s="711" t="s">
        <v>269</v>
      </c>
      <c r="D3699" s="711" t="s">
        <v>5884</v>
      </c>
      <c r="E3699" s="713">
        <v>204.73</v>
      </c>
    </row>
    <row r="3700" spans="1:5">
      <c r="A3700" s="712">
        <v>93147</v>
      </c>
      <c r="B3700" s="711" t="s">
        <v>3064</v>
      </c>
      <c r="C3700" s="711" t="s">
        <v>269</v>
      </c>
      <c r="D3700" s="711" t="s">
        <v>5884</v>
      </c>
      <c r="E3700" s="713">
        <v>234.71</v>
      </c>
    </row>
    <row r="3701" spans="1:5">
      <c r="A3701" s="712">
        <v>96971</v>
      </c>
      <c r="B3701" s="711" t="s">
        <v>3065</v>
      </c>
      <c r="C3701" s="711" t="s">
        <v>585</v>
      </c>
      <c r="D3701" s="711" t="s">
        <v>5884</v>
      </c>
      <c r="E3701" s="713">
        <v>26.37</v>
      </c>
    </row>
    <row r="3702" spans="1:5">
      <c r="A3702" s="712">
        <v>96972</v>
      </c>
      <c r="B3702" s="711" t="s">
        <v>3066</v>
      </c>
      <c r="C3702" s="711" t="s">
        <v>585</v>
      </c>
      <c r="D3702" s="711" t="s">
        <v>5884</v>
      </c>
      <c r="E3702" s="713">
        <v>36.119999999999997</v>
      </c>
    </row>
    <row r="3703" spans="1:5">
      <c r="A3703" s="712">
        <v>96973</v>
      </c>
      <c r="B3703" s="711" t="s">
        <v>3067</v>
      </c>
      <c r="C3703" s="711" t="s">
        <v>585</v>
      </c>
      <c r="D3703" s="711" t="s">
        <v>5884</v>
      </c>
      <c r="E3703" s="713">
        <v>45.56</v>
      </c>
    </row>
    <row r="3704" spans="1:5">
      <c r="A3704" s="712">
        <v>96974</v>
      </c>
      <c r="B3704" s="711" t="s">
        <v>3068</v>
      </c>
      <c r="C3704" s="711" t="s">
        <v>585</v>
      </c>
      <c r="D3704" s="711" t="s">
        <v>5884</v>
      </c>
      <c r="E3704" s="713">
        <v>58.06</v>
      </c>
    </row>
    <row r="3705" spans="1:5">
      <c r="A3705" s="712">
        <v>96975</v>
      </c>
      <c r="B3705" s="711" t="s">
        <v>3069</v>
      </c>
      <c r="C3705" s="711" t="s">
        <v>585</v>
      </c>
      <c r="D3705" s="711" t="s">
        <v>5884</v>
      </c>
      <c r="E3705" s="713">
        <v>74.84</v>
      </c>
    </row>
    <row r="3706" spans="1:5">
      <c r="A3706" s="712">
        <v>96976</v>
      </c>
      <c r="B3706" s="711" t="s">
        <v>3070</v>
      </c>
      <c r="C3706" s="711" t="s">
        <v>585</v>
      </c>
      <c r="D3706" s="711" t="s">
        <v>5884</v>
      </c>
      <c r="E3706" s="713">
        <v>97.15</v>
      </c>
    </row>
    <row r="3707" spans="1:5">
      <c r="A3707" s="712">
        <v>96977</v>
      </c>
      <c r="B3707" s="711" t="s">
        <v>3071</v>
      </c>
      <c r="C3707" s="711" t="s">
        <v>585</v>
      </c>
      <c r="D3707" s="711" t="s">
        <v>5884</v>
      </c>
      <c r="E3707" s="713">
        <v>37.659999999999997</v>
      </c>
    </row>
    <row r="3708" spans="1:5">
      <c r="A3708" s="712">
        <v>96978</v>
      </c>
      <c r="B3708" s="711" t="s">
        <v>3072</v>
      </c>
      <c r="C3708" s="711" t="s">
        <v>585</v>
      </c>
      <c r="D3708" s="711" t="s">
        <v>5884</v>
      </c>
      <c r="E3708" s="713">
        <v>52.82</v>
      </c>
    </row>
    <row r="3709" spans="1:5">
      <c r="A3709" s="712">
        <v>96979</v>
      </c>
      <c r="B3709" s="711" t="s">
        <v>3073</v>
      </c>
      <c r="C3709" s="711" t="s">
        <v>585</v>
      </c>
      <c r="D3709" s="711" t="s">
        <v>5884</v>
      </c>
      <c r="E3709" s="713">
        <v>74.02</v>
      </c>
    </row>
    <row r="3710" spans="1:5">
      <c r="A3710" s="712">
        <v>96984</v>
      </c>
      <c r="B3710" s="711" t="s">
        <v>3074</v>
      </c>
      <c r="C3710" s="711" t="s">
        <v>269</v>
      </c>
      <c r="D3710" s="711" t="s">
        <v>5884</v>
      </c>
      <c r="E3710" s="713">
        <v>45.99</v>
      </c>
    </row>
    <row r="3711" spans="1:5">
      <c r="A3711" s="712">
        <v>96985</v>
      </c>
      <c r="B3711" s="711" t="s">
        <v>3075</v>
      </c>
      <c r="C3711" s="711" t="s">
        <v>269</v>
      </c>
      <c r="D3711" s="711" t="s">
        <v>5884</v>
      </c>
      <c r="E3711" s="713">
        <v>59.4</v>
      </c>
    </row>
    <row r="3712" spans="1:5">
      <c r="A3712" s="712">
        <v>96986</v>
      </c>
      <c r="B3712" s="711" t="s">
        <v>3076</v>
      </c>
      <c r="C3712" s="711" t="s">
        <v>269</v>
      </c>
      <c r="D3712" s="711" t="s">
        <v>5884</v>
      </c>
      <c r="E3712" s="713">
        <v>88.68</v>
      </c>
    </row>
    <row r="3713" spans="1:5">
      <c r="A3713" s="712">
        <v>96987</v>
      </c>
      <c r="B3713" s="711" t="s">
        <v>3077</v>
      </c>
      <c r="C3713" s="711" t="s">
        <v>269</v>
      </c>
      <c r="D3713" s="711" t="s">
        <v>5884</v>
      </c>
      <c r="E3713" s="713">
        <v>118.64</v>
      </c>
    </row>
    <row r="3714" spans="1:5">
      <c r="A3714" s="712">
        <v>96988</v>
      </c>
      <c r="B3714" s="711" t="s">
        <v>3078</v>
      </c>
      <c r="C3714" s="711" t="s">
        <v>269</v>
      </c>
      <c r="D3714" s="711" t="s">
        <v>5884</v>
      </c>
      <c r="E3714" s="713">
        <v>180.17</v>
      </c>
    </row>
    <row r="3715" spans="1:5">
      <c r="A3715" s="712">
        <v>96989</v>
      </c>
      <c r="B3715" s="711" t="s">
        <v>3079</v>
      </c>
      <c r="C3715" s="711" t="s">
        <v>269</v>
      </c>
      <c r="D3715" s="711" t="s">
        <v>5884</v>
      </c>
      <c r="E3715" s="713">
        <v>118.47</v>
      </c>
    </row>
    <row r="3716" spans="1:5">
      <c r="A3716" s="712">
        <v>98463</v>
      </c>
      <c r="B3716" s="711" t="s">
        <v>3080</v>
      </c>
      <c r="C3716" s="711" t="s">
        <v>269</v>
      </c>
      <c r="D3716" s="711" t="s">
        <v>5884</v>
      </c>
      <c r="E3716" s="713">
        <v>22.18</v>
      </c>
    </row>
    <row r="3717" spans="1:5">
      <c r="A3717" s="712">
        <v>96765</v>
      </c>
      <c r="B3717" s="711" t="s">
        <v>6720</v>
      </c>
      <c r="C3717" s="711" t="s">
        <v>269</v>
      </c>
      <c r="D3717" s="711" t="s">
        <v>5884</v>
      </c>
      <c r="E3717" s="713">
        <v>946.95</v>
      </c>
    </row>
    <row r="3718" spans="1:5">
      <c r="A3718" s="712">
        <v>101905</v>
      </c>
      <c r="B3718" s="711" t="s">
        <v>6721</v>
      </c>
      <c r="C3718" s="711" t="s">
        <v>269</v>
      </c>
      <c r="D3718" s="711" t="s">
        <v>5884</v>
      </c>
      <c r="E3718" s="713">
        <v>175.32</v>
      </c>
    </row>
    <row r="3719" spans="1:5">
      <c r="A3719" s="712">
        <v>101906</v>
      </c>
      <c r="B3719" s="711" t="s">
        <v>6722</v>
      </c>
      <c r="C3719" s="711" t="s">
        <v>269</v>
      </c>
      <c r="D3719" s="711" t="s">
        <v>5884</v>
      </c>
      <c r="E3719" s="713">
        <v>516.28</v>
      </c>
    </row>
    <row r="3720" spans="1:5">
      <c r="A3720" s="712">
        <v>101907</v>
      </c>
      <c r="B3720" s="711" t="s">
        <v>6723</v>
      </c>
      <c r="C3720" s="711" t="s">
        <v>269</v>
      </c>
      <c r="D3720" s="711" t="s">
        <v>5884</v>
      </c>
      <c r="E3720" s="713">
        <v>557.82000000000005</v>
      </c>
    </row>
    <row r="3721" spans="1:5">
      <c r="A3721" s="712">
        <v>101908</v>
      </c>
      <c r="B3721" s="711" t="s">
        <v>6724</v>
      </c>
      <c r="C3721" s="711" t="s">
        <v>269</v>
      </c>
      <c r="D3721" s="711" t="s">
        <v>5884</v>
      </c>
      <c r="E3721" s="713">
        <v>170.12</v>
      </c>
    </row>
    <row r="3722" spans="1:5">
      <c r="A3722" s="712">
        <v>101909</v>
      </c>
      <c r="B3722" s="711" t="s">
        <v>6725</v>
      </c>
      <c r="C3722" s="711" t="s">
        <v>269</v>
      </c>
      <c r="D3722" s="711" t="s">
        <v>5884</v>
      </c>
      <c r="E3722" s="713">
        <v>197.82</v>
      </c>
    </row>
    <row r="3723" spans="1:5">
      <c r="A3723" s="712">
        <v>101910</v>
      </c>
      <c r="B3723" s="711" t="s">
        <v>6726</v>
      </c>
      <c r="C3723" s="711" t="s">
        <v>269</v>
      </c>
      <c r="D3723" s="711" t="s">
        <v>5884</v>
      </c>
      <c r="E3723" s="713">
        <v>232.43</v>
      </c>
    </row>
    <row r="3724" spans="1:5">
      <c r="A3724" s="712">
        <v>101911</v>
      </c>
      <c r="B3724" s="711" t="s">
        <v>6727</v>
      </c>
      <c r="C3724" s="711" t="s">
        <v>269</v>
      </c>
      <c r="D3724" s="711" t="s">
        <v>5884</v>
      </c>
      <c r="E3724" s="713">
        <v>267.05</v>
      </c>
    </row>
    <row r="3725" spans="1:5">
      <c r="A3725" s="712">
        <v>101912</v>
      </c>
      <c r="B3725" s="711" t="s">
        <v>6728</v>
      </c>
      <c r="C3725" s="711" t="s">
        <v>269</v>
      </c>
      <c r="D3725" s="711" t="s">
        <v>5884</v>
      </c>
      <c r="E3725" s="713">
        <v>945.08</v>
      </c>
    </row>
    <row r="3726" spans="1:5">
      <c r="A3726" s="712">
        <v>101913</v>
      </c>
      <c r="B3726" s="711" t="s">
        <v>6729</v>
      </c>
      <c r="C3726" s="711" t="s">
        <v>269</v>
      </c>
      <c r="D3726" s="711" t="s">
        <v>5884</v>
      </c>
      <c r="E3726" s="713">
        <v>364.85</v>
      </c>
    </row>
    <row r="3727" spans="1:5">
      <c r="A3727" s="712">
        <v>101914</v>
      </c>
      <c r="B3727" s="711" t="s">
        <v>6730</v>
      </c>
      <c r="C3727" s="711" t="s">
        <v>269</v>
      </c>
      <c r="D3727" s="711" t="s">
        <v>5884</v>
      </c>
      <c r="E3727" s="713">
        <v>294.08</v>
      </c>
    </row>
    <row r="3728" spans="1:5">
      <c r="A3728" s="712">
        <v>101914</v>
      </c>
      <c r="B3728" s="711" t="s">
        <v>6730</v>
      </c>
      <c r="C3728" s="711" t="s">
        <v>269</v>
      </c>
      <c r="D3728" s="711" t="s">
        <v>5884</v>
      </c>
      <c r="E3728" s="713">
        <v>294.08</v>
      </c>
    </row>
    <row r="3729" spans="1:5">
      <c r="A3729" s="712">
        <v>101915</v>
      </c>
      <c r="B3729" s="711" t="s">
        <v>6731</v>
      </c>
      <c r="C3729" s="711" t="s">
        <v>269</v>
      </c>
      <c r="D3729" s="711" t="s">
        <v>5884</v>
      </c>
      <c r="E3729" s="713">
        <v>247.84</v>
      </c>
    </row>
    <row r="3730" spans="1:5">
      <c r="A3730" s="712">
        <v>101916</v>
      </c>
      <c r="B3730" s="711" t="s">
        <v>6732</v>
      </c>
      <c r="C3730" s="711" t="s">
        <v>269</v>
      </c>
      <c r="D3730" s="711" t="s">
        <v>5883</v>
      </c>
      <c r="E3730" s="714">
        <v>2170.0700000000002</v>
      </c>
    </row>
    <row r="3731" spans="1:5">
      <c r="A3731" s="712">
        <v>101917</v>
      </c>
      <c r="B3731" s="711" t="s">
        <v>6733</v>
      </c>
      <c r="C3731" s="711" t="s">
        <v>269</v>
      </c>
      <c r="D3731" s="711" t="s">
        <v>5883</v>
      </c>
      <c r="E3731" s="713">
        <v>105.57</v>
      </c>
    </row>
    <row r="3732" spans="1:5">
      <c r="A3732" s="712" t="s">
        <v>3081</v>
      </c>
      <c r="B3732" s="711" t="s">
        <v>3082</v>
      </c>
      <c r="C3732" s="711" t="s">
        <v>269</v>
      </c>
      <c r="D3732" s="711" t="s">
        <v>5883</v>
      </c>
      <c r="E3732" s="713">
        <v>210.1</v>
      </c>
    </row>
    <row r="3733" spans="1:5">
      <c r="A3733" s="712" t="s">
        <v>3081</v>
      </c>
      <c r="B3733" s="711" t="s">
        <v>3082</v>
      </c>
      <c r="C3733" s="711" t="s">
        <v>269</v>
      </c>
      <c r="D3733" s="711" t="s">
        <v>5883</v>
      </c>
      <c r="E3733" s="713">
        <v>210.1</v>
      </c>
    </row>
    <row r="3734" spans="1:5">
      <c r="A3734" s="712" t="s">
        <v>3083</v>
      </c>
      <c r="B3734" s="711" t="s">
        <v>3084</v>
      </c>
      <c r="C3734" s="711" t="s">
        <v>269</v>
      </c>
      <c r="D3734" s="711" t="s">
        <v>5883</v>
      </c>
      <c r="E3734" s="713">
        <v>395.02</v>
      </c>
    </row>
    <row r="3735" spans="1:5">
      <c r="A3735" s="712" t="s">
        <v>3083</v>
      </c>
      <c r="B3735" s="711" t="s">
        <v>3084</v>
      </c>
      <c r="C3735" s="711" t="s">
        <v>269</v>
      </c>
      <c r="D3735" s="711" t="s">
        <v>5883</v>
      </c>
      <c r="E3735" s="713">
        <v>395.02</v>
      </c>
    </row>
    <row r="3736" spans="1:5">
      <c r="A3736" s="712" t="s">
        <v>3085</v>
      </c>
      <c r="B3736" s="711" t="s">
        <v>3086</v>
      </c>
      <c r="C3736" s="711" t="s">
        <v>269</v>
      </c>
      <c r="D3736" s="711" t="s">
        <v>5883</v>
      </c>
      <c r="E3736" s="714">
        <v>1252.67</v>
      </c>
    </row>
    <row r="3737" spans="1:5">
      <c r="A3737" s="712" t="s">
        <v>3085</v>
      </c>
      <c r="B3737" s="711" t="s">
        <v>3086</v>
      </c>
      <c r="C3737" s="711" t="s">
        <v>269</v>
      </c>
      <c r="D3737" s="711" t="s">
        <v>5883</v>
      </c>
      <c r="E3737" s="714">
        <v>1252.67</v>
      </c>
    </row>
    <row r="3738" spans="1:5">
      <c r="A3738" s="712">
        <v>84796</v>
      </c>
      <c r="B3738" s="711" t="s">
        <v>3087</v>
      </c>
      <c r="C3738" s="711" t="s">
        <v>269</v>
      </c>
      <c r="D3738" s="711" t="s">
        <v>5883</v>
      </c>
      <c r="E3738" s="713">
        <v>749.96</v>
      </c>
    </row>
    <row r="3739" spans="1:5">
      <c r="A3739" s="712">
        <v>84796</v>
      </c>
      <c r="B3739" s="711" t="s">
        <v>3087</v>
      </c>
      <c r="C3739" s="711" t="s">
        <v>269</v>
      </c>
      <c r="D3739" s="711" t="s">
        <v>5883</v>
      </c>
      <c r="E3739" s="713">
        <v>749.96</v>
      </c>
    </row>
    <row r="3740" spans="1:5">
      <c r="A3740" s="712">
        <v>84798</v>
      </c>
      <c r="B3740" s="711" t="s">
        <v>3088</v>
      </c>
      <c r="C3740" s="711" t="s">
        <v>269</v>
      </c>
      <c r="D3740" s="711" t="s">
        <v>5883</v>
      </c>
      <c r="E3740" s="713">
        <v>326.49</v>
      </c>
    </row>
    <row r="3741" spans="1:5">
      <c r="A3741" s="712">
        <v>84798</v>
      </c>
      <c r="B3741" s="711" t="s">
        <v>3088</v>
      </c>
      <c r="C3741" s="711" t="s">
        <v>269</v>
      </c>
      <c r="D3741" s="711" t="s">
        <v>5883</v>
      </c>
      <c r="E3741" s="713">
        <v>326.49</v>
      </c>
    </row>
    <row r="3742" spans="1:5">
      <c r="A3742" s="712">
        <v>98261</v>
      </c>
      <c r="B3742" s="711" t="s">
        <v>3089</v>
      </c>
      <c r="C3742" s="711" t="s">
        <v>585</v>
      </c>
      <c r="D3742" s="711" t="s">
        <v>5884</v>
      </c>
      <c r="E3742" s="713">
        <v>2.92</v>
      </c>
    </row>
    <row r="3743" spans="1:5">
      <c r="A3743" s="712">
        <v>98261</v>
      </c>
      <c r="B3743" s="711" t="s">
        <v>3089</v>
      </c>
      <c r="C3743" s="711" t="s">
        <v>585</v>
      </c>
      <c r="D3743" s="711" t="s">
        <v>5884</v>
      </c>
      <c r="E3743" s="713">
        <v>2.92</v>
      </c>
    </row>
    <row r="3744" spans="1:5">
      <c r="A3744" s="712">
        <v>98262</v>
      </c>
      <c r="B3744" s="711" t="s">
        <v>3090</v>
      </c>
      <c r="C3744" s="711" t="s">
        <v>585</v>
      </c>
      <c r="D3744" s="711" t="s">
        <v>5884</v>
      </c>
      <c r="E3744" s="713">
        <v>3.49</v>
      </c>
    </row>
    <row r="3745" spans="1:5">
      <c r="A3745" s="712">
        <v>98262</v>
      </c>
      <c r="B3745" s="711" t="s">
        <v>3090</v>
      </c>
      <c r="C3745" s="711" t="s">
        <v>585</v>
      </c>
      <c r="D3745" s="711" t="s">
        <v>5884</v>
      </c>
      <c r="E3745" s="713">
        <v>3.49</v>
      </c>
    </row>
    <row r="3746" spans="1:5">
      <c r="A3746" s="712">
        <v>98263</v>
      </c>
      <c r="B3746" s="711" t="s">
        <v>3091</v>
      </c>
      <c r="C3746" s="711" t="s">
        <v>585</v>
      </c>
      <c r="D3746" s="711" t="s">
        <v>5884</v>
      </c>
      <c r="E3746" s="713">
        <v>4.1900000000000004</v>
      </c>
    </row>
    <row r="3747" spans="1:5">
      <c r="A3747" s="712">
        <v>98263</v>
      </c>
      <c r="B3747" s="711" t="s">
        <v>3091</v>
      </c>
      <c r="C3747" s="711" t="s">
        <v>585</v>
      </c>
      <c r="D3747" s="711" t="s">
        <v>5884</v>
      </c>
      <c r="E3747" s="713">
        <v>4.1900000000000004</v>
      </c>
    </row>
    <row r="3748" spans="1:5">
      <c r="A3748" s="712">
        <v>98264</v>
      </c>
      <c r="B3748" s="711" t="s">
        <v>3092</v>
      </c>
      <c r="C3748" s="711" t="s">
        <v>585</v>
      </c>
      <c r="D3748" s="711" t="s">
        <v>5884</v>
      </c>
      <c r="E3748" s="713">
        <v>4.72</v>
      </c>
    </row>
    <row r="3749" spans="1:5">
      <c r="A3749" s="712">
        <v>98264</v>
      </c>
      <c r="B3749" s="711" t="s">
        <v>3092</v>
      </c>
      <c r="C3749" s="711" t="s">
        <v>585</v>
      </c>
      <c r="D3749" s="711" t="s">
        <v>5884</v>
      </c>
      <c r="E3749" s="713">
        <v>4.72</v>
      </c>
    </row>
    <row r="3750" spans="1:5">
      <c r="A3750" s="712">
        <v>98265</v>
      </c>
      <c r="B3750" s="711" t="s">
        <v>3093</v>
      </c>
      <c r="C3750" s="711" t="s">
        <v>585</v>
      </c>
      <c r="D3750" s="711" t="s">
        <v>5884</v>
      </c>
      <c r="E3750" s="713">
        <v>5.53</v>
      </c>
    </row>
    <row r="3751" spans="1:5">
      <c r="A3751" s="712">
        <v>98265</v>
      </c>
      <c r="B3751" s="711" t="s">
        <v>3093</v>
      </c>
      <c r="C3751" s="711" t="s">
        <v>585</v>
      </c>
      <c r="D3751" s="711" t="s">
        <v>5884</v>
      </c>
      <c r="E3751" s="713">
        <v>5.53</v>
      </c>
    </row>
    <row r="3752" spans="1:5">
      <c r="A3752" s="712">
        <v>98266</v>
      </c>
      <c r="B3752" s="711" t="s">
        <v>3094</v>
      </c>
      <c r="C3752" s="711" t="s">
        <v>585</v>
      </c>
      <c r="D3752" s="711" t="s">
        <v>5884</v>
      </c>
      <c r="E3752" s="713">
        <v>6</v>
      </c>
    </row>
    <row r="3753" spans="1:5">
      <c r="A3753" s="712">
        <v>98266</v>
      </c>
      <c r="B3753" s="711" t="s">
        <v>3094</v>
      </c>
      <c r="C3753" s="711" t="s">
        <v>585</v>
      </c>
      <c r="D3753" s="711" t="s">
        <v>5884</v>
      </c>
      <c r="E3753" s="713">
        <v>6</v>
      </c>
    </row>
    <row r="3754" spans="1:5">
      <c r="A3754" s="712">
        <v>98267</v>
      </c>
      <c r="B3754" s="711" t="s">
        <v>3095</v>
      </c>
      <c r="C3754" s="711" t="s">
        <v>585</v>
      </c>
      <c r="D3754" s="711" t="s">
        <v>5884</v>
      </c>
      <c r="E3754" s="713">
        <v>10.01</v>
      </c>
    </row>
    <row r="3755" spans="1:5">
      <c r="A3755" s="712">
        <v>98267</v>
      </c>
      <c r="B3755" s="711" t="s">
        <v>3095</v>
      </c>
      <c r="C3755" s="711" t="s">
        <v>585</v>
      </c>
      <c r="D3755" s="711" t="s">
        <v>5884</v>
      </c>
      <c r="E3755" s="713">
        <v>10.01</v>
      </c>
    </row>
    <row r="3756" spans="1:5">
      <c r="A3756" s="712">
        <v>98268</v>
      </c>
      <c r="B3756" s="711" t="s">
        <v>3096</v>
      </c>
      <c r="C3756" s="711" t="s">
        <v>585</v>
      </c>
      <c r="D3756" s="711" t="s">
        <v>5884</v>
      </c>
      <c r="E3756" s="713">
        <v>16.61</v>
      </c>
    </row>
    <row r="3757" spans="1:5">
      <c r="A3757" s="712">
        <v>98268</v>
      </c>
      <c r="B3757" s="711" t="s">
        <v>3096</v>
      </c>
      <c r="C3757" s="711" t="s">
        <v>585</v>
      </c>
      <c r="D3757" s="711" t="s">
        <v>5884</v>
      </c>
      <c r="E3757" s="713">
        <v>16.61</v>
      </c>
    </row>
    <row r="3758" spans="1:5">
      <c r="A3758" s="712">
        <v>98269</v>
      </c>
      <c r="B3758" s="711" t="s">
        <v>3097</v>
      </c>
      <c r="C3758" s="711" t="s">
        <v>585</v>
      </c>
      <c r="D3758" s="711" t="s">
        <v>5884</v>
      </c>
      <c r="E3758" s="713">
        <v>21.59</v>
      </c>
    </row>
    <row r="3759" spans="1:5">
      <c r="A3759" s="712">
        <v>98269</v>
      </c>
      <c r="B3759" s="711" t="s">
        <v>3097</v>
      </c>
      <c r="C3759" s="711" t="s">
        <v>585</v>
      </c>
      <c r="D3759" s="711" t="s">
        <v>5884</v>
      </c>
      <c r="E3759" s="713">
        <v>21.59</v>
      </c>
    </row>
    <row r="3760" spans="1:5">
      <c r="A3760" s="712">
        <v>98270</v>
      </c>
      <c r="B3760" s="711" t="s">
        <v>3098</v>
      </c>
      <c r="C3760" s="711" t="s">
        <v>585</v>
      </c>
      <c r="D3760" s="711" t="s">
        <v>5884</v>
      </c>
      <c r="E3760" s="713">
        <v>35.479999999999997</v>
      </c>
    </row>
    <row r="3761" spans="1:5">
      <c r="A3761" s="712">
        <v>98270</v>
      </c>
      <c r="B3761" s="711" t="s">
        <v>3098</v>
      </c>
      <c r="C3761" s="711" t="s">
        <v>585</v>
      </c>
      <c r="D3761" s="711" t="s">
        <v>5884</v>
      </c>
      <c r="E3761" s="713">
        <v>35.479999999999997</v>
      </c>
    </row>
    <row r="3762" spans="1:5">
      <c r="A3762" s="712">
        <v>98271</v>
      </c>
      <c r="B3762" s="711" t="s">
        <v>3099</v>
      </c>
      <c r="C3762" s="711" t="s">
        <v>585</v>
      </c>
      <c r="D3762" s="711" t="s">
        <v>5884</v>
      </c>
      <c r="E3762" s="713">
        <v>55.4</v>
      </c>
    </row>
    <row r="3763" spans="1:5">
      <c r="A3763" s="712">
        <v>98271</v>
      </c>
      <c r="B3763" s="711" t="s">
        <v>3099</v>
      </c>
      <c r="C3763" s="711" t="s">
        <v>585</v>
      </c>
      <c r="D3763" s="711" t="s">
        <v>5884</v>
      </c>
      <c r="E3763" s="713">
        <v>55.4</v>
      </c>
    </row>
    <row r="3764" spans="1:5">
      <c r="A3764" s="712">
        <v>98272</v>
      </c>
      <c r="B3764" s="711" t="s">
        <v>3100</v>
      </c>
      <c r="C3764" s="711" t="s">
        <v>585</v>
      </c>
      <c r="D3764" s="711" t="s">
        <v>5884</v>
      </c>
      <c r="E3764" s="713">
        <v>130.76</v>
      </c>
    </row>
    <row r="3765" spans="1:5">
      <c r="A3765" s="712">
        <v>98272</v>
      </c>
      <c r="B3765" s="711" t="s">
        <v>3100</v>
      </c>
      <c r="C3765" s="711" t="s">
        <v>585</v>
      </c>
      <c r="D3765" s="711" t="s">
        <v>5884</v>
      </c>
      <c r="E3765" s="713">
        <v>130.76</v>
      </c>
    </row>
    <row r="3766" spans="1:5">
      <c r="A3766" s="712">
        <v>98273</v>
      </c>
      <c r="B3766" s="711" t="s">
        <v>3101</v>
      </c>
      <c r="C3766" s="711" t="s">
        <v>585</v>
      </c>
      <c r="D3766" s="711" t="s">
        <v>5884</v>
      </c>
      <c r="E3766" s="713">
        <v>2.4500000000000002</v>
      </c>
    </row>
    <row r="3767" spans="1:5">
      <c r="A3767" s="712">
        <v>98273</v>
      </c>
      <c r="B3767" s="711" t="s">
        <v>3101</v>
      </c>
      <c r="C3767" s="711" t="s">
        <v>585</v>
      </c>
      <c r="D3767" s="711" t="s">
        <v>5884</v>
      </c>
      <c r="E3767" s="713">
        <v>2.4500000000000002</v>
      </c>
    </row>
    <row r="3768" spans="1:5">
      <c r="A3768" s="712">
        <v>98274</v>
      </c>
      <c r="B3768" s="711" t="s">
        <v>3102</v>
      </c>
      <c r="C3768" s="711" t="s">
        <v>585</v>
      </c>
      <c r="D3768" s="711" t="s">
        <v>5884</v>
      </c>
      <c r="E3768" s="713">
        <v>3.27</v>
      </c>
    </row>
    <row r="3769" spans="1:5">
      <c r="A3769" s="712">
        <v>98274</v>
      </c>
      <c r="B3769" s="711" t="s">
        <v>3102</v>
      </c>
      <c r="C3769" s="711" t="s">
        <v>585</v>
      </c>
      <c r="D3769" s="711" t="s">
        <v>5884</v>
      </c>
      <c r="E3769" s="713">
        <v>3.27</v>
      </c>
    </row>
    <row r="3770" spans="1:5">
      <c r="A3770" s="712">
        <v>98275</v>
      </c>
      <c r="B3770" s="711" t="s">
        <v>3103</v>
      </c>
      <c r="C3770" s="711" t="s">
        <v>585</v>
      </c>
      <c r="D3770" s="711" t="s">
        <v>5884</v>
      </c>
      <c r="E3770" s="713">
        <v>3.72</v>
      </c>
    </row>
    <row r="3771" spans="1:5">
      <c r="A3771" s="712">
        <v>98275</v>
      </c>
      <c r="B3771" s="711" t="s">
        <v>3103</v>
      </c>
      <c r="C3771" s="711" t="s">
        <v>585</v>
      </c>
      <c r="D3771" s="711" t="s">
        <v>5884</v>
      </c>
      <c r="E3771" s="713">
        <v>3.72</v>
      </c>
    </row>
    <row r="3772" spans="1:5">
      <c r="A3772" s="712">
        <v>98276</v>
      </c>
      <c r="B3772" s="711" t="s">
        <v>3104</v>
      </c>
      <c r="C3772" s="711" t="s">
        <v>585</v>
      </c>
      <c r="D3772" s="711" t="s">
        <v>5884</v>
      </c>
      <c r="E3772" s="713">
        <v>7.74</v>
      </c>
    </row>
    <row r="3773" spans="1:5">
      <c r="A3773" s="712">
        <v>98276</v>
      </c>
      <c r="B3773" s="711" t="s">
        <v>3104</v>
      </c>
      <c r="C3773" s="711" t="s">
        <v>585</v>
      </c>
      <c r="D3773" s="711" t="s">
        <v>5884</v>
      </c>
      <c r="E3773" s="713">
        <v>7.74</v>
      </c>
    </row>
    <row r="3774" spans="1:5">
      <c r="A3774" s="712">
        <v>98277</v>
      </c>
      <c r="B3774" s="711" t="s">
        <v>3105</v>
      </c>
      <c r="C3774" s="711" t="s">
        <v>585</v>
      </c>
      <c r="D3774" s="711" t="s">
        <v>5884</v>
      </c>
      <c r="E3774" s="713">
        <v>14.35</v>
      </c>
    </row>
    <row r="3775" spans="1:5">
      <c r="A3775" s="712">
        <v>98277</v>
      </c>
      <c r="B3775" s="711" t="s">
        <v>3105</v>
      </c>
      <c r="C3775" s="711" t="s">
        <v>585</v>
      </c>
      <c r="D3775" s="711" t="s">
        <v>5884</v>
      </c>
      <c r="E3775" s="713">
        <v>14.35</v>
      </c>
    </row>
    <row r="3776" spans="1:5">
      <c r="A3776" s="712">
        <v>98278</v>
      </c>
      <c r="B3776" s="711" t="s">
        <v>3106</v>
      </c>
      <c r="C3776" s="711" t="s">
        <v>585</v>
      </c>
      <c r="D3776" s="711" t="s">
        <v>5884</v>
      </c>
      <c r="E3776" s="713">
        <v>19.32</v>
      </c>
    </row>
    <row r="3777" spans="1:5">
      <c r="A3777" s="712">
        <v>98278</v>
      </c>
      <c r="B3777" s="711" t="s">
        <v>3106</v>
      </c>
      <c r="C3777" s="711" t="s">
        <v>585</v>
      </c>
      <c r="D3777" s="711" t="s">
        <v>5884</v>
      </c>
      <c r="E3777" s="713">
        <v>19.32</v>
      </c>
    </row>
    <row r="3778" spans="1:5">
      <c r="A3778" s="712">
        <v>98279</v>
      </c>
      <c r="B3778" s="711" t="s">
        <v>3107</v>
      </c>
      <c r="C3778" s="711" t="s">
        <v>585</v>
      </c>
      <c r="D3778" s="711" t="s">
        <v>5884</v>
      </c>
      <c r="E3778" s="713">
        <v>33.21</v>
      </c>
    </row>
    <row r="3779" spans="1:5">
      <c r="A3779" s="712">
        <v>98279</v>
      </c>
      <c r="B3779" s="711" t="s">
        <v>3107</v>
      </c>
      <c r="C3779" s="711" t="s">
        <v>585</v>
      </c>
      <c r="D3779" s="711" t="s">
        <v>5884</v>
      </c>
      <c r="E3779" s="713">
        <v>33.21</v>
      </c>
    </row>
    <row r="3780" spans="1:5">
      <c r="A3780" s="712">
        <v>98280</v>
      </c>
      <c r="B3780" s="711" t="s">
        <v>3108</v>
      </c>
      <c r="C3780" s="711" t="s">
        <v>585</v>
      </c>
      <c r="D3780" s="711" t="s">
        <v>5884</v>
      </c>
      <c r="E3780" s="713">
        <v>5.84</v>
      </c>
    </row>
    <row r="3781" spans="1:5">
      <c r="A3781" s="712">
        <v>98280</v>
      </c>
      <c r="B3781" s="711" t="s">
        <v>3108</v>
      </c>
      <c r="C3781" s="711" t="s">
        <v>585</v>
      </c>
      <c r="D3781" s="711" t="s">
        <v>5884</v>
      </c>
      <c r="E3781" s="713">
        <v>5.84</v>
      </c>
    </row>
    <row r="3782" spans="1:5">
      <c r="A3782" s="712">
        <v>98281</v>
      </c>
      <c r="B3782" s="711" t="s">
        <v>3109</v>
      </c>
      <c r="C3782" s="711" t="s">
        <v>585</v>
      </c>
      <c r="D3782" s="711" t="s">
        <v>5884</v>
      </c>
      <c r="E3782" s="713">
        <v>6.41</v>
      </c>
    </row>
    <row r="3783" spans="1:5">
      <c r="A3783" s="712">
        <v>98281</v>
      </c>
      <c r="B3783" s="711" t="s">
        <v>3109</v>
      </c>
      <c r="C3783" s="711" t="s">
        <v>585</v>
      </c>
      <c r="D3783" s="711" t="s">
        <v>5884</v>
      </c>
      <c r="E3783" s="713">
        <v>6.41</v>
      </c>
    </row>
    <row r="3784" spans="1:5">
      <c r="A3784" s="712">
        <v>98282</v>
      </c>
      <c r="B3784" s="711" t="s">
        <v>3110</v>
      </c>
      <c r="C3784" s="711" t="s">
        <v>585</v>
      </c>
      <c r="D3784" s="711" t="s">
        <v>5884</v>
      </c>
      <c r="E3784" s="713">
        <v>7.11</v>
      </c>
    </row>
    <row r="3785" spans="1:5">
      <c r="A3785" s="712">
        <v>98282</v>
      </c>
      <c r="B3785" s="711" t="s">
        <v>3110</v>
      </c>
      <c r="C3785" s="711" t="s">
        <v>585</v>
      </c>
      <c r="D3785" s="711" t="s">
        <v>5884</v>
      </c>
      <c r="E3785" s="713">
        <v>7.11</v>
      </c>
    </row>
    <row r="3786" spans="1:5">
      <c r="A3786" s="712">
        <v>98283</v>
      </c>
      <c r="B3786" s="711" t="s">
        <v>3111</v>
      </c>
      <c r="C3786" s="711" t="s">
        <v>585</v>
      </c>
      <c r="D3786" s="711" t="s">
        <v>5884</v>
      </c>
      <c r="E3786" s="713">
        <v>7.64</v>
      </c>
    </row>
    <row r="3787" spans="1:5">
      <c r="A3787" s="712">
        <v>98283</v>
      </c>
      <c r="B3787" s="711" t="s">
        <v>3111</v>
      </c>
      <c r="C3787" s="711" t="s">
        <v>585</v>
      </c>
      <c r="D3787" s="711" t="s">
        <v>5884</v>
      </c>
      <c r="E3787" s="713">
        <v>7.64</v>
      </c>
    </row>
    <row r="3788" spans="1:5">
      <c r="A3788" s="712">
        <v>98284</v>
      </c>
      <c r="B3788" s="711" t="s">
        <v>3112</v>
      </c>
      <c r="C3788" s="711" t="s">
        <v>585</v>
      </c>
      <c r="D3788" s="711" t="s">
        <v>5884</v>
      </c>
      <c r="E3788" s="713">
        <v>8.4499999999999993</v>
      </c>
    </row>
    <row r="3789" spans="1:5">
      <c r="A3789" s="712">
        <v>98284</v>
      </c>
      <c r="B3789" s="711" t="s">
        <v>3112</v>
      </c>
      <c r="C3789" s="711" t="s">
        <v>585</v>
      </c>
      <c r="D3789" s="711" t="s">
        <v>5884</v>
      </c>
      <c r="E3789" s="713">
        <v>8.4499999999999993</v>
      </c>
    </row>
    <row r="3790" spans="1:5">
      <c r="A3790" s="712">
        <v>98285</v>
      </c>
      <c r="B3790" s="711" t="s">
        <v>3113</v>
      </c>
      <c r="C3790" s="711" t="s">
        <v>585</v>
      </c>
      <c r="D3790" s="711" t="s">
        <v>5884</v>
      </c>
      <c r="E3790" s="713">
        <v>8.91</v>
      </c>
    </row>
    <row r="3791" spans="1:5">
      <c r="A3791" s="712">
        <v>98285</v>
      </c>
      <c r="B3791" s="711" t="s">
        <v>3113</v>
      </c>
      <c r="C3791" s="711" t="s">
        <v>585</v>
      </c>
      <c r="D3791" s="711" t="s">
        <v>5884</v>
      </c>
      <c r="E3791" s="713">
        <v>8.91</v>
      </c>
    </row>
    <row r="3792" spans="1:5">
      <c r="A3792" s="712">
        <v>98286</v>
      </c>
      <c r="B3792" s="711" t="s">
        <v>3114</v>
      </c>
      <c r="C3792" s="711" t="s">
        <v>585</v>
      </c>
      <c r="D3792" s="711" t="s">
        <v>5884</v>
      </c>
      <c r="E3792" s="713">
        <v>12.93</v>
      </c>
    </row>
    <row r="3793" spans="1:5">
      <c r="A3793" s="712">
        <v>98286</v>
      </c>
      <c r="B3793" s="711" t="s">
        <v>3114</v>
      </c>
      <c r="C3793" s="711" t="s">
        <v>585</v>
      </c>
      <c r="D3793" s="711" t="s">
        <v>5884</v>
      </c>
      <c r="E3793" s="713">
        <v>12.93</v>
      </c>
    </row>
    <row r="3794" spans="1:5">
      <c r="A3794" s="712">
        <v>98287</v>
      </c>
      <c r="B3794" s="711" t="s">
        <v>3115</v>
      </c>
      <c r="C3794" s="711" t="s">
        <v>585</v>
      </c>
      <c r="D3794" s="711" t="s">
        <v>5884</v>
      </c>
      <c r="E3794" s="713">
        <v>1.18</v>
      </c>
    </row>
    <row r="3795" spans="1:5">
      <c r="A3795" s="712">
        <v>98287</v>
      </c>
      <c r="B3795" s="711" t="s">
        <v>3115</v>
      </c>
      <c r="C3795" s="711" t="s">
        <v>585</v>
      </c>
      <c r="D3795" s="711" t="s">
        <v>5884</v>
      </c>
      <c r="E3795" s="713">
        <v>1.18</v>
      </c>
    </row>
    <row r="3796" spans="1:5">
      <c r="A3796" s="712">
        <v>98288</v>
      </c>
      <c r="B3796" s="711" t="s">
        <v>3116</v>
      </c>
      <c r="C3796" s="711" t="s">
        <v>585</v>
      </c>
      <c r="D3796" s="711" t="s">
        <v>5884</v>
      </c>
      <c r="E3796" s="713">
        <v>1.75</v>
      </c>
    </row>
    <row r="3797" spans="1:5">
      <c r="A3797" s="712">
        <v>98288</v>
      </c>
      <c r="B3797" s="711" t="s">
        <v>3116</v>
      </c>
      <c r="C3797" s="711" t="s">
        <v>585</v>
      </c>
      <c r="D3797" s="711" t="s">
        <v>5884</v>
      </c>
      <c r="E3797" s="713">
        <v>1.75</v>
      </c>
    </row>
    <row r="3798" spans="1:5">
      <c r="A3798" s="712">
        <v>98289</v>
      </c>
      <c r="B3798" s="711" t="s">
        <v>3117</v>
      </c>
      <c r="C3798" s="711" t="s">
        <v>585</v>
      </c>
      <c r="D3798" s="711" t="s">
        <v>5884</v>
      </c>
      <c r="E3798" s="713">
        <v>2.44</v>
      </c>
    </row>
    <row r="3799" spans="1:5">
      <c r="A3799" s="712">
        <v>98289</v>
      </c>
      <c r="B3799" s="711" t="s">
        <v>3117</v>
      </c>
      <c r="C3799" s="711" t="s">
        <v>585</v>
      </c>
      <c r="D3799" s="711" t="s">
        <v>5884</v>
      </c>
      <c r="E3799" s="713">
        <v>2.44</v>
      </c>
    </row>
    <row r="3800" spans="1:5">
      <c r="A3800" s="712">
        <v>98290</v>
      </c>
      <c r="B3800" s="711" t="s">
        <v>3118</v>
      </c>
      <c r="C3800" s="711" t="s">
        <v>585</v>
      </c>
      <c r="D3800" s="711" t="s">
        <v>5884</v>
      </c>
      <c r="E3800" s="713">
        <v>2.97</v>
      </c>
    </row>
    <row r="3801" spans="1:5">
      <c r="A3801" s="712">
        <v>98290</v>
      </c>
      <c r="B3801" s="711" t="s">
        <v>3118</v>
      </c>
      <c r="C3801" s="711" t="s">
        <v>585</v>
      </c>
      <c r="D3801" s="711" t="s">
        <v>5884</v>
      </c>
      <c r="E3801" s="713">
        <v>2.97</v>
      </c>
    </row>
    <row r="3802" spans="1:5">
      <c r="A3802" s="712">
        <v>98291</v>
      </c>
      <c r="B3802" s="711" t="s">
        <v>3119</v>
      </c>
      <c r="C3802" s="711" t="s">
        <v>585</v>
      </c>
      <c r="D3802" s="711" t="s">
        <v>5884</v>
      </c>
      <c r="E3802" s="713">
        <v>3.79</v>
      </c>
    </row>
    <row r="3803" spans="1:5">
      <c r="A3803" s="712">
        <v>98291</v>
      </c>
      <c r="B3803" s="711" t="s">
        <v>3119</v>
      </c>
      <c r="C3803" s="711" t="s">
        <v>585</v>
      </c>
      <c r="D3803" s="711" t="s">
        <v>5884</v>
      </c>
      <c r="E3803" s="713">
        <v>3.79</v>
      </c>
    </row>
    <row r="3804" spans="1:5">
      <c r="A3804" s="712">
        <v>98292</v>
      </c>
      <c r="B3804" s="711" t="s">
        <v>3120</v>
      </c>
      <c r="C3804" s="711" t="s">
        <v>585</v>
      </c>
      <c r="D3804" s="711" t="s">
        <v>5884</v>
      </c>
      <c r="E3804" s="713">
        <v>4.24</v>
      </c>
    </row>
    <row r="3805" spans="1:5">
      <c r="A3805" s="712">
        <v>98292</v>
      </c>
      <c r="B3805" s="711" t="s">
        <v>3120</v>
      </c>
      <c r="C3805" s="711" t="s">
        <v>585</v>
      </c>
      <c r="D3805" s="711" t="s">
        <v>5884</v>
      </c>
      <c r="E3805" s="713">
        <v>4.24</v>
      </c>
    </row>
    <row r="3806" spans="1:5">
      <c r="A3806" s="712">
        <v>98293</v>
      </c>
      <c r="B3806" s="711" t="s">
        <v>3121</v>
      </c>
      <c r="C3806" s="711" t="s">
        <v>585</v>
      </c>
      <c r="D3806" s="711" t="s">
        <v>5884</v>
      </c>
      <c r="E3806" s="713">
        <v>8.26</v>
      </c>
    </row>
    <row r="3807" spans="1:5">
      <c r="A3807" s="712">
        <v>98293</v>
      </c>
      <c r="B3807" s="711" t="s">
        <v>3121</v>
      </c>
      <c r="C3807" s="711" t="s">
        <v>585</v>
      </c>
      <c r="D3807" s="711" t="s">
        <v>5884</v>
      </c>
      <c r="E3807" s="713">
        <v>8.26</v>
      </c>
    </row>
    <row r="3808" spans="1:5">
      <c r="A3808" s="712">
        <v>98400</v>
      </c>
      <c r="B3808" s="711" t="s">
        <v>3122</v>
      </c>
      <c r="C3808" s="711" t="s">
        <v>585</v>
      </c>
      <c r="D3808" s="711" t="s">
        <v>5884</v>
      </c>
      <c r="E3808" s="713">
        <v>11.96</v>
      </c>
    </row>
    <row r="3809" spans="1:5">
      <c r="A3809" s="712">
        <v>98400</v>
      </c>
      <c r="B3809" s="711" t="s">
        <v>3122</v>
      </c>
      <c r="C3809" s="711" t="s">
        <v>585</v>
      </c>
      <c r="D3809" s="711" t="s">
        <v>5884</v>
      </c>
      <c r="E3809" s="713">
        <v>11.96</v>
      </c>
    </row>
    <row r="3810" spans="1:5">
      <c r="A3810" s="712">
        <v>98401</v>
      </c>
      <c r="B3810" s="711" t="s">
        <v>3123</v>
      </c>
      <c r="C3810" s="711" t="s">
        <v>585</v>
      </c>
      <c r="D3810" s="711" t="s">
        <v>5884</v>
      </c>
      <c r="E3810" s="713">
        <v>18.71</v>
      </c>
    </row>
    <row r="3811" spans="1:5">
      <c r="A3811" s="712">
        <v>98401</v>
      </c>
      <c r="B3811" s="711" t="s">
        <v>3123</v>
      </c>
      <c r="C3811" s="711" t="s">
        <v>585</v>
      </c>
      <c r="D3811" s="711" t="s">
        <v>5884</v>
      </c>
      <c r="E3811" s="713">
        <v>18.71</v>
      </c>
    </row>
    <row r="3812" spans="1:5">
      <c r="A3812" s="712">
        <v>98402</v>
      </c>
      <c r="B3812" s="711" t="s">
        <v>3124</v>
      </c>
      <c r="C3812" s="711" t="s">
        <v>585</v>
      </c>
      <c r="D3812" s="711" t="s">
        <v>5884</v>
      </c>
      <c r="E3812" s="713">
        <v>24.39</v>
      </c>
    </row>
    <row r="3813" spans="1:5">
      <c r="A3813" s="712">
        <v>98402</v>
      </c>
      <c r="B3813" s="711" t="s">
        <v>3124</v>
      </c>
      <c r="C3813" s="711" t="s">
        <v>585</v>
      </c>
      <c r="D3813" s="711" t="s">
        <v>5884</v>
      </c>
      <c r="E3813" s="713">
        <v>24.39</v>
      </c>
    </row>
    <row r="3814" spans="1:5">
      <c r="A3814" s="712">
        <v>100556</v>
      </c>
      <c r="B3814" s="711" t="s">
        <v>3125</v>
      </c>
      <c r="C3814" s="711" t="s">
        <v>269</v>
      </c>
      <c r="D3814" s="711" t="s">
        <v>5884</v>
      </c>
      <c r="E3814" s="713">
        <v>32.56</v>
      </c>
    </row>
    <row r="3815" spans="1:5">
      <c r="A3815" s="712">
        <v>100556</v>
      </c>
      <c r="B3815" s="711" t="s">
        <v>3125</v>
      </c>
      <c r="C3815" s="711" t="s">
        <v>269</v>
      </c>
      <c r="D3815" s="711" t="s">
        <v>5884</v>
      </c>
      <c r="E3815" s="713">
        <v>32.56</v>
      </c>
    </row>
    <row r="3816" spans="1:5">
      <c r="A3816" s="712">
        <v>100557</v>
      </c>
      <c r="B3816" s="711" t="s">
        <v>3126</v>
      </c>
      <c r="C3816" s="711" t="s">
        <v>269</v>
      </c>
      <c r="D3816" s="711" t="s">
        <v>5884</v>
      </c>
      <c r="E3816" s="713">
        <v>404.14</v>
      </c>
    </row>
    <row r="3817" spans="1:5">
      <c r="A3817" s="712">
        <v>100557</v>
      </c>
      <c r="B3817" s="711" t="s">
        <v>3126</v>
      </c>
      <c r="C3817" s="711" t="s">
        <v>269</v>
      </c>
      <c r="D3817" s="711" t="s">
        <v>5884</v>
      </c>
      <c r="E3817" s="713">
        <v>404.14</v>
      </c>
    </row>
    <row r="3818" spans="1:5">
      <c r="A3818" s="712">
        <v>100560</v>
      </c>
      <c r="B3818" s="711" t="s">
        <v>3127</v>
      </c>
      <c r="C3818" s="711" t="s">
        <v>269</v>
      </c>
      <c r="D3818" s="711" t="s">
        <v>5884</v>
      </c>
      <c r="E3818" s="713">
        <v>88.41</v>
      </c>
    </row>
    <row r="3819" spans="1:5">
      <c r="A3819" s="712">
        <v>100560</v>
      </c>
      <c r="B3819" s="711" t="s">
        <v>3127</v>
      </c>
      <c r="C3819" s="711" t="s">
        <v>269</v>
      </c>
      <c r="D3819" s="711" t="s">
        <v>5884</v>
      </c>
      <c r="E3819" s="713">
        <v>88.41</v>
      </c>
    </row>
    <row r="3820" spans="1:5">
      <c r="A3820" s="712">
        <v>100561</v>
      </c>
      <c r="B3820" s="711" t="s">
        <v>3128</v>
      </c>
      <c r="C3820" s="711" t="s">
        <v>269</v>
      </c>
      <c r="D3820" s="711" t="s">
        <v>5884</v>
      </c>
      <c r="E3820" s="713">
        <v>161.09</v>
      </c>
    </row>
    <row r="3821" spans="1:5">
      <c r="A3821" s="712">
        <v>100561</v>
      </c>
      <c r="B3821" s="711" t="s">
        <v>3128</v>
      </c>
      <c r="C3821" s="711" t="s">
        <v>269</v>
      </c>
      <c r="D3821" s="711" t="s">
        <v>5884</v>
      </c>
      <c r="E3821" s="713">
        <v>161.09</v>
      </c>
    </row>
    <row r="3822" spans="1:5">
      <c r="A3822" s="712">
        <v>100562</v>
      </c>
      <c r="B3822" s="711" t="s">
        <v>3129</v>
      </c>
      <c r="C3822" s="711" t="s">
        <v>269</v>
      </c>
      <c r="D3822" s="711" t="s">
        <v>5884</v>
      </c>
      <c r="E3822" s="713">
        <v>249.01</v>
      </c>
    </row>
    <row r="3823" spans="1:5">
      <c r="A3823" s="712">
        <v>100562</v>
      </c>
      <c r="B3823" s="711" t="s">
        <v>3129</v>
      </c>
      <c r="C3823" s="711" t="s">
        <v>269</v>
      </c>
      <c r="D3823" s="711" t="s">
        <v>5884</v>
      </c>
      <c r="E3823" s="713">
        <v>249.01</v>
      </c>
    </row>
    <row r="3824" spans="1:5">
      <c r="A3824" s="712">
        <v>100563</v>
      </c>
      <c r="B3824" s="711" t="s">
        <v>3130</v>
      </c>
      <c r="C3824" s="711" t="s">
        <v>269</v>
      </c>
      <c r="D3824" s="711" t="s">
        <v>5884</v>
      </c>
      <c r="E3824" s="713">
        <v>358.63</v>
      </c>
    </row>
    <row r="3825" spans="1:5">
      <c r="A3825" s="712">
        <v>100563</v>
      </c>
      <c r="B3825" s="711" t="s">
        <v>3130</v>
      </c>
      <c r="C3825" s="711" t="s">
        <v>269</v>
      </c>
      <c r="D3825" s="711" t="s">
        <v>5884</v>
      </c>
      <c r="E3825" s="713">
        <v>358.63</v>
      </c>
    </row>
    <row r="3826" spans="1:5">
      <c r="A3826" s="712">
        <v>101795</v>
      </c>
      <c r="B3826" s="711" t="s">
        <v>6734</v>
      </c>
      <c r="C3826" s="711" t="s">
        <v>269</v>
      </c>
      <c r="D3826" s="711" t="s">
        <v>5883</v>
      </c>
      <c r="E3826" s="713">
        <v>419.2</v>
      </c>
    </row>
    <row r="3827" spans="1:5">
      <c r="A3827" s="712">
        <v>101795</v>
      </c>
      <c r="B3827" s="711" t="s">
        <v>6734</v>
      </c>
      <c r="C3827" s="711" t="s">
        <v>269</v>
      </c>
      <c r="D3827" s="711" t="s">
        <v>5883</v>
      </c>
      <c r="E3827" s="713">
        <v>419.2</v>
      </c>
    </row>
    <row r="3828" spans="1:5">
      <c r="A3828" s="712">
        <v>101798</v>
      </c>
      <c r="B3828" s="711" t="s">
        <v>6735</v>
      </c>
      <c r="C3828" s="711" t="s">
        <v>269</v>
      </c>
      <c r="D3828" s="711" t="s">
        <v>5883</v>
      </c>
      <c r="E3828" s="713">
        <v>305.24</v>
      </c>
    </row>
    <row r="3829" spans="1:5">
      <c r="A3829" s="712">
        <v>101798</v>
      </c>
      <c r="B3829" s="711" t="s">
        <v>6735</v>
      </c>
      <c r="C3829" s="711" t="s">
        <v>269</v>
      </c>
      <c r="D3829" s="711" t="s">
        <v>5883</v>
      </c>
      <c r="E3829" s="713">
        <v>305.24</v>
      </c>
    </row>
    <row r="3830" spans="1:5">
      <c r="A3830" s="712">
        <v>101799</v>
      </c>
      <c r="B3830" s="711" t="s">
        <v>6736</v>
      </c>
      <c r="C3830" s="711" t="s">
        <v>269</v>
      </c>
      <c r="D3830" s="711" t="s">
        <v>5883</v>
      </c>
      <c r="E3830" s="713">
        <v>743.3</v>
      </c>
    </row>
    <row r="3831" spans="1:5">
      <c r="A3831" s="712">
        <v>101799</v>
      </c>
      <c r="B3831" s="711" t="s">
        <v>6736</v>
      </c>
      <c r="C3831" s="711" t="s">
        <v>269</v>
      </c>
      <c r="D3831" s="711" t="s">
        <v>5883</v>
      </c>
      <c r="E3831" s="713">
        <v>743.3</v>
      </c>
    </row>
    <row r="3832" spans="1:5">
      <c r="A3832" s="712">
        <v>98397</v>
      </c>
      <c r="B3832" s="711" t="s">
        <v>3131</v>
      </c>
      <c r="C3832" s="711" t="s">
        <v>281</v>
      </c>
      <c r="D3832" s="711" t="s">
        <v>5884</v>
      </c>
      <c r="E3832" s="713">
        <v>9.3699999999999992</v>
      </c>
    </row>
    <row r="3833" spans="1:5">
      <c r="A3833" s="712">
        <v>101936</v>
      </c>
      <c r="B3833" s="711" t="s">
        <v>6737</v>
      </c>
      <c r="C3833" s="711" t="s">
        <v>269</v>
      </c>
      <c r="D3833" s="711" t="s">
        <v>5883</v>
      </c>
      <c r="E3833" s="714">
        <v>6130.77</v>
      </c>
    </row>
    <row r="3834" spans="1:5">
      <c r="A3834" s="712">
        <v>101936</v>
      </c>
      <c r="B3834" s="711" t="s">
        <v>6737</v>
      </c>
      <c r="C3834" s="711" t="s">
        <v>269</v>
      </c>
      <c r="D3834" s="711" t="s">
        <v>5883</v>
      </c>
      <c r="E3834" s="714">
        <v>6130.77</v>
      </c>
    </row>
    <row r="3835" spans="1:5">
      <c r="A3835" s="712">
        <v>101937</v>
      </c>
      <c r="B3835" s="711" t="s">
        <v>6738</v>
      </c>
      <c r="C3835" s="711" t="s">
        <v>269</v>
      </c>
      <c r="D3835" s="711" t="s">
        <v>5883</v>
      </c>
      <c r="E3835" s="714">
        <v>11078.14</v>
      </c>
    </row>
    <row r="3836" spans="1:5">
      <c r="A3836" s="712">
        <v>101937</v>
      </c>
      <c r="B3836" s="711" t="s">
        <v>6738</v>
      </c>
      <c r="C3836" s="711" t="s">
        <v>269</v>
      </c>
      <c r="D3836" s="711" t="s">
        <v>5883</v>
      </c>
      <c r="E3836" s="714">
        <v>11078.14</v>
      </c>
    </row>
    <row r="3837" spans="1:5">
      <c r="A3837" s="712">
        <v>98294</v>
      </c>
      <c r="B3837" s="711" t="s">
        <v>3132</v>
      </c>
      <c r="C3837" s="711" t="s">
        <v>585</v>
      </c>
      <c r="D3837" s="711" t="s">
        <v>5884</v>
      </c>
      <c r="E3837" s="713">
        <v>2</v>
      </c>
    </row>
    <row r="3838" spans="1:5">
      <c r="A3838" s="712">
        <v>98295</v>
      </c>
      <c r="B3838" s="711" t="s">
        <v>3133</v>
      </c>
      <c r="C3838" s="711" t="s">
        <v>585</v>
      </c>
      <c r="D3838" s="711" t="s">
        <v>5884</v>
      </c>
      <c r="E3838" s="713">
        <v>1.46</v>
      </c>
    </row>
    <row r="3839" spans="1:5">
      <c r="A3839" s="712">
        <v>98296</v>
      </c>
      <c r="B3839" s="711" t="s">
        <v>3134</v>
      </c>
      <c r="C3839" s="711" t="s">
        <v>585</v>
      </c>
      <c r="D3839" s="711" t="s">
        <v>5884</v>
      </c>
      <c r="E3839" s="713">
        <v>3.07</v>
      </c>
    </row>
    <row r="3840" spans="1:5">
      <c r="A3840" s="712">
        <v>98297</v>
      </c>
      <c r="B3840" s="711" t="s">
        <v>3135</v>
      </c>
      <c r="C3840" s="711" t="s">
        <v>585</v>
      </c>
      <c r="D3840" s="711" t="s">
        <v>5884</v>
      </c>
      <c r="E3840" s="713">
        <v>2.23</v>
      </c>
    </row>
    <row r="3841" spans="1:5">
      <c r="A3841" s="712">
        <v>98301</v>
      </c>
      <c r="B3841" s="711" t="s">
        <v>3136</v>
      </c>
      <c r="C3841" s="711" t="s">
        <v>269</v>
      </c>
      <c r="D3841" s="711" t="s">
        <v>5884</v>
      </c>
      <c r="E3841" s="713">
        <v>445.15</v>
      </c>
    </row>
    <row r="3842" spans="1:5">
      <c r="A3842" s="712">
        <v>98302</v>
      </c>
      <c r="B3842" s="711" t="s">
        <v>3137</v>
      </c>
      <c r="C3842" s="711" t="s">
        <v>269</v>
      </c>
      <c r="D3842" s="711" t="s">
        <v>5884</v>
      </c>
      <c r="E3842" s="713">
        <v>602.52</v>
      </c>
    </row>
    <row r="3843" spans="1:5">
      <c r="A3843" s="712">
        <v>98304</v>
      </c>
      <c r="B3843" s="711" t="s">
        <v>3138</v>
      </c>
      <c r="C3843" s="711" t="s">
        <v>269</v>
      </c>
      <c r="D3843" s="711" t="s">
        <v>5884</v>
      </c>
      <c r="E3843" s="713">
        <v>961.6</v>
      </c>
    </row>
    <row r="3844" spans="1:5">
      <c r="A3844" s="712">
        <v>98307</v>
      </c>
      <c r="B3844" s="711" t="s">
        <v>3139</v>
      </c>
      <c r="C3844" s="711" t="s">
        <v>269</v>
      </c>
      <c r="D3844" s="711" t="s">
        <v>5884</v>
      </c>
      <c r="E3844" s="713">
        <v>42.29</v>
      </c>
    </row>
    <row r="3845" spans="1:5">
      <c r="A3845" s="712">
        <v>98308</v>
      </c>
      <c r="B3845" s="711" t="s">
        <v>3140</v>
      </c>
      <c r="C3845" s="711" t="s">
        <v>269</v>
      </c>
      <c r="D3845" s="711" t="s">
        <v>5884</v>
      </c>
      <c r="E3845" s="713">
        <v>27.32</v>
      </c>
    </row>
    <row r="3846" spans="1:5">
      <c r="A3846" s="712">
        <v>98593</v>
      </c>
      <c r="B3846" s="711" t="s">
        <v>3141</v>
      </c>
      <c r="C3846" s="711" t="s">
        <v>269</v>
      </c>
      <c r="D3846" s="711" t="s">
        <v>5884</v>
      </c>
      <c r="E3846" s="713">
        <v>773.64</v>
      </c>
    </row>
    <row r="3847" spans="1:5">
      <c r="A3847" s="712">
        <v>89355</v>
      </c>
      <c r="B3847" s="711" t="s">
        <v>3142</v>
      </c>
      <c r="C3847" s="711" t="s">
        <v>585</v>
      </c>
      <c r="D3847" s="711" t="s">
        <v>5884</v>
      </c>
      <c r="E3847" s="713">
        <v>15.06</v>
      </c>
    </row>
    <row r="3848" spans="1:5">
      <c r="A3848" s="712">
        <v>89356</v>
      </c>
      <c r="B3848" s="711" t="s">
        <v>3143</v>
      </c>
      <c r="C3848" s="711" t="s">
        <v>585</v>
      </c>
      <c r="D3848" s="711" t="s">
        <v>5884</v>
      </c>
      <c r="E3848" s="713">
        <v>17.829999999999998</v>
      </c>
    </row>
    <row r="3849" spans="1:5">
      <c r="A3849" s="712">
        <v>89357</v>
      </c>
      <c r="B3849" s="711" t="s">
        <v>3144</v>
      </c>
      <c r="C3849" s="711" t="s">
        <v>585</v>
      </c>
      <c r="D3849" s="711" t="s">
        <v>5884</v>
      </c>
      <c r="E3849" s="713">
        <v>25.63</v>
      </c>
    </row>
    <row r="3850" spans="1:5">
      <c r="A3850" s="712">
        <v>89401</v>
      </c>
      <c r="B3850" s="711" t="s">
        <v>3145</v>
      </c>
      <c r="C3850" s="711" t="s">
        <v>585</v>
      </c>
      <c r="D3850" s="711" t="s">
        <v>5884</v>
      </c>
      <c r="E3850" s="713">
        <v>6.82</v>
      </c>
    </row>
    <row r="3851" spans="1:5">
      <c r="A3851" s="712">
        <v>89402</v>
      </c>
      <c r="B3851" s="711" t="s">
        <v>3146</v>
      </c>
      <c r="C3851" s="711" t="s">
        <v>585</v>
      </c>
      <c r="D3851" s="711" t="s">
        <v>5884</v>
      </c>
      <c r="E3851" s="713">
        <v>8.32</v>
      </c>
    </row>
    <row r="3852" spans="1:5">
      <c r="A3852" s="712">
        <v>89403</v>
      </c>
      <c r="B3852" s="711" t="s">
        <v>3147</v>
      </c>
      <c r="C3852" s="711" t="s">
        <v>585</v>
      </c>
      <c r="D3852" s="711" t="s">
        <v>5884</v>
      </c>
      <c r="E3852" s="713">
        <v>14.27</v>
      </c>
    </row>
    <row r="3853" spans="1:5">
      <c r="A3853" s="712">
        <v>89446</v>
      </c>
      <c r="B3853" s="711" t="s">
        <v>3148</v>
      </c>
      <c r="C3853" s="711" t="s">
        <v>585</v>
      </c>
      <c r="D3853" s="711" t="s">
        <v>5884</v>
      </c>
      <c r="E3853" s="713">
        <v>4.71</v>
      </c>
    </row>
    <row r="3854" spans="1:5">
      <c r="A3854" s="712">
        <v>89447</v>
      </c>
      <c r="B3854" s="711" t="s">
        <v>3149</v>
      </c>
      <c r="C3854" s="711" t="s">
        <v>585</v>
      </c>
      <c r="D3854" s="711" t="s">
        <v>5884</v>
      </c>
      <c r="E3854" s="713">
        <v>10.029999999999999</v>
      </c>
    </row>
    <row r="3855" spans="1:5">
      <c r="A3855" s="712">
        <v>89448</v>
      </c>
      <c r="B3855" s="711" t="s">
        <v>3150</v>
      </c>
      <c r="C3855" s="711" t="s">
        <v>585</v>
      </c>
      <c r="D3855" s="711" t="s">
        <v>5884</v>
      </c>
      <c r="E3855" s="713">
        <v>14.42</v>
      </c>
    </row>
    <row r="3856" spans="1:5">
      <c r="A3856" s="712">
        <v>89449</v>
      </c>
      <c r="B3856" s="711" t="s">
        <v>3151</v>
      </c>
      <c r="C3856" s="711" t="s">
        <v>585</v>
      </c>
      <c r="D3856" s="711" t="s">
        <v>5884</v>
      </c>
      <c r="E3856" s="713">
        <v>16.59</v>
      </c>
    </row>
    <row r="3857" spans="1:5">
      <c r="A3857" s="712">
        <v>89450</v>
      </c>
      <c r="B3857" s="711" t="s">
        <v>3152</v>
      </c>
      <c r="C3857" s="711" t="s">
        <v>585</v>
      </c>
      <c r="D3857" s="711" t="s">
        <v>5884</v>
      </c>
      <c r="E3857" s="713">
        <v>27.45</v>
      </c>
    </row>
    <row r="3858" spans="1:5">
      <c r="A3858" s="712">
        <v>89451</v>
      </c>
      <c r="B3858" s="711" t="s">
        <v>3153</v>
      </c>
      <c r="C3858" s="711" t="s">
        <v>585</v>
      </c>
      <c r="D3858" s="711" t="s">
        <v>5884</v>
      </c>
      <c r="E3858" s="713">
        <v>45.44</v>
      </c>
    </row>
    <row r="3859" spans="1:5">
      <c r="A3859" s="712">
        <v>89452</v>
      </c>
      <c r="B3859" s="711" t="s">
        <v>3154</v>
      </c>
      <c r="C3859" s="711" t="s">
        <v>585</v>
      </c>
      <c r="D3859" s="711" t="s">
        <v>5884</v>
      </c>
      <c r="E3859" s="713">
        <v>56.58</v>
      </c>
    </row>
    <row r="3860" spans="1:5">
      <c r="A3860" s="712">
        <v>89508</v>
      </c>
      <c r="B3860" s="711" t="s">
        <v>3155</v>
      </c>
      <c r="C3860" s="711" t="s">
        <v>585</v>
      </c>
      <c r="D3860" s="711" t="s">
        <v>5884</v>
      </c>
      <c r="E3860" s="713">
        <v>18.59</v>
      </c>
    </row>
    <row r="3861" spans="1:5">
      <c r="A3861" s="712">
        <v>89509</v>
      </c>
      <c r="B3861" s="711" t="s">
        <v>3156</v>
      </c>
      <c r="C3861" s="711" t="s">
        <v>585</v>
      </c>
      <c r="D3861" s="711" t="s">
        <v>5884</v>
      </c>
      <c r="E3861" s="713">
        <v>25.65</v>
      </c>
    </row>
    <row r="3862" spans="1:5">
      <c r="A3862" s="712">
        <v>89511</v>
      </c>
      <c r="B3862" s="711" t="s">
        <v>3157</v>
      </c>
      <c r="C3862" s="711" t="s">
        <v>585</v>
      </c>
      <c r="D3862" s="711" t="s">
        <v>5884</v>
      </c>
      <c r="E3862" s="713">
        <v>37.92</v>
      </c>
    </row>
    <row r="3863" spans="1:5">
      <c r="A3863" s="712">
        <v>89512</v>
      </c>
      <c r="B3863" s="711" t="s">
        <v>3158</v>
      </c>
      <c r="C3863" s="711" t="s">
        <v>585</v>
      </c>
      <c r="D3863" s="711" t="s">
        <v>5884</v>
      </c>
      <c r="E3863" s="713">
        <v>60.52</v>
      </c>
    </row>
    <row r="3864" spans="1:5">
      <c r="A3864" s="712">
        <v>89576</v>
      </c>
      <c r="B3864" s="711" t="s">
        <v>3159</v>
      </c>
      <c r="C3864" s="711" t="s">
        <v>585</v>
      </c>
      <c r="D3864" s="711" t="s">
        <v>5884</v>
      </c>
      <c r="E3864" s="713">
        <v>23.62</v>
      </c>
    </row>
    <row r="3865" spans="1:5">
      <c r="A3865" s="712">
        <v>89578</v>
      </c>
      <c r="B3865" s="711" t="s">
        <v>3160</v>
      </c>
      <c r="C3865" s="711" t="s">
        <v>585</v>
      </c>
      <c r="D3865" s="711" t="s">
        <v>5884</v>
      </c>
      <c r="E3865" s="713">
        <v>40.82</v>
      </c>
    </row>
    <row r="3866" spans="1:5">
      <c r="A3866" s="712">
        <v>89580</v>
      </c>
      <c r="B3866" s="711" t="s">
        <v>3161</v>
      </c>
      <c r="C3866" s="711" t="s">
        <v>585</v>
      </c>
      <c r="D3866" s="711" t="s">
        <v>5884</v>
      </c>
      <c r="E3866" s="713">
        <v>80.63</v>
      </c>
    </row>
    <row r="3867" spans="1:5">
      <c r="A3867" s="712">
        <v>89633</v>
      </c>
      <c r="B3867" s="711" t="s">
        <v>3162</v>
      </c>
      <c r="C3867" s="711" t="s">
        <v>585</v>
      </c>
      <c r="D3867" s="711" t="s">
        <v>5884</v>
      </c>
      <c r="E3867" s="713">
        <v>17.829999999999998</v>
      </c>
    </row>
    <row r="3868" spans="1:5">
      <c r="A3868" s="712">
        <v>89634</v>
      </c>
      <c r="B3868" s="711" t="s">
        <v>3163</v>
      </c>
      <c r="C3868" s="711" t="s">
        <v>585</v>
      </c>
      <c r="D3868" s="711" t="s">
        <v>5884</v>
      </c>
      <c r="E3868" s="713">
        <v>26.64</v>
      </c>
    </row>
    <row r="3869" spans="1:5">
      <c r="A3869" s="712">
        <v>89635</v>
      </c>
      <c r="B3869" s="711" t="s">
        <v>3164</v>
      </c>
      <c r="C3869" s="711" t="s">
        <v>585</v>
      </c>
      <c r="D3869" s="711" t="s">
        <v>5884</v>
      </c>
      <c r="E3869" s="713">
        <v>37.53</v>
      </c>
    </row>
    <row r="3870" spans="1:5">
      <c r="A3870" s="712">
        <v>89636</v>
      </c>
      <c r="B3870" s="711" t="s">
        <v>3165</v>
      </c>
      <c r="C3870" s="711" t="s">
        <v>585</v>
      </c>
      <c r="D3870" s="711" t="s">
        <v>5884</v>
      </c>
      <c r="E3870" s="713">
        <v>45.58</v>
      </c>
    </row>
    <row r="3871" spans="1:5">
      <c r="A3871" s="712">
        <v>89711</v>
      </c>
      <c r="B3871" s="711" t="s">
        <v>3166</v>
      </c>
      <c r="C3871" s="711" t="s">
        <v>585</v>
      </c>
      <c r="D3871" s="711" t="s">
        <v>5884</v>
      </c>
      <c r="E3871" s="713">
        <v>16.41</v>
      </c>
    </row>
    <row r="3872" spans="1:5">
      <c r="A3872" s="712">
        <v>89712</v>
      </c>
      <c r="B3872" s="711" t="s">
        <v>3167</v>
      </c>
      <c r="C3872" s="711" t="s">
        <v>585</v>
      </c>
      <c r="D3872" s="711" t="s">
        <v>5884</v>
      </c>
      <c r="E3872" s="713">
        <v>25.04</v>
      </c>
    </row>
    <row r="3873" spans="1:5">
      <c r="A3873" s="712">
        <v>89713</v>
      </c>
      <c r="B3873" s="711" t="s">
        <v>3168</v>
      </c>
      <c r="C3873" s="711" t="s">
        <v>585</v>
      </c>
      <c r="D3873" s="711" t="s">
        <v>5884</v>
      </c>
      <c r="E3873" s="713">
        <v>38.340000000000003</v>
      </c>
    </row>
    <row r="3874" spans="1:5">
      <c r="A3874" s="712">
        <v>89714</v>
      </c>
      <c r="B3874" s="711" t="s">
        <v>3169</v>
      </c>
      <c r="C3874" s="711" t="s">
        <v>585</v>
      </c>
      <c r="D3874" s="711" t="s">
        <v>5884</v>
      </c>
      <c r="E3874" s="713">
        <v>49.04</v>
      </c>
    </row>
    <row r="3875" spans="1:5">
      <c r="A3875" s="712">
        <v>89716</v>
      </c>
      <c r="B3875" s="711" t="s">
        <v>3170</v>
      </c>
      <c r="C3875" s="711" t="s">
        <v>585</v>
      </c>
      <c r="D3875" s="711" t="s">
        <v>5884</v>
      </c>
      <c r="E3875" s="713">
        <v>18.03</v>
      </c>
    </row>
    <row r="3876" spans="1:5">
      <c r="A3876" s="712">
        <v>89717</v>
      </c>
      <c r="B3876" s="711" t="s">
        <v>3171</v>
      </c>
      <c r="C3876" s="711" t="s">
        <v>585</v>
      </c>
      <c r="D3876" s="711" t="s">
        <v>5884</v>
      </c>
      <c r="E3876" s="713">
        <v>27.38</v>
      </c>
    </row>
    <row r="3877" spans="1:5">
      <c r="A3877" s="712">
        <v>89770</v>
      </c>
      <c r="B3877" s="711" t="s">
        <v>3172</v>
      </c>
      <c r="C3877" s="711" t="s">
        <v>585</v>
      </c>
      <c r="D3877" s="711" t="s">
        <v>5884</v>
      </c>
      <c r="E3877" s="713">
        <v>29.16</v>
      </c>
    </row>
    <row r="3878" spans="1:5">
      <c r="A3878" s="712">
        <v>89771</v>
      </c>
      <c r="B3878" s="711" t="s">
        <v>3173</v>
      </c>
      <c r="C3878" s="711" t="s">
        <v>585</v>
      </c>
      <c r="D3878" s="711" t="s">
        <v>5884</v>
      </c>
      <c r="E3878" s="713">
        <v>39.83</v>
      </c>
    </row>
    <row r="3879" spans="1:5">
      <c r="A3879" s="712">
        <v>89773</v>
      </c>
      <c r="B3879" s="711" t="s">
        <v>3174</v>
      </c>
      <c r="C3879" s="711" t="s">
        <v>585</v>
      </c>
      <c r="D3879" s="711" t="s">
        <v>5884</v>
      </c>
      <c r="E3879" s="713">
        <v>92.66</v>
      </c>
    </row>
    <row r="3880" spans="1:5">
      <c r="A3880" s="712">
        <v>89775</v>
      </c>
      <c r="B3880" s="711" t="s">
        <v>3175</v>
      </c>
      <c r="C3880" s="711" t="s">
        <v>585</v>
      </c>
      <c r="D3880" s="711" t="s">
        <v>5884</v>
      </c>
      <c r="E3880" s="713">
        <v>146.24</v>
      </c>
    </row>
    <row r="3881" spans="1:5">
      <c r="A3881" s="712">
        <v>89798</v>
      </c>
      <c r="B3881" s="711" t="s">
        <v>3176</v>
      </c>
      <c r="C3881" s="711" t="s">
        <v>585</v>
      </c>
      <c r="D3881" s="711" t="s">
        <v>5884</v>
      </c>
      <c r="E3881" s="713">
        <v>11.42</v>
      </c>
    </row>
    <row r="3882" spans="1:5">
      <c r="A3882" s="712">
        <v>89799</v>
      </c>
      <c r="B3882" s="711" t="s">
        <v>3177</v>
      </c>
      <c r="C3882" s="711" t="s">
        <v>585</v>
      </c>
      <c r="D3882" s="711" t="s">
        <v>5884</v>
      </c>
      <c r="E3882" s="713">
        <v>18.54</v>
      </c>
    </row>
    <row r="3883" spans="1:5">
      <c r="A3883" s="712">
        <v>89800</v>
      </c>
      <c r="B3883" s="711" t="s">
        <v>3178</v>
      </c>
      <c r="C3883" s="711" t="s">
        <v>585</v>
      </c>
      <c r="D3883" s="711" t="s">
        <v>5884</v>
      </c>
      <c r="E3883" s="713">
        <v>22.81</v>
      </c>
    </row>
    <row r="3884" spans="1:5">
      <c r="A3884" s="712">
        <v>89848</v>
      </c>
      <c r="B3884" s="711" t="s">
        <v>3179</v>
      </c>
      <c r="C3884" s="711" t="s">
        <v>585</v>
      </c>
      <c r="D3884" s="711" t="s">
        <v>5884</v>
      </c>
      <c r="E3884" s="713">
        <v>27.29</v>
      </c>
    </row>
    <row r="3885" spans="1:5">
      <c r="A3885" s="712">
        <v>89849</v>
      </c>
      <c r="B3885" s="711" t="s">
        <v>3180</v>
      </c>
      <c r="C3885" s="711" t="s">
        <v>585</v>
      </c>
      <c r="D3885" s="711" t="s">
        <v>5884</v>
      </c>
      <c r="E3885" s="713">
        <v>54.49</v>
      </c>
    </row>
    <row r="3886" spans="1:5">
      <c r="A3886" s="712">
        <v>89865</v>
      </c>
      <c r="B3886" s="711" t="s">
        <v>3181</v>
      </c>
      <c r="C3886" s="711" t="s">
        <v>585</v>
      </c>
      <c r="D3886" s="711" t="s">
        <v>5884</v>
      </c>
      <c r="E3886" s="713">
        <v>11.14</v>
      </c>
    </row>
    <row r="3887" spans="1:5">
      <c r="A3887" s="712">
        <v>91784</v>
      </c>
      <c r="B3887" s="711" t="s">
        <v>3182</v>
      </c>
      <c r="C3887" s="711" t="s">
        <v>585</v>
      </c>
      <c r="D3887" s="711" t="s">
        <v>5884</v>
      </c>
      <c r="E3887" s="713">
        <v>36.28</v>
      </c>
    </row>
    <row r="3888" spans="1:5">
      <c r="A3888" s="712">
        <v>91785</v>
      </c>
      <c r="B3888" s="711" t="s">
        <v>3183</v>
      </c>
      <c r="C3888" s="711" t="s">
        <v>585</v>
      </c>
      <c r="D3888" s="711" t="s">
        <v>5883</v>
      </c>
      <c r="E3888" s="713">
        <v>36.01</v>
      </c>
    </row>
    <row r="3889" spans="1:5">
      <c r="A3889" s="712">
        <v>91786</v>
      </c>
      <c r="B3889" s="711" t="s">
        <v>3184</v>
      </c>
      <c r="C3889" s="711" t="s">
        <v>585</v>
      </c>
      <c r="D3889" s="711" t="s">
        <v>5883</v>
      </c>
      <c r="E3889" s="713">
        <v>26.25</v>
      </c>
    </row>
    <row r="3890" spans="1:5">
      <c r="A3890" s="712">
        <v>91787</v>
      </c>
      <c r="B3890" s="711" t="s">
        <v>3185</v>
      </c>
      <c r="C3890" s="711" t="s">
        <v>585</v>
      </c>
      <c r="D3890" s="711" t="s">
        <v>5883</v>
      </c>
      <c r="E3890" s="713">
        <v>30.51</v>
      </c>
    </row>
    <row r="3891" spans="1:5">
      <c r="A3891" s="712">
        <v>91788</v>
      </c>
      <c r="B3891" s="711" t="s">
        <v>3186</v>
      </c>
      <c r="C3891" s="711" t="s">
        <v>585</v>
      </c>
      <c r="D3891" s="711" t="s">
        <v>5883</v>
      </c>
      <c r="E3891" s="713">
        <v>38.630000000000003</v>
      </c>
    </row>
    <row r="3892" spans="1:5">
      <c r="A3892" s="712">
        <v>91789</v>
      </c>
      <c r="B3892" s="711" t="s">
        <v>3187</v>
      </c>
      <c r="C3892" s="711" t="s">
        <v>585</v>
      </c>
      <c r="D3892" s="711" t="s">
        <v>5884</v>
      </c>
      <c r="E3892" s="713">
        <v>41.73</v>
      </c>
    </row>
    <row r="3893" spans="1:5">
      <c r="A3893" s="712">
        <v>91790</v>
      </c>
      <c r="B3893" s="711" t="s">
        <v>3188</v>
      </c>
      <c r="C3893" s="711" t="s">
        <v>585</v>
      </c>
      <c r="D3893" s="711" t="s">
        <v>5883</v>
      </c>
      <c r="E3893" s="713">
        <v>63.17</v>
      </c>
    </row>
    <row r="3894" spans="1:5">
      <c r="A3894" s="712">
        <v>91791</v>
      </c>
      <c r="B3894" s="711" t="s">
        <v>3189</v>
      </c>
      <c r="C3894" s="711" t="s">
        <v>585</v>
      </c>
      <c r="D3894" s="711" t="s">
        <v>5883</v>
      </c>
      <c r="E3894" s="713">
        <v>85.64</v>
      </c>
    </row>
    <row r="3895" spans="1:5">
      <c r="A3895" s="712">
        <v>91792</v>
      </c>
      <c r="B3895" s="711" t="s">
        <v>3190</v>
      </c>
      <c r="C3895" s="711" t="s">
        <v>585</v>
      </c>
      <c r="D3895" s="711" t="s">
        <v>5883</v>
      </c>
      <c r="E3895" s="713">
        <v>48.51</v>
      </c>
    </row>
    <row r="3896" spans="1:5">
      <c r="A3896" s="712">
        <v>91793</v>
      </c>
      <c r="B3896" s="711" t="s">
        <v>3191</v>
      </c>
      <c r="C3896" s="711" t="s">
        <v>585</v>
      </c>
      <c r="D3896" s="711" t="s">
        <v>5883</v>
      </c>
      <c r="E3896" s="713">
        <v>73.599999999999994</v>
      </c>
    </row>
    <row r="3897" spans="1:5">
      <c r="A3897" s="712">
        <v>91794</v>
      </c>
      <c r="B3897" s="711" t="s">
        <v>3192</v>
      </c>
      <c r="C3897" s="711" t="s">
        <v>585</v>
      </c>
      <c r="D3897" s="711" t="s">
        <v>5883</v>
      </c>
      <c r="E3897" s="713">
        <v>36.17</v>
      </c>
    </row>
    <row r="3898" spans="1:5">
      <c r="A3898" s="712">
        <v>91795</v>
      </c>
      <c r="B3898" s="711" t="s">
        <v>3193</v>
      </c>
      <c r="C3898" s="711" t="s">
        <v>585</v>
      </c>
      <c r="D3898" s="711" t="s">
        <v>5883</v>
      </c>
      <c r="E3898" s="713">
        <v>60.23</v>
      </c>
    </row>
    <row r="3899" spans="1:5">
      <c r="A3899" s="712">
        <v>91796</v>
      </c>
      <c r="B3899" s="711" t="s">
        <v>3194</v>
      </c>
      <c r="C3899" s="711" t="s">
        <v>585</v>
      </c>
      <c r="D3899" s="711" t="s">
        <v>5884</v>
      </c>
      <c r="E3899" s="713">
        <v>65.72</v>
      </c>
    </row>
    <row r="3900" spans="1:5">
      <c r="A3900" s="712">
        <v>92275</v>
      </c>
      <c r="B3900" s="711" t="s">
        <v>3195</v>
      </c>
      <c r="C3900" s="711" t="s">
        <v>585</v>
      </c>
      <c r="D3900" s="711" t="s">
        <v>5883</v>
      </c>
      <c r="E3900" s="713">
        <v>39.57</v>
      </c>
    </row>
    <row r="3901" spans="1:5">
      <c r="A3901" s="712">
        <v>92276</v>
      </c>
      <c r="B3901" s="711" t="s">
        <v>3196</v>
      </c>
      <c r="C3901" s="711" t="s">
        <v>585</v>
      </c>
      <c r="D3901" s="711" t="s">
        <v>5883</v>
      </c>
      <c r="E3901" s="713">
        <v>50.1</v>
      </c>
    </row>
    <row r="3902" spans="1:5">
      <c r="A3902" s="712">
        <v>92277</v>
      </c>
      <c r="B3902" s="711" t="s">
        <v>3197</v>
      </c>
      <c r="C3902" s="711" t="s">
        <v>585</v>
      </c>
      <c r="D3902" s="711" t="s">
        <v>5883</v>
      </c>
      <c r="E3902" s="713">
        <v>72.19</v>
      </c>
    </row>
    <row r="3903" spans="1:5">
      <c r="A3903" s="712">
        <v>92278</v>
      </c>
      <c r="B3903" s="711" t="s">
        <v>3198</v>
      </c>
      <c r="C3903" s="711" t="s">
        <v>585</v>
      </c>
      <c r="D3903" s="711" t="s">
        <v>5883</v>
      </c>
      <c r="E3903" s="713">
        <v>97</v>
      </c>
    </row>
    <row r="3904" spans="1:5">
      <c r="A3904" s="712">
        <v>92279</v>
      </c>
      <c r="B3904" s="711" t="s">
        <v>3199</v>
      </c>
      <c r="C3904" s="711" t="s">
        <v>585</v>
      </c>
      <c r="D3904" s="711" t="s">
        <v>5883</v>
      </c>
      <c r="E3904" s="713">
        <v>140.1</v>
      </c>
    </row>
    <row r="3905" spans="1:5">
      <c r="A3905" s="712">
        <v>92280</v>
      </c>
      <c r="B3905" s="711" t="s">
        <v>3200</v>
      </c>
      <c r="C3905" s="711" t="s">
        <v>585</v>
      </c>
      <c r="D3905" s="711" t="s">
        <v>5883</v>
      </c>
      <c r="E3905" s="713">
        <v>196.6</v>
      </c>
    </row>
    <row r="3906" spans="1:5">
      <c r="A3906" s="712">
        <v>92281</v>
      </c>
      <c r="B3906" s="711" t="s">
        <v>3201</v>
      </c>
      <c r="C3906" s="711" t="s">
        <v>585</v>
      </c>
      <c r="D3906" s="711" t="s">
        <v>5883</v>
      </c>
      <c r="E3906" s="713">
        <v>109.46</v>
      </c>
    </row>
    <row r="3907" spans="1:5">
      <c r="A3907" s="712">
        <v>92282</v>
      </c>
      <c r="B3907" s="711" t="s">
        <v>3202</v>
      </c>
      <c r="C3907" s="711" t="s">
        <v>585</v>
      </c>
      <c r="D3907" s="711" t="s">
        <v>5883</v>
      </c>
      <c r="E3907" s="713">
        <v>122.79</v>
      </c>
    </row>
    <row r="3908" spans="1:5">
      <c r="A3908" s="712">
        <v>92283</v>
      </c>
      <c r="B3908" s="711" t="s">
        <v>3203</v>
      </c>
      <c r="C3908" s="711" t="s">
        <v>585</v>
      </c>
      <c r="D3908" s="711" t="s">
        <v>5883</v>
      </c>
      <c r="E3908" s="713">
        <v>164.12</v>
      </c>
    </row>
    <row r="3909" spans="1:5">
      <c r="A3909" s="712">
        <v>92284</v>
      </c>
      <c r="B3909" s="711" t="s">
        <v>3204</v>
      </c>
      <c r="C3909" s="711" t="s">
        <v>585</v>
      </c>
      <c r="D3909" s="711" t="s">
        <v>5883</v>
      </c>
      <c r="E3909" s="713">
        <v>201.83</v>
      </c>
    </row>
    <row r="3910" spans="1:5">
      <c r="A3910" s="712">
        <v>92285</v>
      </c>
      <c r="B3910" s="711" t="s">
        <v>3205</v>
      </c>
      <c r="C3910" s="711" t="s">
        <v>585</v>
      </c>
      <c r="D3910" s="711" t="s">
        <v>5883</v>
      </c>
      <c r="E3910" s="713">
        <v>265.38</v>
      </c>
    </row>
    <row r="3911" spans="1:5">
      <c r="A3911" s="712">
        <v>92286</v>
      </c>
      <c r="B3911" s="711" t="s">
        <v>3206</v>
      </c>
      <c r="C3911" s="711" t="s">
        <v>585</v>
      </c>
      <c r="D3911" s="711" t="s">
        <v>5883</v>
      </c>
      <c r="E3911" s="713">
        <v>323.63</v>
      </c>
    </row>
    <row r="3912" spans="1:5">
      <c r="A3912" s="712">
        <v>92305</v>
      </c>
      <c r="B3912" s="711" t="s">
        <v>3207</v>
      </c>
      <c r="C3912" s="711" t="s">
        <v>585</v>
      </c>
      <c r="D3912" s="711" t="s">
        <v>5883</v>
      </c>
      <c r="E3912" s="713">
        <v>26.56</v>
      </c>
    </row>
    <row r="3913" spans="1:5">
      <c r="A3913" s="712">
        <v>92306</v>
      </c>
      <c r="B3913" s="711" t="s">
        <v>3208</v>
      </c>
      <c r="C3913" s="711" t="s">
        <v>585</v>
      </c>
      <c r="D3913" s="711" t="s">
        <v>5883</v>
      </c>
      <c r="E3913" s="713">
        <v>43.11</v>
      </c>
    </row>
    <row r="3914" spans="1:5">
      <c r="A3914" s="712">
        <v>92307</v>
      </c>
      <c r="B3914" s="711" t="s">
        <v>3209</v>
      </c>
      <c r="C3914" s="711" t="s">
        <v>585</v>
      </c>
      <c r="D3914" s="711" t="s">
        <v>5883</v>
      </c>
      <c r="E3914" s="713">
        <v>53.89</v>
      </c>
    </row>
    <row r="3915" spans="1:5">
      <c r="A3915" s="712">
        <v>92308</v>
      </c>
      <c r="B3915" s="711" t="s">
        <v>3210</v>
      </c>
      <c r="C3915" s="711" t="s">
        <v>585</v>
      </c>
      <c r="D3915" s="711" t="s">
        <v>5883</v>
      </c>
      <c r="E3915" s="713">
        <v>43.09</v>
      </c>
    </row>
    <row r="3916" spans="1:5">
      <c r="A3916" s="712">
        <v>92309</v>
      </c>
      <c r="B3916" s="711" t="s">
        <v>3211</v>
      </c>
      <c r="C3916" s="711" t="s">
        <v>585</v>
      </c>
      <c r="D3916" s="711" t="s">
        <v>5883</v>
      </c>
      <c r="E3916" s="713">
        <v>114.79</v>
      </c>
    </row>
    <row r="3917" spans="1:5">
      <c r="A3917" s="712">
        <v>92310</v>
      </c>
      <c r="B3917" s="711" t="s">
        <v>3212</v>
      </c>
      <c r="C3917" s="711" t="s">
        <v>585</v>
      </c>
      <c r="D3917" s="711" t="s">
        <v>5883</v>
      </c>
      <c r="E3917" s="713">
        <v>128.41</v>
      </c>
    </row>
    <row r="3918" spans="1:5">
      <c r="A3918" s="712">
        <v>92320</v>
      </c>
      <c r="B3918" s="711" t="s">
        <v>3213</v>
      </c>
      <c r="C3918" s="711" t="s">
        <v>585</v>
      </c>
      <c r="D3918" s="711" t="s">
        <v>5883</v>
      </c>
      <c r="E3918" s="713">
        <v>34.33</v>
      </c>
    </row>
    <row r="3919" spans="1:5">
      <c r="A3919" s="712">
        <v>92321</v>
      </c>
      <c r="B3919" s="711" t="s">
        <v>3214</v>
      </c>
      <c r="C3919" s="711" t="s">
        <v>585</v>
      </c>
      <c r="D3919" s="711" t="s">
        <v>5883</v>
      </c>
      <c r="E3919" s="713">
        <v>56.47</v>
      </c>
    </row>
    <row r="3920" spans="1:5">
      <c r="A3920" s="712">
        <v>92322</v>
      </c>
      <c r="B3920" s="711" t="s">
        <v>3215</v>
      </c>
      <c r="C3920" s="711" t="s">
        <v>585</v>
      </c>
      <c r="D3920" s="711" t="s">
        <v>5883</v>
      </c>
      <c r="E3920" s="713">
        <v>72.09</v>
      </c>
    </row>
    <row r="3921" spans="1:5">
      <c r="A3921" s="712">
        <v>92323</v>
      </c>
      <c r="B3921" s="711" t="s">
        <v>3216</v>
      </c>
      <c r="C3921" s="711" t="s">
        <v>585</v>
      </c>
      <c r="D3921" s="711" t="s">
        <v>5883</v>
      </c>
      <c r="E3921" s="713">
        <v>49</v>
      </c>
    </row>
    <row r="3922" spans="1:5">
      <c r="A3922" s="712">
        <v>92324</v>
      </c>
      <c r="B3922" s="711" t="s">
        <v>3217</v>
      </c>
      <c r="C3922" s="711" t="s">
        <v>585</v>
      </c>
      <c r="D3922" s="711" t="s">
        <v>5883</v>
      </c>
      <c r="E3922" s="713">
        <v>126.28</v>
      </c>
    </row>
    <row r="3923" spans="1:5">
      <c r="A3923" s="712">
        <v>92325</v>
      </c>
      <c r="B3923" s="711" t="s">
        <v>3218</v>
      </c>
      <c r="C3923" s="711" t="s">
        <v>585</v>
      </c>
      <c r="D3923" s="711" t="s">
        <v>5883</v>
      </c>
      <c r="E3923" s="713">
        <v>144.72</v>
      </c>
    </row>
    <row r="3924" spans="1:5">
      <c r="A3924" s="712">
        <v>92335</v>
      </c>
      <c r="B3924" s="711" t="s">
        <v>6739</v>
      </c>
      <c r="C3924" s="711" t="s">
        <v>585</v>
      </c>
      <c r="D3924" s="711" t="s">
        <v>5883</v>
      </c>
      <c r="E3924" s="713">
        <v>74.94</v>
      </c>
    </row>
    <row r="3925" spans="1:5">
      <c r="A3925" s="712">
        <v>92336</v>
      </c>
      <c r="B3925" s="711" t="s">
        <v>6740</v>
      </c>
      <c r="C3925" s="711" t="s">
        <v>585</v>
      </c>
      <c r="D3925" s="711" t="s">
        <v>5883</v>
      </c>
      <c r="E3925" s="713">
        <v>92.15</v>
      </c>
    </row>
    <row r="3926" spans="1:5">
      <c r="A3926" s="712">
        <v>92337</v>
      </c>
      <c r="B3926" s="711" t="s">
        <v>6741</v>
      </c>
      <c r="C3926" s="711" t="s">
        <v>585</v>
      </c>
      <c r="D3926" s="711" t="s">
        <v>5883</v>
      </c>
      <c r="E3926" s="713">
        <v>121.61</v>
      </c>
    </row>
    <row r="3927" spans="1:5">
      <c r="A3927" s="712">
        <v>92338</v>
      </c>
      <c r="B3927" s="711" t="s">
        <v>6742</v>
      </c>
      <c r="C3927" s="711" t="s">
        <v>585</v>
      </c>
      <c r="D3927" s="711" t="s">
        <v>5883</v>
      </c>
      <c r="E3927" s="713">
        <v>96.62</v>
      </c>
    </row>
    <row r="3928" spans="1:5">
      <c r="A3928" s="712">
        <v>92339</v>
      </c>
      <c r="B3928" s="711" t="s">
        <v>6743</v>
      </c>
      <c r="C3928" s="711" t="s">
        <v>585</v>
      </c>
      <c r="D3928" s="711" t="s">
        <v>5883</v>
      </c>
      <c r="E3928" s="713">
        <v>145.35</v>
      </c>
    </row>
    <row r="3929" spans="1:5">
      <c r="A3929" s="712">
        <v>92341</v>
      </c>
      <c r="B3929" s="711" t="s">
        <v>6744</v>
      </c>
      <c r="C3929" s="711" t="s">
        <v>585</v>
      </c>
      <c r="D3929" s="711" t="s">
        <v>5883</v>
      </c>
      <c r="E3929" s="713">
        <v>82.69</v>
      </c>
    </row>
    <row r="3930" spans="1:5">
      <c r="A3930" s="712">
        <v>92342</v>
      </c>
      <c r="B3930" s="711" t="s">
        <v>6745</v>
      </c>
      <c r="C3930" s="711" t="s">
        <v>585</v>
      </c>
      <c r="D3930" s="711" t="s">
        <v>5883</v>
      </c>
      <c r="E3930" s="713">
        <v>99.96</v>
      </c>
    </row>
    <row r="3931" spans="1:5">
      <c r="A3931" s="712">
        <v>92343</v>
      </c>
      <c r="B3931" s="711" t="s">
        <v>6746</v>
      </c>
      <c r="C3931" s="711" t="s">
        <v>585</v>
      </c>
      <c r="D3931" s="711" t="s">
        <v>5883</v>
      </c>
      <c r="E3931" s="713">
        <v>129.47999999999999</v>
      </c>
    </row>
    <row r="3932" spans="1:5">
      <c r="A3932" s="712">
        <v>92359</v>
      </c>
      <c r="B3932" s="711" t="s">
        <v>6747</v>
      </c>
      <c r="C3932" s="711" t="s">
        <v>585</v>
      </c>
      <c r="D3932" s="711" t="s">
        <v>5883</v>
      </c>
      <c r="E3932" s="713">
        <v>44.59</v>
      </c>
    </row>
    <row r="3933" spans="1:5">
      <c r="A3933" s="712">
        <v>92360</v>
      </c>
      <c r="B3933" s="711" t="s">
        <v>6748</v>
      </c>
      <c r="C3933" s="711" t="s">
        <v>585</v>
      </c>
      <c r="D3933" s="711" t="s">
        <v>5883</v>
      </c>
      <c r="E3933" s="713">
        <v>59.59</v>
      </c>
    </row>
    <row r="3934" spans="1:5">
      <c r="A3934" s="712">
        <v>92361</v>
      </c>
      <c r="B3934" s="711" t="s">
        <v>6749</v>
      </c>
      <c r="C3934" s="711" t="s">
        <v>585</v>
      </c>
      <c r="D3934" s="711" t="s">
        <v>5883</v>
      </c>
      <c r="E3934" s="713">
        <v>80.53</v>
      </c>
    </row>
    <row r="3935" spans="1:5">
      <c r="A3935" s="712">
        <v>92362</v>
      </c>
      <c r="B3935" s="711" t="s">
        <v>6750</v>
      </c>
      <c r="C3935" s="711" t="s">
        <v>585</v>
      </c>
      <c r="D3935" s="711" t="s">
        <v>5883</v>
      </c>
      <c r="E3935" s="713">
        <v>128.62</v>
      </c>
    </row>
    <row r="3936" spans="1:5">
      <c r="A3936" s="712">
        <v>92364</v>
      </c>
      <c r="B3936" s="711" t="s">
        <v>6751</v>
      </c>
      <c r="C3936" s="711" t="s">
        <v>585</v>
      </c>
      <c r="D3936" s="711" t="s">
        <v>5883</v>
      </c>
      <c r="E3936" s="713">
        <v>45.44</v>
      </c>
    </row>
    <row r="3937" spans="1:5">
      <c r="A3937" s="712">
        <v>92365</v>
      </c>
      <c r="B3937" s="711" t="s">
        <v>6752</v>
      </c>
      <c r="C3937" s="711" t="s">
        <v>585</v>
      </c>
      <c r="D3937" s="711" t="s">
        <v>5883</v>
      </c>
      <c r="E3937" s="713">
        <v>52.32</v>
      </c>
    </row>
    <row r="3938" spans="1:5">
      <c r="A3938" s="712">
        <v>92366</v>
      </c>
      <c r="B3938" s="711" t="s">
        <v>6753</v>
      </c>
      <c r="C3938" s="711" t="s">
        <v>585</v>
      </c>
      <c r="D3938" s="711" t="s">
        <v>5883</v>
      </c>
      <c r="E3938" s="713">
        <v>73.099999999999994</v>
      </c>
    </row>
    <row r="3939" spans="1:5">
      <c r="A3939" s="712">
        <v>92367</v>
      </c>
      <c r="B3939" s="711" t="s">
        <v>6754</v>
      </c>
      <c r="C3939" s="711" t="s">
        <v>585</v>
      </c>
      <c r="D3939" s="711" t="s">
        <v>5883</v>
      </c>
      <c r="E3939" s="713">
        <v>89.93</v>
      </c>
    </row>
    <row r="3940" spans="1:5">
      <c r="A3940" s="712">
        <v>92368</v>
      </c>
      <c r="B3940" s="711" t="s">
        <v>6755</v>
      </c>
      <c r="C3940" s="711" t="s">
        <v>585</v>
      </c>
      <c r="D3940" s="711" t="s">
        <v>5883</v>
      </c>
      <c r="E3940" s="713">
        <v>119.05</v>
      </c>
    </row>
    <row r="3941" spans="1:5">
      <c r="A3941" s="712">
        <v>92645</v>
      </c>
      <c r="B3941" s="711" t="s">
        <v>6756</v>
      </c>
      <c r="C3941" s="711" t="s">
        <v>585</v>
      </c>
      <c r="D3941" s="711" t="s">
        <v>5883</v>
      </c>
      <c r="E3941" s="713">
        <v>47.49</v>
      </c>
    </row>
    <row r="3942" spans="1:5">
      <c r="A3942" s="712">
        <v>92646</v>
      </c>
      <c r="B3942" s="711" t="s">
        <v>6757</v>
      </c>
      <c r="C3942" s="711" t="s">
        <v>585</v>
      </c>
      <c r="D3942" s="711" t="s">
        <v>5883</v>
      </c>
      <c r="E3942" s="713">
        <v>62.48</v>
      </c>
    </row>
    <row r="3943" spans="1:5">
      <c r="A3943" s="712">
        <v>92648</v>
      </c>
      <c r="B3943" s="711" t="s">
        <v>6758</v>
      </c>
      <c r="C3943" s="711" t="s">
        <v>585</v>
      </c>
      <c r="D3943" s="711" t="s">
        <v>5883</v>
      </c>
      <c r="E3943" s="713">
        <v>68.42</v>
      </c>
    </row>
    <row r="3944" spans="1:5">
      <c r="A3944" s="712">
        <v>92649</v>
      </c>
      <c r="B3944" s="711" t="s">
        <v>6759</v>
      </c>
      <c r="C3944" s="711" t="s">
        <v>585</v>
      </c>
      <c r="D3944" s="711" t="s">
        <v>5883</v>
      </c>
      <c r="E3944" s="713">
        <v>83.42</v>
      </c>
    </row>
    <row r="3945" spans="1:5">
      <c r="A3945" s="712">
        <v>92650</v>
      </c>
      <c r="B3945" s="711" t="s">
        <v>6760</v>
      </c>
      <c r="C3945" s="711" t="s">
        <v>585</v>
      </c>
      <c r="D3945" s="711" t="s">
        <v>5883</v>
      </c>
      <c r="E3945" s="713">
        <v>131.51</v>
      </c>
    </row>
    <row r="3946" spans="1:5">
      <c r="A3946" s="712">
        <v>92652</v>
      </c>
      <c r="B3946" s="711" t="s">
        <v>6761</v>
      </c>
      <c r="C3946" s="711" t="s">
        <v>585</v>
      </c>
      <c r="D3946" s="711" t="s">
        <v>5883</v>
      </c>
      <c r="E3946" s="713">
        <v>48.98</v>
      </c>
    </row>
    <row r="3947" spans="1:5">
      <c r="A3947" s="712">
        <v>92653</v>
      </c>
      <c r="B3947" s="711" t="s">
        <v>6762</v>
      </c>
      <c r="C3947" s="711" t="s">
        <v>585</v>
      </c>
      <c r="D3947" s="711" t="s">
        <v>5883</v>
      </c>
      <c r="E3947" s="713">
        <v>55.9</v>
      </c>
    </row>
    <row r="3948" spans="1:5">
      <c r="A3948" s="712">
        <v>92654</v>
      </c>
      <c r="B3948" s="711" t="s">
        <v>6763</v>
      </c>
      <c r="C3948" s="711" t="s">
        <v>585</v>
      </c>
      <c r="D3948" s="711" t="s">
        <v>5883</v>
      </c>
      <c r="E3948" s="713">
        <v>76.66</v>
      </c>
    </row>
    <row r="3949" spans="1:5">
      <c r="A3949" s="712">
        <v>92655</v>
      </c>
      <c r="B3949" s="711" t="s">
        <v>6764</v>
      </c>
      <c r="C3949" s="711" t="s">
        <v>585</v>
      </c>
      <c r="D3949" s="711" t="s">
        <v>5883</v>
      </c>
      <c r="E3949" s="713">
        <v>93.58</v>
      </c>
    </row>
    <row r="3950" spans="1:5">
      <c r="A3950" s="712">
        <v>92656</v>
      </c>
      <c r="B3950" s="711" t="s">
        <v>6765</v>
      </c>
      <c r="C3950" s="711" t="s">
        <v>585</v>
      </c>
      <c r="D3950" s="711" t="s">
        <v>5883</v>
      </c>
      <c r="E3950" s="713">
        <v>122.7</v>
      </c>
    </row>
    <row r="3951" spans="1:5">
      <c r="A3951" s="712">
        <v>92687</v>
      </c>
      <c r="B3951" s="711" t="s">
        <v>6766</v>
      </c>
      <c r="C3951" s="711" t="s">
        <v>585</v>
      </c>
      <c r="D3951" s="711" t="s">
        <v>5883</v>
      </c>
      <c r="E3951" s="713">
        <v>22.75</v>
      </c>
    </row>
    <row r="3952" spans="1:5">
      <c r="A3952" s="712">
        <v>92688</v>
      </c>
      <c r="B3952" s="711" t="s">
        <v>6767</v>
      </c>
      <c r="C3952" s="711" t="s">
        <v>585</v>
      </c>
      <c r="D3952" s="711" t="s">
        <v>5883</v>
      </c>
      <c r="E3952" s="713">
        <v>31.65</v>
      </c>
    </row>
    <row r="3953" spans="1:5">
      <c r="A3953" s="712">
        <v>92689</v>
      </c>
      <c r="B3953" s="711" t="s">
        <v>6768</v>
      </c>
      <c r="C3953" s="711" t="s">
        <v>585</v>
      </c>
      <c r="D3953" s="711" t="s">
        <v>5883</v>
      </c>
      <c r="E3953" s="713">
        <v>33.75</v>
      </c>
    </row>
    <row r="3954" spans="1:5">
      <c r="A3954" s="712">
        <v>92690</v>
      </c>
      <c r="B3954" s="711" t="s">
        <v>6769</v>
      </c>
      <c r="C3954" s="711" t="s">
        <v>585</v>
      </c>
      <c r="D3954" s="711" t="s">
        <v>5883</v>
      </c>
      <c r="E3954" s="713">
        <v>48.39</v>
      </c>
    </row>
    <row r="3955" spans="1:5">
      <c r="A3955" s="712">
        <v>92691</v>
      </c>
      <c r="B3955" s="711" t="s">
        <v>6770</v>
      </c>
      <c r="C3955" s="711" t="s">
        <v>585</v>
      </c>
      <c r="D3955" s="711" t="s">
        <v>5883</v>
      </c>
      <c r="E3955" s="713">
        <v>63.82</v>
      </c>
    </row>
    <row r="3956" spans="1:5">
      <c r="A3956" s="712">
        <v>94462</v>
      </c>
      <c r="B3956" s="711" t="s">
        <v>3219</v>
      </c>
      <c r="C3956" s="711" t="s">
        <v>585</v>
      </c>
      <c r="D3956" s="711" t="s">
        <v>5883</v>
      </c>
      <c r="E3956" s="713">
        <v>81.33</v>
      </c>
    </row>
    <row r="3957" spans="1:5">
      <c r="A3957" s="712">
        <v>94463</v>
      </c>
      <c r="B3957" s="711" t="s">
        <v>3220</v>
      </c>
      <c r="C3957" s="711" t="s">
        <v>585</v>
      </c>
      <c r="D3957" s="711" t="s">
        <v>5883</v>
      </c>
      <c r="E3957" s="713">
        <v>95.83</v>
      </c>
    </row>
    <row r="3958" spans="1:5">
      <c r="A3958" s="712">
        <v>94464</v>
      </c>
      <c r="B3958" s="711" t="s">
        <v>3221</v>
      </c>
      <c r="C3958" s="711" t="s">
        <v>585</v>
      </c>
      <c r="D3958" s="711" t="s">
        <v>5883</v>
      </c>
      <c r="E3958" s="713">
        <v>135.43</v>
      </c>
    </row>
    <row r="3959" spans="1:5">
      <c r="A3959" s="712">
        <v>94602</v>
      </c>
      <c r="B3959" s="711" t="s">
        <v>3222</v>
      </c>
      <c r="C3959" s="711" t="s">
        <v>585</v>
      </c>
      <c r="D3959" s="711" t="s">
        <v>5883</v>
      </c>
      <c r="E3959" s="713">
        <v>152.30000000000001</v>
      </c>
    </row>
    <row r="3960" spans="1:5">
      <c r="A3960" s="712">
        <v>94603</v>
      </c>
      <c r="B3960" s="711" t="s">
        <v>3223</v>
      </c>
      <c r="C3960" s="711" t="s">
        <v>585</v>
      </c>
      <c r="D3960" s="711" t="s">
        <v>5883</v>
      </c>
      <c r="E3960" s="713">
        <v>204.4</v>
      </c>
    </row>
    <row r="3961" spans="1:5">
      <c r="A3961" s="712">
        <v>94604</v>
      </c>
      <c r="B3961" s="711" t="s">
        <v>3224</v>
      </c>
      <c r="C3961" s="711" t="s">
        <v>585</v>
      </c>
      <c r="D3961" s="711" t="s">
        <v>5883</v>
      </c>
      <c r="E3961" s="713">
        <v>279.07</v>
      </c>
    </row>
    <row r="3962" spans="1:5">
      <c r="A3962" s="712">
        <v>94605</v>
      </c>
      <c r="B3962" s="711" t="s">
        <v>3225</v>
      </c>
      <c r="C3962" s="711" t="s">
        <v>585</v>
      </c>
      <c r="D3962" s="711" t="s">
        <v>5883</v>
      </c>
      <c r="E3962" s="713">
        <v>398.65</v>
      </c>
    </row>
    <row r="3963" spans="1:5">
      <c r="A3963" s="712">
        <v>94648</v>
      </c>
      <c r="B3963" s="711" t="s">
        <v>3226</v>
      </c>
      <c r="C3963" s="711" t="s">
        <v>585</v>
      </c>
      <c r="D3963" s="711" t="s">
        <v>5884</v>
      </c>
      <c r="E3963" s="713">
        <v>8.92</v>
      </c>
    </row>
    <row r="3964" spans="1:5">
      <c r="A3964" s="712">
        <v>94649</v>
      </c>
      <c r="B3964" s="711" t="s">
        <v>3227</v>
      </c>
      <c r="C3964" s="711" t="s">
        <v>585</v>
      </c>
      <c r="D3964" s="711" t="s">
        <v>5884</v>
      </c>
      <c r="E3964" s="713">
        <v>14</v>
      </c>
    </row>
    <row r="3965" spans="1:5">
      <c r="A3965" s="712">
        <v>94650</v>
      </c>
      <c r="B3965" s="711" t="s">
        <v>3228</v>
      </c>
      <c r="C3965" s="711" t="s">
        <v>585</v>
      </c>
      <c r="D3965" s="711" t="s">
        <v>5884</v>
      </c>
      <c r="E3965" s="713">
        <v>20.03</v>
      </c>
    </row>
    <row r="3966" spans="1:5">
      <c r="A3966" s="712">
        <v>94651</v>
      </c>
      <c r="B3966" s="711" t="s">
        <v>3229</v>
      </c>
      <c r="C3966" s="711" t="s">
        <v>585</v>
      </c>
      <c r="D3966" s="711" t="s">
        <v>5884</v>
      </c>
      <c r="E3966" s="713">
        <v>21.94</v>
      </c>
    </row>
    <row r="3967" spans="1:5">
      <c r="A3967" s="712">
        <v>94652</v>
      </c>
      <c r="B3967" s="711" t="s">
        <v>3230</v>
      </c>
      <c r="C3967" s="711" t="s">
        <v>585</v>
      </c>
      <c r="D3967" s="711" t="s">
        <v>5884</v>
      </c>
      <c r="E3967" s="713">
        <v>35.69</v>
      </c>
    </row>
    <row r="3968" spans="1:5">
      <c r="A3968" s="712">
        <v>94653</v>
      </c>
      <c r="B3968" s="711" t="s">
        <v>3231</v>
      </c>
      <c r="C3968" s="711" t="s">
        <v>585</v>
      </c>
      <c r="D3968" s="711" t="s">
        <v>5884</v>
      </c>
      <c r="E3968" s="713">
        <v>52.22</v>
      </c>
    </row>
    <row r="3969" spans="1:5">
      <c r="A3969" s="712">
        <v>94654</v>
      </c>
      <c r="B3969" s="711" t="s">
        <v>3232</v>
      </c>
      <c r="C3969" s="711" t="s">
        <v>585</v>
      </c>
      <c r="D3969" s="711" t="s">
        <v>5884</v>
      </c>
      <c r="E3969" s="713">
        <v>68.37</v>
      </c>
    </row>
    <row r="3970" spans="1:5">
      <c r="A3970" s="712">
        <v>94655</v>
      </c>
      <c r="B3970" s="711" t="s">
        <v>3233</v>
      </c>
      <c r="C3970" s="711" t="s">
        <v>585</v>
      </c>
      <c r="D3970" s="711" t="s">
        <v>5884</v>
      </c>
      <c r="E3970" s="713">
        <v>97.8</v>
      </c>
    </row>
    <row r="3971" spans="1:5">
      <c r="A3971" s="712">
        <v>94716</v>
      </c>
      <c r="B3971" s="711" t="s">
        <v>3234</v>
      </c>
      <c r="C3971" s="711" t="s">
        <v>585</v>
      </c>
      <c r="D3971" s="711" t="s">
        <v>5884</v>
      </c>
      <c r="E3971" s="713">
        <v>18.34</v>
      </c>
    </row>
    <row r="3972" spans="1:5">
      <c r="A3972" s="712">
        <v>94717</v>
      </c>
      <c r="B3972" s="711" t="s">
        <v>3235</v>
      </c>
      <c r="C3972" s="711" t="s">
        <v>585</v>
      </c>
      <c r="D3972" s="711" t="s">
        <v>5884</v>
      </c>
      <c r="E3972" s="713">
        <v>26.72</v>
      </c>
    </row>
    <row r="3973" spans="1:5">
      <c r="A3973" s="712">
        <v>94718</v>
      </c>
      <c r="B3973" s="711" t="s">
        <v>3236</v>
      </c>
      <c r="C3973" s="711" t="s">
        <v>585</v>
      </c>
      <c r="D3973" s="711" t="s">
        <v>5884</v>
      </c>
      <c r="E3973" s="713">
        <v>33.1</v>
      </c>
    </row>
    <row r="3974" spans="1:5">
      <c r="A3974" s="712">
        <v>94719</v>
      </c>
      <c r="B3974" s="711" t="s">
        <v>3237</v>
      </c>
      <c r="C3974" s="711" t="s">
        <v>585</v>
      </c>
      <c r="D3974" s="711" t="s">
        <v>5884</v>
      </c>
      <c r="E3974" s="713">
        <v>43.15</v>
      </c>
    </row>
    <row r="3975" spans="1:5">
      <c r="A3975" s="712">
        <v>94720</v>
      </c>
      <c r="B3975" s="711" t="s">
        <v>3238</v>
      </c>
      <c r="C3975" s="711" t="s">
        <v>585</v>
      </c>
      <c r="D3975" s="711" t="s">
        <v>5884</v>
      </c>
      <c r="E3975" s="713">
        <v>65.290000000000006</v>
      </c>
    </row>
    <row r="3976" spans="1:5">
      <c r="A3976" s="712">
        <v>94721</v>
      </c>
      <c r="B3976" s="711" t="s">
        <v>3239</v>
      </c>
      <c r="C3976" s="711" t="s">
        <v>585</v>
      </c>
      <c r="D3976" s="711" t="s">
        <v>5884</v>
      </c>
      <c r="E3976" s="713">
        <v>94.73</v>
      </c>
    </row>
    <row r="3977" spans="1:5">
      <c r="A3977" s="712">
        <v>94722</v>
      </c>
      <c r="B3977" s="711" t="s">
        <v>3240</v>
      </c>
      <c r="C3977" s="711" t="s">
        <v>585</v>
      </c>
      <c r="D3977" s="711" t="s">
        <v>5884</v>
      </c>
      <c r="E3977" s="713">
        <v>165.43</v>
      </c>
    </row>
    <row r="3978" spans="1:5">
      <c r="A3978" s="712">
        <v>95697</v>
      </c>
      <c r="B3978" s="711" t="s">
        <v>6771</v>
      </c>
      <c r="C3978" s="711" t="s">
        <v>585</v>
      </c>
      <c r="D3978" s="711" t="s">
        <v>5883</v>
      </c>
      <c r="E3978" s="713">
        <v>65.53</v>
      </c>
    </row>
    <row r="3979" spans="1:5">
      <c r="A3979" s="712">
        <v>96635</v>
      </c>
      <c r="B3979" s="711" t="s">
        <v>3241</v>
      </c>
      <c r="C3979" s="711" t="s">
        <v>585</v>
      </c>
      <c r="D3979" s="711" t="s">
        <v>5883</v>
      </c>
      <c r="E3979" s="713">
        <v>25.18</v>
      </c>
    </row>
    <row r="3980" spans="1:5">
      <c r="A3980" s="712">
        <v>96636</v>
      </c>
      <c r="B3980" s="711" t="s">
        <v>3242</v>
      </c>
      <c r="C3980" s="711" t="s">
        <v>585</v>
      </c>
      <c r="D3980" s="711" t="s">
        <v>5883</v>
      </c>
      <c r="E3980" s="713">
        <v>26.49</v>
      </c>
    </row>
    <row r="3981" spans="1:5">
      <c r="A3981" s="712">
        <v>96644</v>
      </c>
      <c r="B3981" s="711" t="s">
        <v>3243</v>
      </c>
      <c r="C3981" s="711" t="s">
        <v>585</v>
      </c>
      <c r="D3981" s="711" t="s">
        <v>5883</v>
      </c>
      <c r="E3981" s="713">
        <v>17.12</v>
      </c>
    </row>
    <row r="3982" spans="1:5">
      <c r="A3982" s="712">
        <v>96645</v>
      </c>
      <c r="B3982" s="711" t="s">
        <v>3244</v>
      </c>
      <c r="C3982" s="711" t="s">
        <v>585</v>
      </c>
      <c r="D3982" s="711" t="s">
        <v>5883</v>
      </c>
      <c r="E3982" s="713">
        <v>22.09</v>
      </c>
    </row>
    <row r="3983" spans="1:5">
      <c r="A3983" s="712">
        <v>96646</v>
      </c>
      <c r="B3983" s="711" t="s">
        <v>3245</v>
      </c>
      <c r="C3983" s="711" t="s">
        <v>585</v>
      </c>
      <c r="D3983" s="711" t="s">
        <v>5883</v>
      </c>
      <c r="E3983" s="713">
        <v>34.19</v>
      </c>
    </row>
    <row r="3984" spans="1:5">
      <c r="A3984" s="712">
        <v>96647</v>
      </c>
      <c r="B3984" s="711" t="s">
        <v>3246</v>
      </c>
      <c r="C3984" s="711" t="s">
        <v>585</v>
      </c>
      <c r="D3984" s="711" t="s">
        <v>5883</v>
      </c>
      <c r="E3984" s="713">
        <v>15.66</v>
      </c>
    </row>
    <row r="3985" spans="1:5">
      <c r="A3985" s="712">
        <v>96648</v>
      </c>
      <c r="B3985" s="711" t="s">
        <v>3247</v>
      </c>
      <c r="C3985" s="711" t="s">
        <v>585</v>
      </c>
      <c r="D3985" s="711" t="s">
        <v>5883</v>
      </c>
      <c r="E3985" s="713">
        <v>28.21</v>
      </c>
    </row>
    <row r="3986" spans="1:5">
      <c r="A3986" s="712">
        <v>96649</v>
      </c>
      <c r="B3986" s="711" t="s">
        <v>3248</v>
      </c>
      <c r="C3986" s="711" t="s">
        <v>585</v>
      </c>
      <c r="D3986" s="711" t="s">
        <v>5883</v>
      </c>
      <c r="E3986" s="713">
        <v>41.28</v>
      </c>
    </row>
    <row r="3987" spans="1:5">
      <c r="A3987" s="712">
        <v>96668</v>
      </c>
      <c r="B3987" s="711" t="s">
        <v>3249</v>
      </c>
      <c r="C3987" s="711" t="s">
        <v>585</v>
      </c>
      <c r="D3987" s="711" t="s">
        <v>5883</v>
      </c>
      <c r="E3987" s="713">
        <v>11.5</v>
      </c>
    </row>
    <row r="3988" spans="1:5">
      <c r="A3988" s="712">
        <v>96669</v>
      </c>
      <c r="B3988" s="711" t="s">
        <v>3250</v>
      </c>
      <c r="C3988" s="711" t="s">
        <v>585</v>
      </c>
      <c r="D3988" s="711" t="s">
        <v>5883</v>
      </c>
      <c r="E3988" s="713">
        <v>14.32</v>
      </c>
    </row>
    <row r="3989" spans="1:5">
      <c r="A3989" s="712">
        <v>96670</v>
      </c>
      <c r="B3989" s="711" t="s">
        <v>3251</v>
      </c>
      <c r="C3989" s="711" t="s">
        <v>585</v>
      </c>
      <c r="D3989" s="711" t="s">
        <v>5883</v>
      </c>
      <c r="E3989" s="713">
        <v>21.76</v>
      </c>
    </row>
    <row r="3990" spans="1:5">
      <c r="A3990" s="712">
        <v>96671</v>
      </c>
      <c r="B3990" s="711" t="s">
        <v>3252</v>
      </c>
      <c r="C3990" s="711" t="s">
        <v>585</v>
      </c>
      <c r="D3990" s="711" t="s">
        <v>5883</v>
      </c>
      <c r="E3990" s="713">
        <v>29.06</v>
      </c>
    </row>
    <row r="3991" spans="1:5">
      <c r="A3991" s="712">
        <v>96672</v>
      </c>
      <c r="B3991" s="711" t="s">
        <v>3253</v>
      </c>
      <c r="C3991" s="711" t="s">
        <v>585</v>
      </c>
      <c r="D3991" s="711" t="s">
        <v>5883</v>
      </c>
      <c r="E3991" s="713">
        <v>42.62</v>
      </c>
    </row>
    <row r="3992" spans="1:5">
      <c r="A3992" s="712">
        <v>96673</v>
      </c>
      <c r="B3992" s="711" t="s">
        <v>3254</v>
      </c>
      <c r="C3992" s="711" t="s">
        <v>585</v>
      </c>
      <c r="D3992" s="711" t="s">
        <v>5883</v>
      </c>
      <c r="E3992" s="713">
        <v>69.84</v>
      </c>
    </row>
    <row r="3993" spans="1:5">
      <c r="A3993" s="712">
        <v>96674</v>
      </c>
      <c r="B3993" s="711" t="s">
        <v>3255</v>
      </c>
      <c r="C3993" s="711" t="s">
        <v>585</v>
      </c>
      <c r="D3993" s="711" t="s">
        <v>5883</v>
      </c>
      <c r="E3993" s="713">
        <v>98.09</v>
      </c>
    </row>
    <row r="3994" spans="1:5">
      <c r="A3994" s="712">
        <v>96675</v>
      </c>
      <c r="B3994" s="711" t="s">
        <v>3256</v>
      </c>
      <c r="C3994" s="711" t="s">
        <v>585</v>
      </c>
      <c r="D3994" s="711" t="s">
        <v>5883</v>
      </c>
      <c r="E3994" s="713">
        <v>170.89</v>
      </c>
    </row>
    <row r="3995" spans="1:5">
      <c r="A3995" s="712">
        <v>96676</v>
      </c>
      <c r="B3995" s="711" t="s">
        <v>3257</v>
      </c>
      <c r="C3995" s="711" t="s">
        <v>585</v>
      </c>
      <c r="D3995" s="711" t="s">
        <v>5883</v>
      </c>
      <c r="E3995" s="713">
        <v>11.47</v>
      </c>
    </row>
    <row r="3996" spans="1:5">
      <c r="A3996" s="712">
        <v>96677</v>
      </c>
      <c r="B3996" s="711" t="s">
        <v>3258</v>
      </c>
      <c r="C3996" s="711" t="s">
        <v>585</v>
      </c>
      <c r="D3996" s="711" t="s">
        <v>5883</v>
      </c>
      <c r="E3996" s="713">
        <v>18.940000000000001</v>
      </c>
    </row>
    <row r="3997" spans="1:5">
      <c r="A3997" s="712">
        <v>96678</v>
      </c>
      <c r="B3997" s="711" t="s">
        <v>3259</v>
      </c>
      <c r="C3997" s="711" t="s">
        <v>585</v>
      </c>
      <c r="D3997" s="711" t="s">
        <v>5883</v>
      </c>
      <c r="E3997" s="713">
        <v>26.33</v>
      </c>
    </row>
    <row r="3998" spans="1:5">
      <c r="A3998" s="712">
        <v>96679</v>
      </c>
      <c r="B3998" s="711" t="s">
        <v>3260</v>
      </c>
      <c r="C3998" s="711" t="s">
        <v>585</v>
      </c>
      <c r="D3998" s="711" t="s">
        <v>5883</v>
      </c>
      <c r="E3998" s="713">
        <v>38.409999999999997</v>
      </c>
    </row>
    <row r="3999" spans="1:5">
      <c r="A3999" s="712">
        <v>96680</v>
      </c>
      <c r="B3999" s="711" t="s">
        <v>3261</v>
      </c>
      <c r="C3999" s="711" t="s">
        <v>585</v>
      </c>
      <c r="D3999" s="711" t="s">
        <v>5883</v>
      </c>
      <c r="E3999" s="713">
        <v>51.63</v>
      </c>
    </row>
    <row r="4000" spans="1:5">
      <c r="A4000" s="712">
        <v>96681</v>
      </c>
      <c r="B4000" s="711" t="s">
        <v>3262</v>
      </c>
      <c r="C4000" s="711" t="s">
        <v>585</v>
      </c>
      <c r="D4000" s="711" t="s">
        <v>5883</v>
      </c>
      <c r="E4000" s="713">
        <v>96.8</v>
      </c>
    </row>
    <row r="4001" spans="1:5">
      <c r="A4001" s="712">
        <v>96682</v>
      </c>
      <c r="B4001" s="711" t="s">
        <v>3263</v>
      </c>
      <c r="C4001" s="711" t="s">
        <v>585</v>
      </c>
      <c r="D4001" s="711" t="s">
        <v>5883</v>
      </c>
      <c r="E4001" s="713">
        <v>142.84</v>
      </c>
    </row>
    <row r="4002" spans="1:5">
      <c r="A4002" s="712">
        <v>96683</v>
      </c>
      <c r="B4002" s="711" t="s">
        <v>3264</v>
      </c>
      <c r="C4002" s="711" t="s">
        <v>585</v>
      </c>
      <c r="D4002" s="711" t="s">
        <v>5883</v>
      </c>
      <c r="E4002" s="713">
        <v>195.34</v>
      </c>
    </row>
    <row r="4003" spans="1:5">
      <c r="A4003" s="712">
        <v>96718</v>
      </c>
      <c r="B4003" s="711" t="s">
        <v>3265</v>
      </c>
      <c r="C4003" s="711" t="s">
        <v>585</v>
      </c>
      <c r="D4003" s="711" t="s">
        <v>5883</v>
      </c>
      <c r="E4003" s="713">
        <v>7.64</v>
      </c>
    </row>
    <row r="4004" spans="1:5">
      <c r="A4004" s="712">
        <v>96719</v>
      </c>
      <c r="B4004" s="711" t="s">
        <v>3266</v>
      </c>
      <c r="C4004" s="711" t="s">
        <v>585</v>
      </c>
      <c r="D4004" s="711" t="s">
        <v>5883</v>
      </c>
      <c r="E4004" s="713">
        <v>14.78</v>
      </c>
    </row>
    <row r="4005" spans="1:5">
      <c r="A4005" s="712">
        <v>96720</v>
      </c>
      <c r="B4005" s="711" t="s">
        <v>3267</v>
      </c>
      <c r="C4005" s="711" t="s">
        <v>585</v>
      </c>
      <c r="D4005" s="711" t="s">
        <v>5883</v>
      </c>
      <c r="E4005" s="713">
        <v>18.02</v>
      </c>
    </row>
    <row r="4006" spans="1:5">
      <c r="A4006" s="712">
        <v>96721</v>
      </c>
      <c r="B4006" s="711" t="s">
        <v>3268</v>
      </c>
      <c r="C4006" s="711" t="s">
        <v>585</v>
      </c>
      <c r="D4006" s="711" t="s">
        <v>5883</v>
      </c>
      <c r="E4006" s="713">
        <v>24.52</v>
      </c>
    </row>
    <row r="4007" spans="1:5">
      <c r="A4007" s="712">
        <v>96722</v>
      </c>
      <c r="B4007" s="711" t="s">
        <v>3269</v>
      </c>
      <c r="C4007" s="711" t="s">
        <v>585</v>
      </c>
      <c r="D4007" s="711" t="s">
        <v>5883</v>
      </c>
      <c r="E4007" s="713">
        <v>33.340000000000003</v>
      </c>
    </row>
    <row r="4008" spans="1:5">
      <c r="A4008" s="712">
        <v>96723</v>
      </c>
      <c r="B4008" s="711" t="s">
        <v>3270</v>
      </c>
      <c r="C4008" s="711" t="s">
        <v>585</v>
      </c>
      <c r="D4008" s="711" t="s">
        <v>5883</v>
      </c>
      <c r="E4008" s="713">
        <v>44.73</v>
      </c>
    </row>
    <row r="4009" spans="1:5">
      <c r="A4009" s="712">
        <v>96724</v>
      </c>
      <c r="B4009" s="711" t="s">
        <v>3271</v>
      </c>
      <c r="C4009" s="711" t="s">
        <v>585</v>
      </c>
      <c r="D4009" s="711" t="s">
        <v>5883</v>
      </c>
      <c r="E4009" s="713">
        <v>73.03</v>
      </c>
    </row>
    <row r="4010" spans="1:5">
      <c r="A4010" s="712">
        <v>96725</v>
      </c>
      <c r="B4010" s="711" t="s">
        <v>3272</v>
      </c>
      <c r="C4010" s="711" t="s">
        <v>585</v>
      </c>
      <c r="D4010" s="711" t="s">
        <v>5883</v>
      </c>
      <c r="E4010" s="713">
        <v>96.78</v>
      </c>
    </row>
    <row r="4011" spans="1:5">
      <c r="A4011" s="712">
        <v>96726</v>
      </c>
      <c r="B4011" s="711" t="s">
        <v>3273</v>
      </c>
      <c r="C4011" s="711" t="s">
        <v>585</v>
      </c>
      <c r="D4011" s="711" t="s">
        <v>5883</v>
      </c>
      <c r="E4011" s="713">
        <v>157.93</v>
      </c>
    </row>
    <row r="4012" spans="1:5">
      <c r="A4012" s="712">
        <v>96727</v>
      </c>
      <c r="B4012" s="711" t="s">
        <v>3274</v>
      </c>
      <c r="C4012" s="711" t="s">
        <v>585</v>
      </c>
      <c r="D4012" s="711" t="s">
        <v>5883</v>
      </c>
      <c r="E4012" s="713">
        <v>12.6</v>
      </c>
    </row>
    <row r="4013" spans="1:5">
      <c r="A4013" s="712">
        <v>96728</v>
      </c>
      <c r="B4013" s="711" t="s">
        <v>3275</v>
      </c>
      <c r="C4013" s="711" t="s">
        <v>585</v>
      </c>
      <c r="D4013" s="711" t="s">
        <v>5883</v>
      </c>
      <c r="E4013" s="713">
        <v>15.23</v>
      </c>
    </row>
    <row r="4014" spans="1:5">
      <c r="A4014" s="712">
        <v>96729</v>
      </c>
      <c r="B4014" s="711" t="s">
        <v>3276</v>
      </c>
      <c r="C4014" s="711" t="s">
        <v>585</v>
      </c>
      <c r="D4014" s="711" t="s">
        <v>5883</v>
      </c>
      <c r="E4014" s="713">
        <v>23.25</v>
      </c>
    </row>
    <row r="4015" spans="1:5">
      <c r="A4015" s="712">
        <v>96730</v>
      </c>
      <c r="B4015" s="711" t="s">
        <v>3277</v>
      </c>
      <c r="C4015" s="711" t="s">
        <v>585</v>
      </c>
      <c r="D4015" s="711" t="s">
        <v>5883</v>
      </c>
      <c r="E4015" s="713">
        <v>29.64</v>
      </c>
    </row>
    <row r="4016" spans="1:5">
      <c r="A4016" s="712">
        <v>96731</v>
      </c>
      <c r="B4016" s="711" t="s">
        <v>3278</v>
      </c>
      <c r="C4016" s="711" t="s">
        <v>585</v>
      </c>
      <c r="D4016" s="711" t="s">
        <v>5883</v>
      </c>
      <c r="E4016" s="713">
        <v>43.32</v>
      </c>
    </row>
    <row r="4017" spans="1:5">
      <c r="A4017" s="712">
        <v>96732</v>
      </c>
      <c r="B4017" s="711" t="s">
        <v>3279</v>
      </c>
      <c r="C4017" s="711" t="s">
        <v>585</v>
      </c>
      <c r="D4017" s="711" t="s">
        <v>5883</v>
      </c>
      <c r="E4017" s="713">
        <v>54.12</v>
      </c>
    </row>
    <row r="4018" spans="1:5">
      <c r="A4018" s="712">
        <v>96733</v>
      </c>
      <c r="B4018" s="711" t="s">
        <v>3280</v>
      </c>
      <c r="C4018" s="711" t="s">
        <v>585</v>
      </c>
      <c r="D4018" s="711" t="s">
        <v>5883</v>
      </c>
      <c r="E4018" s="713">
        <v>99.65</v>
      </c>
    </row>
    <row r="4019" spans="1:5">
      <c r="A4019" s="712">
        <v>96734</v>
      </c>
      <c r="B4019" s="711" t="s">
        <v>3281</v>
      </c>
      <c r="C4019" s="711" t="s">
        <v>585</v>
      </c>
      <c r="D4019" s="711" t="s">
        <v>5883</v>
      </c>
      <c r="E4019" s="713">
        <v>139.44</v>
      </c>
    </row>
    <row r="4020" spans="1:5">
      <c r="A4020" s="712">
        <v>96735</v>
      </c>
      <c r="B4020" s="711" t="s">
        <v>3282</v>
      </c>
      <c r="C4020" s="711" t="s">
        <v>585</v>
      </c>
      <c r="D4020" s="711" t="s">
        <v>5883</v>
      </c>
      <c r="E4020" s="713">
        <v>181.14</v>
      </c>
    </row>
    <row r="4021" spans="1:5">
      <c r="A4021" s="712">
        <v>96794</v>
      </c>
      <c r="B4021" s="711" t="s">
        <v>3283</v>
      </c>
      <c r="C4021" s="711" t="s">
        <v>585</v>
      </c>
      <c r="D4021" s="711" t="s">
        <v>5883</v>
      </c>
      <c r="E4021" s="713">
        <v>8.18</v>
      </c>
    </row>
    <row r="4022" spans="1:5">
      <c r="A4022" s="712">
        <v>96795</v>
      </c>
      <c r="B4022" s="711" t="s">
        <v>3284</v>
      </c>
      <c r="C4022" s="711" t="s">
        <v>585</v>
      </c>
      <c r="D4022" s="711" t="s">
        <v>5883</v>
      </c>
      <c r="E4022" s="713">
        <v>10.44</v>
      </c>
    </row>
    <row r="4023" spans="1:5">
      <c r="A4023" s="712">
        <v>96796</v>
      </c>
      <c r="B4023" s="711" t="s">
        <v>3285</v>
      </c>
      <c r="C4023" s="711" t="s">
        <v>585</v>
      </c>
      <c r="D4023" s="711" t="s">
        <v>5883</v>
      </c>
      <c r="E4023" s="713">
        <v>14.72</v>
      </c>
    </row>
    <row r="4024" spans="1:5">
      <c r="A4024" s="712">
        <v>96797</v>
      </c>
      <c r="B4024" s="711" t="s">
        <v>3286</v>
      </c>
      <c r="C4024" s="711" t="s">
        <v>585</v>
      </c>
      <c r="D4024" s="711" t="s">
        <v>5883</v>
      </c>
      <c r="E4024" s="713">
        <v>22.43</v>
      </c>
    </row>
    <row r="4025" spans="1:5">
      <c r="A4025" s="712">
        <v>96798</v>
      </c>
      <c r="B4025" s="711" t="s">
        <v>3287</v>
      </c>
      <c r="C4025" s="711" t="s">
        <v>585</v>
      </c>
      <c r="D4025" s="711" t="s">
        <v>5883</v>
      </c>
      <c r="E4025" s="713">
        <v>8.2899999999999991</v>
      </c>
    </row>
    <row r="4026" spans="1:5">
      <c r="A4026" s="712">
        <v>96799</v>
      </c>
      <c r="B4026" s="711" t="s">
        <v>3288</v>
      </c>
      <c r="C4026" s="711" t="s">
        <v>585</v>
      </c>
      <c r="D4026" s="711" t="s">
        <v>5883</v>
      </c>
      <c r="E4026" s="713">
        <v>11.08</v>
      </c>
    </row>
    <row r="4027" spans="1:5">
      <c r="A4027" s="712">
        <v>96800</v>
      </c>
      <c r="B4027" s="711" t="s">
        <v>3289</v>
      </c>
      <c r="C4027" s="711" t="s">
        <v>585</v>
      </c>
      <c r="D4027" s="711" t="s">
        <v>5883</v>
      </c>
      <c r="E4027" s="713">
        <v>16.03</v>
      </c>
    </row>
    <row r="4028" spans="1:5">
      <c r="A4028" s="712">
        <v>96801</v>
      </c>
      <c r="B4028" s="711" t="s">
        <v>3290</v>
      </c>
      <c r="C4028" s="711" t="s">
        <v>585</v>
      </c>
      <c r="D4028" s="711" t="s">
        <v>5883</v>
      </c>
      <c r="E4028" s="713">
        <v>24.69</v>
      </c>
    </row>
    <row r="4029" spans="1:5">
      <c r="A4029" s="712">
        <v>97327</v>
      </c>
      <c r="B4029" s="711" t="s">
        <v>3291</v>
      </c>
      <c r="C4029" s="711" t="s">
        <v>585</v>
      </c>
      <c r="D4029" s="711" t="s">
        <v>5883</v>
      </c>
      <c r="E4029" s="713">
        <v>20.82</v>
      </c>
    </row>
    <row r="4030" spans="1:5">
      <c r="A4030" s="712">
        <v>97328</v>
      </c>
      <c r="B4030" s="711" t="s">
        <v>3292</v>
      </c>
      <c r="C4030" s="711" t="s">
        <v>585</v>
      </c>
      <c r="D4030" s="711" t="s">
        <v>5883</v>
      </c>
      <c r="E4030" s="713">
        <v>36.18</v>
      </c>
    </row>
    <row r="4031" spans="1:5">
      <c r="A4031" s="712">
        <v>97329</v>
      </c>
      <c r="B4031" s="711" t="s">
        <v>3293</v>
      </c>
      <c r="C4031" s="711" t="s">
        <v>585</v>
      </c>
      <c r="D4031" s="711" t="s">
        <v>5883</v>
      </c>
      <c r="E4031" s="713">
        <v>45.19</v>
      </c>
    </row>
    <row r="4032" spans="1:5">
      <c r="A4032" s="712">
        <v>97330</v>
      </c>
      <c r="B4032" s="711" t="s">
        <v>3294</v>
      </c>
      <c r="C4032" s="711" t="s">
        <v>585</v>
      </c>
      <c r="D4032" s="711" t="s">
        <v>5883</v>
      </c>
      <c r="E4032" s="713">
        <v>55.12</v>
      </c>
    </row>
    <row r="4033" spans="1:5">
      <c r="A4033" s="712">
        <v>97331</v>
      </c>
      <c r="B4033" s="711" t="s">
        <v>3295</v>
      </c>
      <c r="C4033" s="711" t="s">
        <v>585</v>
      </c>
      <c r="D4033" s="711" t="s">
        <v>5883</v>
      </c>
      <c r="E4033" s="713">
        <v>21.08</v>
      </c>
    </row>
    <row r="4034" spans="1:5">
      <c r="A4034" s="712">
        <v>97332</v>
      </c>
      <c r="B4034" s="711" t="s">
        <v>3296</v>
      </c>
      <c r="C4034" s="711" t="s">
        <v>585</v>
      </c>
      <c r="D4034" s="711" t="s">
        <v>5883</v>
      </c>
      <c r="E4034" s="713">
        <v>36.47</v>
      </c>
    </row>
    <row r="4035" spans="1:5">
      <c r="A4035" s="712">
        <v>97333</v>
      </c>
      <c r="B4035" s="711" t="s">
        <v>3297</v>
      </c>
      <c r="C4035" s="711" t="s">
        <v>585</v>
      </c>
      <c r="D4035" s="711" t="s">
        <v>5883</v>
      </c>
      <c r="E4035" s="713">
        <v>45.55</v>
      </c>
    </row>
    <row r="4036" spans="1:5">
      <c r="A4036" s="712">
        <v>97334</v>
      </c>
      <c r="B4036" s="711" t="s">
        <v>3298</v>
      </c>
      <c r="C4036" s="711" t="s">
        <v>585</v>
      </c>
      <c r="D4036" s="711" t="s">
        <v>5883</v>
      </c>
      <c r="E4036" s="713">
        <v>55.51</v>
      </c>
    </row>
    <row r="4037" spans="1:5">
      <c r="A4037" s="712">
        <v>97335</v>
      </c>
      <c r="B4037" s="711" t="s">
        <v>3299</v>
      </c>
      <c r="C4037" s="711" t="s">
        <v>585</v>
      </c>
      <c r="D4037" s="711" t="s">
        <v>5883</v>
      </c>
      <c r="E4037" s="713">
        <v>56.84</v>
      </c>
    </row>
    <row r="4038" spans="1:5">
      <c r="A4038" s="712">
        <v>97336</v>
      </c>
      <c r="B4038" s="711" t="s">
        <v>3300</v>
      </c>
      <c r="C4038" s="711" t="s">
        <v>585</v>
      </c>
      <c r="D4038" s="711" t="s">
        <v>5883</v>
      </c>
      <c r="E4038" s="713">
        <v>72.19</v>
      </c>
    </row>
    <row r="4039" spans="1:5">
      <c r="A4039" s="712">
        <v>97337</v>
      </c>
      <c r="B4039" s="711" t="s">
        <v>3301</v>
      </c>
      <c r="C4039" s="711" t="s">
        <v>585</v>
      </c>
      <c r="D4039" s="711" t="s">
        <v>5883</v>
      </c>
      <c r="E4039" s="713">
        <v>108.35</v>
      </c>
    </row>
    <row r="4040" spans="1:5">
      <c r="A4040" s="712">
        <v>97338</v>
      </c>
      <c r="B4040" s="711" t="s">
        <v>3302</v>
      </c>
      <c r="C4040" s="711" t="s">
        <v>585</v>
      </c>
      <c r="D4040" s="711" t="s">
        <v>5883</v>
      </c>
      <c r="E4040" s="713">
        <v>130.24</v>
      </c>
    </row>
    <row r="4041" spans="1:5">
      <c r="A4041" s="712">
        <v>97339</v>
      </c>
      <c r="B4041" s="711" t="s">
        <v>3303</v>
      </c>
      <c r="C4041" s="711" t="s">
        <v>585</v>
      </c>
      <c r="D4041" s="711" t="s">
        <v>5883</v>
      </c>
      <c r="E4041" s="713">
        <v>140.1</v>
      </c>
    </row>
    <row r="4042" spans="1:5">
      <c r="A4042" s="712">
        <v>97340</v>
      </c>
      <c r="B4042" s="711" t="s">
        <v>3304</v>
      </c>
      <c r="C4042" s="711" t="s">
        <v>585</v>
      </c>
      <c r="D4042" s="711" t="s">
        <v>5883</v>
      </c>
      <c r="E4042" s="713">
        <v>140.72</v>
      </c>
    </row>
    <row r="4043" spans="1:5">
      <c r="A4043" s="712">
        <v>97341</v>
      </c>
      <c r="B4043" s="711" t="s">
        <v>3305</v>
      </c>
      <c r="C4043" s="711" t="s">
        <v>585</v>
      </c>
      <c r="D4043" s="711" t="s">
        <v>5883</v>
      </c>
      <c r="E4043" s="713">
        <v>38.630000000000003</v>
      </c>
    </row>
    <row r="4044" spans="1:5">
      <c r="A4044" s="712">
        <v>97342</v>
      </c>
      <c r="B4044" s="711" t="s">
        <v>3306</v>
      </c>
      <c r="C4044" s="711" t="s">
        <v>585</v>
      </c>
      <c r="D4044" s="711" t="s">
        <v>5883</v>
      </c>
      <c r="E4044" s="713">
        <v>60.38</v>
      </c>
    </row>
    <row r="4045" spans="1:5">
      <c r="A4045" s="712">
        <v>97343</v>
      </c>
      <c r="B4045" s="711" t="s">
        <v>3307</v>
      </c>
      <c r="C4045" s="711" t="s">
        <v>585</v>
      </c>
      <c r="D4045" s="711" t="s">
        <v>5883</v>
      </c>
      <c r="E4045" s="713">
        <v>75.98</v>
      </c>
    </row>
    <row r="4046" spans="1:5">
      <c r="A4046" s="712">
        <v>97344</v>
      </c>
      <c r="B4046" s="711" t="s">
        <v>3308</v>
      </c>
      <c r="C4046" s="711" t="s">
        <v>585</v>
      </c>
      <c r="D4046" s="711" t="s">
        <v>5883</v>
      </c>
      <c r="E4046" s="713">
        <v>46.4</v>
      </c>
    </row>
    <row r="4047" spans="1:5">
      <c r="A4047" s="712">
        <v>97345</v>
      </c>
      <c r="B4047" s="711" t="s">
        <v>3309</v>
      </c>
      <c r="C4047" s="711" t="s">
        <v>585</v>
      </c>
      <c r="D4047" s="711" t="s">
        <v>5883</v>
      </c>
      <c r="E4047" s="713">
        <v>73.739999999999995</v>
      </c>
    </row>
    <row r="4048" spans="1:5">
      <c r="A4048" s="712">
        <v>97346</v>
      </c>
      <c r="B4048" s="711" t="s">
        <v>3310</v>
      </c>
      <c r="C4048" s="711" t="s">
        <v>585</v>
      </c>
      <c r="D4048" s="711" t="s">
        <v>5883</v>
      </c>
      <c r="E4048" s="713">
        <v>94.18</v>
      </c>
    </row>
    <row r="4049" spans="1:5">
      <c r="A4049" s="712">
        <v>97347</v>
      </c>
      <c r="B4049" s="711" t="s">
        <v>3311</v>
      </c>
      <c r="C4049" s="711" t="s">
        <v>585</v>
      </c>
      <c r="D4049" s="711" t="s">
        <v>5883</v>
      </c>
      <c r="E4049" s="713">
        <v>68.42</v>
      </c>
    </row>
    <row r="4050" spans="1:5">
      <c r="A4050" s="712">
        <v>97348</v>
      </c>
      <c r="B4050" s="711" t="s">
        <v>3312</v>
      </c>
      <c r="C4050" s="711" t="s">
        <v>585</v>
      </c>
      <c r="D4050" s="711" t="s">
        <v>5883</v>
      </c>
      <c r="E4050" s="713">
        <v>94.5</v>
      </c>
    </row>
    <row r="4051" spans="1:5">
      <c r="A4051" s="712">
        <v>97349</v>
      </c>
      <c r="B4051" s="711" t="s">
        <v>3313</v>
      </c>
      <c r="C4051" s="711" t="s">
        <v>585</v>
      </c>
      <c r="D4051" s="711" t="s">
        <v>5883</v>
      </c>
      <c r="E4051" s="713">
        <v>136.13</v>
      </c>
    </row>
    <row r="4052" spans="1:5">
      <c r="A4052" s="712">
        <v>97350</v>
      </c>
      <c r="B4052" s="711" t="s">
        <v>3314</v>
      </c>
      <c r="C4052" s="711" t="s">
        <v>585</v>
      </c>
      <c r="D4052" s="711" t="s">
        <v>5883</v>
      </c>
      <c r="E4052" s="713">
        <v>165.25</v>
      </c>
    </row>
    <row r="4053" spans="1:5">
      <c r="A4053" s="712">
        <v>97351</v>
      </c>
      <c r="B4053" s="711" t="s">
        <v>3315</v>
      </c>
      <c r="C4053" s="711" t="s">
        <v>585</v>
      </c>
      <c r="D4053" s="711" t="s">
        <v>5883</v>
      </c>
      <c r="E4053" s="713">
        <v>228.46</v>
      </c>
    </row>
    <row r="4054" spans="1:5">
      <c r="A4054" s="712">
        <v>97352</v>
      </c>
      <c r="B4054" s="711" t="s">
        <v>3316</v>
      </c>
      <c r="C4054" s="711" t="s">
        <v>585</v>
      </c>
      <c r="D4054" s="711" t="s">
        <v>5883</v>
      </c>
      <c r="E4054" s="713">
        <v>296.01</v>
      </c>
    </row>
    <row r="4055" spans="1:5">
      <c r="A4055" s="712">
        <v>97353</v>
      </c>
      <c r="B4055" s="711" t="s">
        <v>3317</v>
      </c>
      <c r="C4055" s="711" t="s">
        <v>585</v>
      </c>
      <c r="D4055" s="711" t="s">
        <v>5883</v>
      </c>
      <c r="E4055" s="713">
        <v>45.49</v>
      </c>
    </row>
    <row r="4056" spans="1:5">
      <c r="A4056" s="712">
        <v>97354</v>
      </c>
      <c r="B4056" s="711" t="s">
        <v>3318</v>
      </c>
      <c r="C4056" s="711" t="s">
        <v>585</v>
      </c>
      <c r="D4056" s="711" t="s">
        <v>5883</v>
      </c>
      <c r="E4056" s="713">
        <v>71.959999999999994</v>
      </c>
    </row>
    <row r="4057" spans="1:5">
      <c r="A4057" s="712">
        <v>97355</v>
      </c>
      <c r="B4057" s="711" t="s">
        <v>3319</v>
      </c>
      <c r="C4057" s="711" t="s">
        <v>585</v>
      </c>
      <c r="D4057" s="711" t="s">
        <v>5883</v>
      </c>
      <c r="E4057" s="713">
        <v>98.29</v>
      </c>
    </row>
    <row r="4058" spans="1:5">
      <c r="A4058" s="712">
        <v>97356</v>
      </c>
      <c r="B4058" s="711" t="s">
        <v>3320</v>
      </c>
      <c r="C4058" s="711" t="s">
        <v>585</v>
      </c>
      <c r="D4058" s="711" t="s">
        <v>5883</v>
      </c>
      <c r="E4058" s="713">
        <v>53.26</v>
      </c>
    </row>
    <row r="4059" spans="1:5">
      <c r="A4059" s="712">
        <v>97357</v>
      </c>
      <c r="B4059" s="711" t="s">
        <v>3321</v>
      </c>
      <c r="C4059" s="711" t="s">
        <v>585</v>
      </c>
      <c r="D4059" s="711" t="s">
        <v>5883</v>
      </c>
      <c r="E4059" s="713">
        <v>85.32</v>
      </c>
    </row>
    <row r="4060" spans="1:5">
      <c r="A4060" s="712">
        <v>97358</v>
      </c>
      <c r="B4060" s="711" t="s">
        <v>3322</v>
      </c>
      <c r="C4060" s="711" t="s">
        <v>585</v>
      </c>
      <c r="D4060" s="711" t="s">
        <v>5883</v>
      </c>
      <c r="E4060" s="713">
        <v>116.49</v>
      </c>
    </row>
    <row r="4061" spans="1:5">
      <c r="A4061" s="712">
        <v>97498</v>
      </c>
      <c r="B4061" s="711" t="s">
        <v>6772</v>
      </c>
      <c r="C4061" s="711" t="s">
        <v>585</v>
      </c>
      <c r="D4061" s="711" t="s">
        <v>5883</v>
      </c>
      <c r="E4061" s="713">
        <v>36.82</v>
      </c>
    </row>
    <row r="4062" spans="1:5">
      <c r="A4062" s="712">
        <v>97535</v>
      </c>
      <c r="B4062" s="711" t="s">
        <v>6773</v>
      </c>
      <c r="C4062" s="711" t="s">
        <v>585</v>
      </c>
      <c r="D4062" s="711" t="s">
        <v>5883</v>
      </c>
      <c r="E4062" s="713">
        <v>40.35</v>
      </c>
    </row>
    <row r="4063" spans="1:5">
      <c r="A4063" s="712">
        <v>97536</v>
      </c>
      <c r="B4063" s="711" t="s">
        <v>6774</v>
      </c>
      <c r="C4063" s="711" t="s">
        <v>585</v>
      </c>
      <c r="D4063" s="711" t="s">
        <v>5883</v>
      </c>
      <c r="E4063" s="713">
        <v>48.49</v>
      </c>
    </row>
    <row r="4064" spans="1:5">
      <c r="A4064" s="712">
        <v>100788</v>
      </c>
      <c r="B4064" s="711" t="s">
        <v>3323</v>
      </c>
      <c r="C4064" s="711" t="s">
        <v>269</v>
      </c>
      <c r="D4064" s="711" t="s">
        <v>5883</v>
      </c>
      <c r="E4064" s="713">
        <v>543.95000000000005</v>
      </c>
    </row>
    <row r="4065" spans="1:5">
      <c r="A4065" s="712">
        <v>100791</v>
      </c>
      <c r="B4065" s="711" t="s">
        <v>3324</v>
      </c>
      <c r="C4065" s="711" t="s">
        <v>585</v>
      </c>
      <c r="D4065" s="711" t="s">
        <v>5883</v>
      </c>
      <c r="E4065" s="713">
        <v>16.850000000000001</v>
      </c>
    </row>
    <row r="4066" spans="1:5">
      <c r="A4066" s="712">
        <v>100792</v>
      </c>
      <c r="B4066" s="711" t="s">
        <v>3325</v>
      </c>
      <c r="C4066" s="711" t="s">
        <v>585</v>
      </c>
      <c r="D4066" s="711" t="s">
        <v>5883</v>
      </c>
      <c r="E4066" s="713">
        <v>25.01</v>
      </c>
    </row>
    <row r="4067" spans="1:5">
      <c r="A4067" s="712">
        <v>100793</v>
      </c>
      <c r="B4067" s="711" t="s">
        <v>3326</v>
      </c>
      <c r="C4067" s="711" t="s">
        <v>585</v>
      </c>
      <c r="D4067" s="711" t="s">
        <v>5883</v>
      </c>
      <c r="E4067" s="713">
        <v>33.36</v>
      </c>
    </row>
    <row r="4068" spans="1:5">
      <c r="A4068" s="712">
        <v>100794</v>
      </c>
      <c r="B4068" s="711" t="s">
        <v>3327</v>
      </c>
      <c r="C4068" s="711" t="s">
        <v>585</v>
      </c>
      <c r="D4068" s="711" t="s">
        <v>5883</v>
      </c>
      <c r="E4068" s="713">
        <v>45.18</v>
      </c>
    </row>
    <row r="4069" spans="1:5">
      <c r="A4069" s="712">
        <v>100803</v>
      </c>
      <c r="B4069" s="711" t="s">
        <v>3328</v>
      </c>
      <c r="C4069" s="711" t="s">
        <v>585</v>
      </c>
      <c r="D4069" s="711" t="s">
        <v>5883</v>
      </c>
      <c r="E4069" s="713">
        <v>16.100000000000001</v>
      </c>
    </row>
    <row r="4070" spans="1:5">
      <c r="A4070" s="712">
        <v>100804</v>
      </c>
      <c r="B4070" s="711" t="s">
        <v>3329</v>
      </c>
      <c r="C4070" s="711" t="s">
        <v>585</v>
      </c>
      <c r="D4070" s="711" t="s">
        <v>5883</v>
      </c>
      <c r="E4070" s="713">
        <v>24.12</v>
      </c>
    </row>
    <row r="4071" spans="1:5">
      <c r="A4071" s="712">
        <v>100805</v>
      </c>
      <c r="B4071" s="711" t="s">
        <v>3330</v>
      </c>
      <c r="C4071" s="711" t="s">
        <v>585</v>
      </c>
      <c r="D4071" s="711" t="s">
        <v>5883</v>
      </c>
      <c r="E4071" s="713">
        <v>32.299999999999997</v>
      </c>
    </row>
    <row r="4072" spans="1:5">
      <c r="A4072" s="712">
        <v>100806</v>
      </c>
      <c r="B4072" s="711" t="s">
        <v>3331</v>
      </c>
      <c r="C4072" s="711" t="s">
        <v>585</v>
      </c>
      <c r="D4072" s="711" t="s">
        <v>5883</v>
      </c>
      <c r="E4072" s="713">
        <v>43.88</v>
      </c>
    </row>
    <row r="4073" spans="1:5">
      <c r="A4073" s="712">
        <v>101918</v>
      </c>
      <c r="B4073" s="711" t="s">
        <v>6775</v>
      </c>
      <c r="C4073" s="711" t="s">
        <v>585</v>
      </c>
      <c r="D4073" s="711" t="s">
        <v>5883</v>
      </c>
      <c r="E4073" s="713">
        <v>172.78</v>
      </c>
    </row>
    <row r="4074" spans="1:5">
      <c r="A4074" s="712">
        <v>101919</v>
      </c>
      <c r="B4074" s="711" t="s">
        <v>6776</v>
      </c>
      <c r="C4074" s="711" t="s">
        <v>269</v>
      </c>
      <c r="D4074" s="711" t="s">
        <v>5884</v>
      </c>
      <c r="E4074" s="713">
        <v>236.64</v>
      </c>
    </row>
    <row r="4075" spans="1:5">
      <c r="A4075" s="712">
        <v>101920</v>
      </c>
      <c r="B4075" s="711" t="s">
        <v>6777</v>
      </c>
      <c r="C4075" s="711" t="s">
        <v>269</v>
      </c>
      <c r="D4075" s="711" t="s">
        <v>5884</v>
      </c>
      <c r="E4075" s="713">
        <v>116.83</v>
      </c>
    </row>
    <row r="4076" spans="1:5">
      <c r="A4076" s="712">
        <v>101921</v>
      </c>
      <c r="B4076" s="711" t="s">
        <v>6778</v>
      </c>
      <c r="C4076" s="711" t="s">
        <v>269</v>
      </c>
      <c r="D4076" s="711" t="s">
        <v>5884</v>
      </c>
      <c r="E4076" s="713">
        <v>132.26</v>
      </c>
    </row>
    <row r="4077" spans="1:5">
      <c r="A4077" s="712">
        <v>101922</v>
      </c>
      <c r="B4077" s="711" t="s">
        <v>6779</v>
      </c>
      <c r="C4077" s="711" t="s">
        <v>269</v>
      </c>
      <c r="D4077" s="711" t="s">
        <v>5884</v>
      </c>
      <c r="E4077" s="713">
        <v>132.26</v>
      </c>
    </row>
    <row r="4078" spans="1:5">
      <c r="A4078" s="712">
        <v>101923</v>
      </c>
      <c r="B4078" s="711" t="s">
        <v>6780</v>
      </c>
      <c r="C4078" s="711" t="s">
        <v>269</v>
      </c>
      <c r="D4078" s="711" t="s">
        <v>5884</v>
      </c>
      <c r="E4078" s="713">
        <v>132.26</v>
      </c>
    </row>
    <row r="4079" spans="1:5">
      <c r="A4079" s="712">
        <v>101924</v>
      </c>
      <c r="B4079" s="711" t="s">
        <v>6781</v>
      </c>
      <c r="C4079" s="711" t="s">
        <v>269</v>
      </c>
      <c r="D4079" s="711" t="s">
        <v>5884</v>
      </c>
      <c r="E4079" s="713">
        <v>110.38</v>
      </c>
    </row>
    <row r="4080" spans="1:5">
      <c r="A4080" s="712">
        <v>101925</v>
      </c>
      <c r="B4080" s="711" t="s">
        <v>6782</v>
      </c>
      <c r="C4080" s="711" t="s">
        <v>269</v>
      </c>
      <c r="D4080" s="711" t="s">
        <v>5884</v>
      </c>
      <c r="E4080" s="713">
        <v>183.13</v>
      </c>
    </row>
    <row r="4081" spans="1:5">
      <c r="A4081" s="712">
        <v>101926</v>
      </c>
      <c r="B4081" s="711" t="s">
        <v>6783</v>
      </c>
      <c r="C4081" s="711" t="s">
        <v>269</v>
      </c>
      <c r="D4081" s="711" t="s">
        <v>5884</v>
      </c>
      <c r="E4081" s="713">
        <v>236.67</v>
      </c>
    </row>
    <row r="4082" spans="1:5">
      <c r="A4082" s="712">
        <v>101927</v>
      </c>
      <c r="B4082" s="711" t="s">
        <v>6784</v>
      </c>
      <c r="C4082" s="711" t="s">
        <v>585</v>
      </c>
      <c r="D4082" s="711" t="s">
        <v>5883</v>
      </c>
      <c r="E4082" s="713">
        <v>161.74</v>
      </c>
    </row>
    <row r="4083" spans="1:5">
      <c r="A4083" s="712">
        <v>101928</v>
      </c>
      <c r="B4083" s="711" t="s">
        <v>6785</v>
      </c>
      <c r="C4083" s="711" t="s">
        <v>269</v>
      </c>
      <c r="D4083" s="711" t="s">
        <v>5884</v>
      </c>
      <c r="E4083" s="713">
        <v>240.86</v>
      </c>
    </row>
    <row r="4084" spans="1:5">
      <c r="A4084" s="712">
        <v>101929</v>
      </c>
      <c r="B4084" s="711" t="s">
        <v>6786</v>
      </c>
      <c r="C4084" s="711" t="s">
        <v>269</v>
      </c>
      <c r="D4084" s="711" t="s">
        <v>5884</v>
      </c>
      <c r="E4084" s="713">
        <v>121.05</v>
      </c>
    </row>
    <row r="4085" spans="1:5">
      <c r="A4085" s="712">
        <v>101930</v>
      </c>
      <c r="B4085" s="711" t="s">
        <v>6787</v>
      </c>
      <c r="C4085" s="711" t="s">
        <v>269</v>
      </c>
      <c r="D4085" s="711" t="s">
        <v>5884</v>
      </c>
      <c r="E4085" s="713">
        <v>136.47999999999999</v>
      </c>
    </row>
    <row r="4086" spans="1:5">
      <c r="A4086" s="712">
        <v>101931</v>
      </c>
      <c r="B4086" s="711" t="s">
        <v>6788</v>
      </c>
      <c r="C4086" s="711" t="s">
        <v>269</v>
      </c>
      <c r="D4086" s="711" t="s">
        <v>5884</v>
      </c>
      <c r="E4086" s="713">
        <v>136.47999999999999</v>
      </c>
    </row>
    <row r="4087" spans="1:5">
      <c r="A4087" s="712">
        <v>101932</v>
      </c>
      <c r="B4087" s="711" t="s">
        <v>6789</v>
      </c>
      <c r="C4087" s="711" t="s">
        <v>269</v>
      </c>
      <c r="D4087" s="711" t="s">
        <v>5884</v>
      </c>
      <c r="E4087" s="713">
        <v>136.47999999999999</v>
      </c>
    </row>
    <row r="4088" spans="1:5">
      <c r="A4088" s="712">
        <v>101933</v>
      </c>
      <c r="B4088" s="711" t="s">
        <v>6790</v>
      </c>
      <c r="C4088" s="711" t="s">
        <v>269</v>
      </c>
      <c r="D4088" s="711" t="s">
        <v>5884</v>
      </c>
      <c r="E4088" s="713">
        <v>114.6</v>
      </c>
    </row>
    <row r="4089" spans="1:5">
      <c r="A4089" s="712">
        <v>101934</v>
      </c>
      <c r="B4089" s="711" t="s">
        <v>6791</v>
      </c>
      <c r="C4089" s="711" t="s">
        <v>269</v>
      </c>
      <c r="D4089" s="711" t="s">
        <v>5884</v>
      </c>
      <c r="E4089" s="713">
        <v>189.48</v>
      </c>
    </row>
    <row r="4090" spans="1:5">
      <c r="A4090" s="712">
        <v>101935</v>
      </c>
      <c r="B4090" s="711" t="s">
        <v>6792</v>
      </c>
      <c r="C4090" s="711" t="s">
        <v>269</v>
      </c>
      <c r="D4090" s="711" t="s">
        <v>5884</v>
      </c>
      <c r="E4090" s="713">
        <v>245.12</v>
      </c>
    </row>
    <row r="4091" spans="1:5">
      <c r="A4091" s="712">
        <v>89358</v>
      </c>
      <c r="B4091" s="711" t="s">
        <v>3332</v>
      </c>
      <c r="C4091" s="711" t="s">
        <v>269</v>
      </c>
      <c r="D4091" s="711" t="s">
        <v>5884</v>
      </c>
      <c r="E4091" s="713">
        <v>6.21</v>
      </c>
    </row>
    <row r="4092" spans="1:5">
      <c r="A4092" s="712">
        <v>89359</v>
      </c>
      <c r="B4092" s="711" t="s">
        <v>3333</v>
      </c>
      <c r="C4092" s="711" t="s">
        <v>269</v>
      </c>
      <c r="D4092" s="711" t="s">
        <v>5884</v>
      </c>
      <c r="E4092" s="713">
        <v>6.58</v>
      </c>
    </row>
    <row r="4093" spans="1:5">
      <c r="A4093" s="712">
        <v>89360</v>
      </c>
      <c r="B4093" s="711" t="s">
        <v>3334</v>
      </c>
      <c r="C4093" s="711" t="s">
        <v>269</v>
      </c>
      <c r="D4093" s="711" t="s">
        <v>5884</v>
      </c>
      <c r="E4093" s="713">
        <v>8.16</v>
      </c>
    </row>
    <row r="4094" spans="1:5">
      <c r="A4094" s="712">
        <v>89361</v>
      </c>
      <c r="B4094" s="711" t="s">
        <v>3335</v>
      </c>
      <c r="C4094" s="711" t="s">
        <v>269</v>
      </c>
      <c r="D4094" s="711" t="s">
        <v>5884</v>
      </c>
      <c r="E4094" s="713">
        <v>7.54</v>
      </c>
    </row>
    <row r="4095" spans="1:5">
      <c r="A4095" s="712">
        <v>89362</v>
      </c>
      <c r="B4095" s="711" t="s">
        <v>3336</v>
      </c>
      <c r="C4095" s="711" t="s">
        <v>269</v>
      </c>
      <c r="D4095" s="711" t="s">
        <v>5884</v>
      </c>
      <c r="E4095" s="713">
        <v>7.41</v>
      </c>
    </row>
    <row r="4096" spans="1:5">
      <c r="A4096" s="712">
        <v>89363</v>
      </c>
      <c r="B4096" s="711" t="s">
        <v>3337</v>
      </c>
      <c r="C4096" s="711" t="s">
        <v>269</v>
      </c>
      <c r="D4096" s="711" t="s">
        <v>5884</v>
      </c>
      <c r="E4096" s="713">
        <v>8.2100000000000009</v>
      </c>
    </row>
    <row r="4097" spans="1:5">
      <c r="A4097" s="712">
        <v>89364</v>
      </c>
      <c r="B4097" s="711" t="s">
        <v>3338</v>
      </c>
      <c r="C4097" s="711" t="s">
        <v>269</v>
      </c>
      <c r="D4097" s="711" t="s">
        <v>5884</v>
      </c>
      <c r="E4097" s="713">
        <v>9.8699999999999992</v>
      </c>
    </row>
    <row r="4098" spans="1:5">
      <c r="A4098" s="712">
        <v>89365</v>
      </c>
      <c r="B4098" s="711" t="s">
        <v>3339</v>
      </c>
      <c r="C4098" s="711" t="s">
        <v>269</v>
      </c>
      <c r="D4098" s="711" t="s">
        <v>5884</v>
      </c>
      <c r="E4098" s="713">
        <v>9.1300000000000008</v>
      </c>
    </row>
    <row r="4099" spans="1:5">
      <c r="A4099" s="712">
        <v>89366</v>
      </c>
      <c r="B4099" s="711" t="s">
        <v>3340</v>
      </c>
      <c r="C4099" s="711" t="s">
        <v>269</v>
      </c>
      <c r="D4099" s="711" t="s">
        <v>5884</v>
      </c>
      <c r="E4099" s="713">
        <v>14.27</v>
      </c>
    </row>
    <row r="4100" spans="1:5">
      <c r="A4100" s="712">
        <v>89367</v>
      </c>
      <c r="B4100" s="711" t="s">
        <v>3341</v>
      </c>
      <c r="C4100" s="711" t="s">
        <v>269</v>
      </c>
      <c r="D4100" s="711" t="s">
        <v>5884</v>
      </c>
      <c r="E4100" s="713">
        <v>10.39</v>
      </c>
    </row>
    <row r="4101" spans="1:5">
      <c r="A4101" s="712">
        <v>89368</v>
      </c>
      <c r="B4101" s="711" t="s">
        <v>3342</v>
      </c>
      <c r="C4101" s="711" t="s">
        <v>269</v>
      </c>
      <c r="D4101" s="711" t="s">
        <v>5884</v>
      </c>
      <c r="E4101" s="713">
        <v>12.65</v>
      </c>
    </row>
    <row r="4102" spans="1:5">
      <c r="A4102" s="712">
        <v>89369</v>
      </c>
      <c r="B4102" s="711" t="s">
        <v>3343</v>
      </c>
      <c r="C4102" s="711" t="s">
        <v>269</v>
      </c>
      <c r="D4102" s="711" t="s">
        <v>5884</v>
      </c>
      <c r="E4102" s="713">
        <v>15.45</v>
      </c>
    </row>
    <row r="4103" spans="1:5">
      <c r="A4103" s="712">
        <v>89370</v>
      </c>
      <c r="B4103" s="711" t="s">
        <v>3344</v>
      </c>
      <c r="C4103" s="711" t="s">
        <v>269</v>
      </c>
      <c r="D4103" s="711" t="s">
        <v>5884</v>
      </c>
      <c r="E4103" s="713">
        <v>12.17</v>
      </c>
    </row>
    <row r="4104" spans="1:5">
      <c r="A4104" s="712">
        <v>89371</v>
      </c>
      <c r="B4104" s="711" t="s">
        <v>3345</v>
      </c>
      <c r="C4104" s="711" t="s">
        <v>269</v>
      </c>
      <c r="D4104" s="711" t="s">
        <v>5884</v>
      </c>
      <c r="E4104" s="713">
        <v>4.76</v>
      </c>
    </row>
    <row r="4105" spans="1:5">
      <c r="A4105" s="712">
        <v>89372</v>
      </c>
      <c r="B4105" s="711" t="s">
        <v>3346</v>
      </c>
      <c r="C4105" s="711" t="s">
        <v>269</v>
      </c>
      <c r="D4105" s="711" t="s">
        <v>5884</v>
      </c>
      <c r="E4105" s="713">
        <v>12.21</v>
      </c>
    </row>
    <row r="4106" spans="1:5">
      <c r="A4106" s="712">
        <v>89373</v>
      </c>
      <c r="B4106" s="711" t="s">
        <v>3347</v>
      </c>
      <c r="C4106" s="711" t="s">
        <v>269</v>
      </c>
      <c r="D4106" s="711" t="s">
        <v>5884</v>
      </c>
      <c r="E4106" s="713">
        <v>5.44</v>
      </c>
    </row>
    <row r="4107" spans="1:5">
      <c r="A4107" s="712">
        <v>89374</v>
      </c>
      <c r="B4107" s="711" t="s">
        <v>3348</v>
      </c>
      <c r="C4107" s="711" t="s">
        <v>269</v>
      </c>
      <c r="D4107" s="711" t="s">
        <v>5884</v>
      </c>
      <c r="E4107" s="713">
        <v>9.48</v>
      </c>
    </row>
    <row r="4108" spans="1:5">
      <c r="A4108" s="712">
        <v>89375</v>
      </c>
      <c r="B4108" s="711" t="s">
        <v>3349</v>
      </c>
      <c r="C4108" s="711" t="s">
        <v>269</v>
      </c>
      <c r="D4108" s="711" t="s">
        <v>5884</v>
      </c>
      <c r="E4108" s="713">
        <v>11.92</v>
      </c>
    </row>
    <row r="4109" spans="1:5">
      <c r="A4109" s="712">
        <v>89376</v>
      </c>
      <c r="B4109" s="711" t="s">
        <v>3350</v>
      </c>
      <c r="C4109" s="711" t="s">
        <v>269</v>
      </c>
      <c r="D4109" s="711" t="s">
        <v>5884</v>
      </c>
      <c r="E4109" s="713">
        <v>4.84</v>
      </c>
    </row>
    <row r="4110" spans="1:5">
      <c r="A4110" s="712">
        <v>89377</v>
      </c>
      <c r="B4110" s="711" t="s">
        <v>3351</v>
      </c>
      <c r="C4110" s="711" t="s">
        <v>269</v>
      </c>
      <c r="D4110" s="711" t="s">
        <v>5884</v>
      </c>
      <c r="E4110" s="713">
        <v>8.44</v>
      </c>
    </row>
    <row r="4111" spans="1:5">
      <c r="A4111" s="712">
        <v>89378</v>
      </c>
      <c r="B4111" s="711" t="s">
        <v>3352</v>
      </c>
      <c r="C4111" s="711" t="s">
        <v>269</v>
      </c>
      <c r="D4111" s="711" t="s">
        <v>5884</v>
      </c>
      <c r="E4111" s="713">
        <v>5.64</v>
      </c>
    </row>
    <row r="4112" spans="1:5">
      <c r="A4112" s="712">
        <v>89379</v>
      </c>
      <c r="B4112" s="711" t="s">
        <v>3353</v>
      </c>
      <c r="C4112" s="711" t="s">
        <v>269</v>
      </c>
      <c r="D4112" s="711" t="s">
        <v>5884</v>
      </c>
      <c r="E4112" s="713">
        <v>15.57</v>
      </c>
    </row>
    <row r="4113" spans="1:5">
      <c r="A4113" s="712">
        <v>89380</v>
      </c>
      <c r="B4113" s="711" t="s">
        <v>3354</v>
      </c>
      <c r="C4113" s="711" t="s">
        <v>269</v>
      </c>
      <c r="D4113" s="711" t="s">
        <v>5884</v>
      </c>
      <c r="E4113" s="713">
        <v>8.69</v>
      </c>
    </row>
    <row r="4114" spans="1:5">
      <c r="A4114" s="712">
        <v>89381</v>
      </c>
      <c r="B4114" s="711" t="s">
        <v>3355</v>
      </c>
      <c r="C4114" s="711" t="s">
        <v>269</v>
      </c>
      <c r="D4114" s="711" t="s">
        <v>5884</v>
      </c>
      <c r="E4114" s="713">
        <v>11.92</v>
      </c>
    </row>
    <row r="4115" spans="1:5">
      <c r="A4115" s="712">
        <v>89382</v>
      </c>
      <c r="B4115" s="711" t="s">
        <v>3356</v>
      </c>
      <c r="C4115" s="711" t="s">
        <v>269</v>
      </c>
      <c r="D4115" s="711" t="s">
        <v>5884</v>
      </c>
      <c r="E4115" s="713">
        <v>14.2</v>
      </c>
    </row>
    <row r="4116" spans="1:5">
      <c r="A4116" s="712">
        <v>89383</v>
      </c>
      <c r="B4116" s="711" t="s">
        <v>3357</v>
      </c>
      <c r="C4116" s="711" t="s">
        <v>269</v>
      </c>
      <c r="D4116" s="711" t="s">
        <v>5884</v>
      </c>
      <c r="E4116" s="713">
        <v>5.74</v>
      </c>
    </row>
    <row r="4117" spans="1:5">
      <c r="A4117" s="712">
        <v>89384</v>
      </c>
      <c r="B4117" s="711" t="s">
        <v>3358</v>
      </c>
      <c r="C4117" s="711" t="s">
        <v>269</v>
      </c>
      <c r="D4117" s="711" t="s">
        <v>5884</v>
      </c>
      <c r="E4117" s="713">
        <v>12.09</v>
      </c>
    </row>
    <row r="4118" spans="1:5">
      <c r="A4118" s="712">
        <v>89385</v>
      </c>
      <c r="B4118" s="711" t="s">
        <v>3359</v>
      </c>
      <c r="C4118" s="711" t="s">
        <v>269</v>
      </c>
      <c r="D4118" s="711" t="s">
        <v>5884</v>
      </c>
      <c r="E4118" s="713">
        <v>6.53</v>
      </c>
    </row>
    <row r="4119" spans="1:5">
      <c r="A4119" s="712">
        <v>89386</v>
      </c>
      <c r="B4119" s="711" t="s">
        <v>3360</v>
      </c>
      <c r="C4119" s="711" t="s">
        <v>269</v>
      </c>
      <c r="D4119" s="711" t="s">
        <v>5884</v>
      </c>
      <c r="E4119" s="713">
        <v>7.93</v>
      </c>
    </row>
    <row r="4120" spans="1:5">
      <c r="A4120" s="712">
        <v>89387</v>
      </c>
      <c r="B4120" s="711" t="s">
        <v>3361</v>
      </c>
      <c r="C4120" s="711" t="s">
        <v>269</v>
      </c>
      <c r="D4120" s="711" t="s">
        <v>5884</v>
      </c>
      <c r="E4120" s="713">
        <v>31.61</v>
      </c>
    </row>
    <row r="4121" spans="1:5">
      <c r="A4121" s="712">
        <v>89388</v>
      </c>
      <c r="B4121" s="711" t="s">
        <v>3362</v>
      </c>
      <c r="C4121" s="711" t="s">
        <v>269</v>
      </c>
      <c r="D4121" s="711" t="s">
        <v>5884</v>
      </c>
      <c r="E4121" s="713">
        <v>10.6</v>
      </c>
    </row>
    <row r="4122" spans="1:5">
      <c r="A4122" s="712">
        <v>89389</v>
      </c>
      <c r="B4122" s="711" t="s">
        <v>3363</v>
      </c>
      <c r="C4122" s="711" t="s">
        <v>269</v>
      </c>
      <c r="D4122" s="711" t="s">
        <v>5884</v>
      </c>
      <c r="E4122" s="713">
        <v>11.52</v>
      </c>
    </row>
    <row r="4123" spans="1:5">
      <c r="A4123" s="712">
        <v>89390</v>
      </c>
      <c r="B4123" s="711" t="s">
        <v>3364</v>
      </c>
      <c r="C4123" s="711" t="s">
        <v>269</v>
      </c>
      <c r="D4123" s="711" t="s">
        <v>5884</v>
      </c>
      <c r="E4123" s="713">
        <v>21.28</v>
      </c>
    </row>
    <row r="4124" spans="1:5">
      <c r="A4124" s="712">
        <v>89391</v>
      </c>
      <c r="B4124" s="711" t="s">
        <v>3365</v>
      </c>
      <c r="C4124" s="711" t="s">
        <v>269</v>
      </c>
      <c r="D4124" s="711" t="s">
        <v>5884</v>
      </c>
      <c r="E4124" s="713">
        <v>7.82</v>
      </c>
    </row>
    <row r="4125" spans="1:5">
      <c r="A4125" s="712">
        <v>89392</v>
      </c>
      <c r="B4125" s="711" t="s">
        <v>3366</v>
      </c>
      <c r="C4125" s="711" t="s">
        <v>269</v>
      </c>
      <c r="D4125" s="711" t="s">
        <v>5884</v>
      </c>
      <c r="E4125" s="713">
        <v>25.36</v>
      </c>
    </row>
    <row r="4126" spans="1:5">
      <c r="A4126" s="712">
        <v>89393</v>
      </c>
      <c r="B4126" s="711" t="s">
        <v>3367</v>
      </c>
      <c r="C4126" s="711" t="s">
        <v>269</v>
      </c>
      <c r="D4126" s="711" t="s">
        <v>5884</v>
      </c>
      <c r="E4126" s="713">
        <v>8.6999999999999993</v>
      </c>
    </row>
    <row r="4127" spans="1:5">
      <c r="A4127" s="712">
        <v>89394</v>
      </c>
      <c r="B4127" s="711" t="s">
        <v>3368</v>
      </c>
      <c r="C4127" s="711" t="s">
        <v>269</v>
      </c>
      <c r="D4127" s="711" t="s">
        <v>5884</v>
      </c>
      <c r="E4127" s="713">
        <v>17.989999999999998</v>
      </c>
    </row>
    <row r="4128" spans="1:5">
      <c r="A4128" s="712">
        <v>89395</v>
      </c>
      <c r="B4128" s="711" t="s">
        <v>3369</v>
      </c>
      <c r="C4128" s="711" t="s">
        <v>269</v>
      </c>
      <c r="D4128" s="711" t="s">
        <v>5884</v>
      </c>
      <c r="E4128" s="713">
        <v>10.42</v>
      </c>
    </row>
    <row r="4129" spans="1:5">
      <c r="A4129" s="712">
        <v>89396</v>
      </c>
      <c r="B4129" s="711" t="s">
        <v>3370</v>
      </c>
      <c r="C4129" s="711" t="s">
        <v>269</v>
      </c>
      <c r="D4129" s="711" t="s">
        <v>5884</v>
      </c>
      <c r="E4129" s="713">
        <v>18.37</v>
      </c>
    </row>
    <row r="4130" spans="1:5">
      <c r="A4130" s="712">
        <v>89397</v>
      </c>
      <c r="B4130" s="711" t="s">
        <v>3371</v>
      </c>
      <c r="C4130" s="711" t="s">
        <v>269</v>
      </c>
      <c r="D4130" s="711" t="s">
        <v>5884</v>
      </c>
      <c r="E4130" s="713">
        <v>12.54</v>
      </c>
    </row>
    <row r="4131" spans="1:5">
      <c r="A4131" s="712">
        <v>89398</v>
      </c>
      <c r="B4131" s="711" t="s">
        <v>3372</v>
      </c>
      <c r="C4131" s="711" t="s">
        <v>269</v>
      </c>
      <c r="D4131" s="711" t="s">
        <v>5884</v>
      </c>
      <c r="E4131" s="713">
        <v>15.45</v>
      </c>
    </row>
    <row r="4132" spans="1:5">
      <c r="A4132" s="712">
        <v>89399</v>
      </c>
      <c r="B4132" s="711" t="s">
        <v>3373</v>
      </c>
      <c r="C4132" s="711" t="s">
        <v>269</v>
      </c>
      <c r="D4132" s="711" t="s">
        <v>5884</v>
      </c>
      <c r="E4132" s="713">
        <v>28.95</v>
      </c>
    </row>
    <row r="4133" spans="1:5">
      <c r="A4133" s="712">
        <v>89400</v>
      </c>
      <c r="B4133" s="711" t="s">
        <v>3374</v>
      </c>
      <c r="C4133" s="711" t="s">
        <v>269</v>
      </c>
      <c r="D4133" s="711" t="s">
        <v>5884</v>
      </c>
      <c r="E4133" s="713">
        <v>17.55</v>
      </c>
    </row>
    <row r="4134" spans="1:5">
      <c r="A4134" s="712">
        <v>89404</v>
      </c>
      <c r="B4134" s="711" t="s">
        <v>3375</v>
      </c>
      <c r="C4134" s="711" t="s">
        <v>269</v>
      </c>
      <c r="D4134" s="711" t="s">
        <v>5884</v>
      </c>
      <c r="E4134" s="713">
        <v>4.2699999999999996</v>
      </c>
    </row>
    <row r="4135" spans="1:5">
      <c r="A4135" s="712">
        <v>89405</v>
      </c>
      <c r="B4135" s="711" t="s">
        <v>3376</v>
      </c>
      <c r="C4135" s="711" t="s">
        <v>269</v>
      </c>
      <c r="D4135" s="711" t="s">
        <v>5884</v>
      </c>
      <c r="E4135" s="713">
        <v>4.6399999999999997</v>
      </c>
    </row>
    <row r="4136" spans="1:5">
      <c r="A4136" s="712">
        <v>89406</v>
      </c>
      <c r="B4136" s="711" t="s">
        <v>3377</v>
      </c>
      <c r="C4136" s="711" t="s">
        <v>269</v>
      </c>
      <c r="D4136" s="711" t="s">
        <v>5884</v>
      </c>
      <c r="E4136" s="713">
        <v>6.22</v>
      </c>
    </row>
    <row r="4137" spans="1:5">
      <c r="A4137" s="712">
        <v>89407</v>
      </c>
      <c r="B4137" s="711" t="s">
        <v>3378</v>
      </c>
      <c r="C4137" s="711" t="s">
        <v>269</v>
      </c>
      <c r="D4137" s="711" t="s">
        <v>5884</v>
      </c>
      <c r="E4137" s="713">
        <v>5.6</v>
      </c>
    </row>
    <row r="4138" spans="1:5">
      <c r="A4138" s="712">
        <v>89408</v>
      </c>
      <c r="B4138" s="711" t="s">
        <v>3379</v>
      </c>
      <c r="C4138" s="711" t="s">
        <v>269</v>
      </c>
      <c r="D4138" s="711" t="s">
        <v>5884</v>
      </c>
      <c r="E4138" s="713">
        <v>5.18</v>
      </c>
    </row>
    <row r="4139" spans="1:5">
      <c r="A4139" s="712">
        <v>89409</v>
      </c>
      <c r="B4139" s="711" t="s">
        <v>3380</v>
      </c>
      <c r="C4139" s="711" t="s">
        <v>269</v>
      </c>
      <c r="D4139" s="711" t="s">
        <v>5884</v>
      </c>
      <c r="E4139" s="713">
        <v>5.98</v>
      </c>
    </row>
    <row r="4140" spans="1:5">
      <c r="A4140" s="712">
        <v>89410</v>
      </c>
      <c r="B4140" s="711" t="s">
        <v>3381</v>
      </c>
      <c r="C4140" s="711" t="s">
        <v>269</v>
      </c>
      <c r="D4140" s="711" t="s">
        <v>5884</v>
      </c>
      <c r="E4140" s="713">
        <v>7.64</v>
      </c>
    </row>
    <row r="4141" spans="1:5">
      <c r="A4141" s="712">
        <v>89411</v>
      </c>
      <c r="B4141" s="711" t="s">
        <v>3382</v>
      </c>
      <c r="C4141" s="711" t="s">
        <v>269</v>
      </c>
      <c r="D4141" s="711" t="s">
        <v>5884</v>
      </c>
      <c r="E4141" s="713">
        <v>6.9</v>
      </c>
    </row>
    <row r="4142" spans="1:5">
      <c r="A4142" s="712">
        <v>89412</v>
      </c>
      <c r="B4142" s="711" t="s">
        <v>3383</v>
      </c>
      <c r="C4142" s="711" t="s">
        <v>269</v>
      </c>
      <c r="D4142" s="711" t="s">
        <v>5884</v>
      </c>
      <c r="E4142" s="713">
        <v>7.92</v>
      </c>
    </row>
    <row r="4143" spans="1:5">
      <c r="A4143" s="712">
        <v>89413</v>
      </c>
      <c r="B4143" s="711" t="s">
        <v>3384</v>
      </c>
      <c r="C4143" s="711" t="s">
        <v>269</v>
      </c>
      <c r="D4143" s="711" t="s">
        <v>5884</v>
      </c>
      <c r="E4143" s="713">
        <v>7.72</v>
      </c>
    </row>
    <row r="4144" spans="1:5">
      <c r="A4144" s="712">
        <v>89414</v>
      </c>
      <c r="B4144" s="711" t="s">
        <v>3385</v>
      </c>
      <c r="C4144" s="711" t="s">
        <v>269</v>
      </c>
      <c r="D4144" s="711" t="s">
        <v>5884</v>
      </c>
      <c r="E4144" s="713">
        <v>9.98</v>
      </c>
    </row>
    <row r="4145" spans="1:5">
      <c r="A4145" s="712">
        <v>89415</v>
      </c>
      <c r="B4145" s="711" t="s">
        <v>3386</v>
      </c>
      <c r="C4145" s="711" t="s">
        <v>269</v>
      </c>
      <c r="D4145" s="711" t="s">
        <v>5884</v>
      </c>
      <c r="E4145" s="713">
        <v>12.78</v>
      </c>
    </row>
    <row r="4146" spans="1:5">
      <c r="A4146" s="712">
        <v>89416</v>
      </c>
      <c r="B4146" s="711" t="s">
        <v>3387</v>
      </c>
      <c r="C4146" s="711" t="s">
        <v>269</v>
      </c>
      <c r="D4146" s="711" t="s">
        <v>5884</v>
      </c>
      <c r="E4146" s="713">
        <v>9.5</v>
      </c>
    </row>
    <row r="4147" spans="1:5">
      <c r="A4147" s="712">
        <v>89417</v>
      </c>
      <c r="B4147" s="711" t="s">
        <v>3388</v>
      </c>
      <c r="C4147" s="711" t="s">
        <v>269</v>
      </c>
      <c r="D4147" s="711" t="s">
        <v>5884</v>
      </c>
      <c r="E4147" s="713">
        <v>3.47</v>
      </c>
    </row>
    <row r="4148" spans="1:5">
      <c r="A4148" s="712">
        <v>89418</v>
      </c>
      <c r="B4148" s="711" t="s">
        <v>3389</v>
      </c>
      <c r="C4148" s="711" t="s">
        <v>269</v>
      </c>
      <c r="D4148" s="711" t="s">
        <v>5884</v>
      </c>
      <c r="E4148" s="713">
        <v>10.92</v>
      </c>
    </row>
    <row r="4149" spans="1:5">
      <c r="A4149" s="712">
        <v>89419</v>
      </c>
      <c r="B4149" s="711" t="s">
        <v>3390</v>
      </c>
      <c r="C4149" s="711" t="s">
        <v>269</v>
      </c>
      <c r="D4149" s="711" t="s">
        <v>5884</v>
      </c>
      <c r="E4149" s="713">
        <v>4.1500000000000004</v>
      </c>
    </row>
    <row r="4150" spans="1:5">
      <c r="A4150" s="712">
        <v>89420</v>
      </c>
      <c r="B4150" s="711" t="s">
        <v>3391</v>
      </c>
      <c r="C4150" s="711" t="s">
        <v>269</v>
      </c>
      <c r="D4150" s="711" t="s">
        <v>5884</v>
      </c>
      <c r="E4150" s="713">
        <v>8.19</v>
      </c>
    </row>
    <row r="4151" spans="1:5">
      <c r="A4151" s="712">
        <v>89421</v>
      </c>
      <c r="B4151" s="711" t="s">
        <v>3392</v>
      </c>
      <c r="C4151" s="711" t="s">
        <v>269</v>
      </c>
      <c r="D4151" s="711" t="s">
        <v>5884</v>
      </c>
      <c r="E4151" s="713">
        <v>10.63</v>
      </c>
    </row>
    <row r="4152" spans="1:5">
      <c r="A4152" s="712">
        <v>89422</v>
      </c>
      <c r="B4152" s="711" t="s">
        <v>3393</v>
      </c>
      <c r="C4152" s="711" t="s">
        <v>269</v>
      </c>
      <c r="D4152" s="711" t="s">
        <v>5884</v>
      </c>
      <c r="E4152" s="713">
        <v>3.55</v>
      </c>
    </row>
    <row r="4153" spans="1:5">
      <c r="A4153" s="712">
        <v>89423</v>
      </c>
      <c r="B4153" s="711" t="s">
        <v>3394</v>
      </c>
      <c r="C4153" s="711" t="s">
        <v>269</v>
      </c>
      <c r="D4153" s="711" t="s">
        <v>5884</v>
      </c>
      <c r="E4153" s="713">
        <v>7.6</v>
      </c>
    </row>
    <row r="4154" spans="1:5">
      <c r="A4154" s="712">
        <v>89424</v>
      </c>
      <c r="B4154" s="711" t="s">
        <v>3395</v>
      </c>
      <c r="C4154" s="711" t="s">
        <v>269</v>
      </c>
      <c r="D4154" s="711" t="s">
        <v>5884</v>
      </c>
      <c r="E4154" s="713">
        <v>4.1399999999999997</v>
      </c>
    </row>
    <row r="4155" spans="1:5">
      <c r="A4155" s="712">
        <v>89425</v>
      </c>
      <c r="B4155" s="711" t="s">
        <v>3396</v>
      </c>
      <c r="C4155" s="711" t="s">
        <v>269</v>
      </c>
      <c r="D4155" s="711" t="s">
        <v>5884</v>
      </c>
      <c r="E4155" s="713">
        <v>14.07</v>
      </c>
    </row>
    <row r="4156" spans="1:5">
      <c r="A4156" s="712">
        <v>89426</v>
      </c>
      <c r="B4156" s="711" t="s">
        <v>3397</v>
      </c>
      <c r="C4156" s="711" t="s">
        <v>269</v>
      </c>
      <c r="D4156" s="711" t="s">
        <v>5884</v>
      </c>
      <c r="E4156" s="713">
        <v>7.19</v>
      </c>
    </row>
    <row r="4157" spans="1:5">
      <c r="A4157" s="712">
        <v>89427</v>
      </c>
      <c r="B4157" s="711" t="s">
        <v>3398</v>
      </c>
      <c r="C4157" s="711" t="s">
        <v>269</v>
      </c>
      <c r="D4157" s="711" t="s">
        <v>5884</v>
      </c>
      <c r="E4157" s="713">
        <v>10.42</v>
      </c>
    </row>
    <row r="4158" spans="1:5">
      <c r="A4158" s="712">
        <v>89428</v>
      </c>
      <c r="B4158" s="711" t="s">
        <v>3399</v>
      </c>
      <c r="C4158" s="711" t="s">
        <v>269</v>
      </c>
      <c r="D4158" s="711" t="s">
        <v>5884</v>
      </c>
      <c r="E4158" s="713">
        <v>12.7</v>
      </c>
    </row>
    <row r="4159" spans="1:5">
      <c r="A4159" s="712">
        <v>89429</v>
      </c>
      <c r="B4159" s="711" t="s">
        <v>3400</v>
      </c>
      <c r="C4159" s="711" t="s">
        <v>269</v>
      </c>
      <c r="D4159" s="711" t="s">
        <v>5884</v>
      </c>
      <c r="E4159" s="713">
        <v>4.24</v>
      </c>
    </row>
    <row r="4160" spans="1:5">
      <c r="A4160" s="712">
        <v>89430</v>
      </c>
      <c r="B4160" s="711" t="s">
        <v>3401</v>
      </c>
      <c r="C4160" s="711" t="s">
        <v>269</v>
      </c>
      <c r="D4160" s="711" t="s">
        <v>5884</v>
      </c>
      <c r="E4160" s="713">
        <v>10.59</v>
      </c>
    </row>
    <row r="4161" spans="1:5">
      <c r="A4161" s="712">
        <v>89431</v>
      </c>
      <c r="B4161" s="711" t="s">
        <v>3402</v>
      </c>
      <c r="C4161" s="711" t="s">
        <v>269</v>
      </c>
      <c r="D4161" s="711" t="s">
        <v>5884</v>
      </c>
      <c r="E4161" s="713">
        <v>6.13</v>
      </c>
    </row>
    <row r="4162" spans="1:5">
      <c r="A4162" s="712">
        <v>89432</v>
      </c>
      <c r="B4162" s="711" t="s">
        <v>3403</v>
      </c>
      <c r="C4162" s="711" t="s">
        <v>269</v>
      </c>
      <c r="D4162" s="711" t="s">
        <v>5884</v>
      </c>
      <c r="E4162" s="713">
        <v>29.81</v>
      </c>
    </row>
    <row r="4163" spans="1:5">
      <c r="A4163" s="712">
        <v>89433</v>
      </c>
      <c r="B4163" s="711" t="s">
        <v>3404</v>
      </c>
      <c r="C4163" s="711" t="s">
        <v>269</v>
      </c>
      <c r="D4163" s="711" t="s">
        <v>5884</v>
      </c>
      <c r="E4163" s="713">
        <v>8.8000000000000007</v>
      </c>
    </row>
    <row r="4164" spans="1:5">
      <c r="A4164" s="712">
        <v>89434</v>
      </c>
      <c r="B4164" s="711" t="s">
        <v>3405</v>
      </c>
      <c r="C4164" s="711" t="s">
        <v>269</v>
      </c>
      <c r="D4164" s="711" t="s">
        <v>5884</v>
      </c>
      <c r="E4164" s="713">
        <v>9.7200000000000006</v>
      </c>
    </row>
    <row r="4165" spans="1:5">
      <c r="A4165" s="712">
        <v>89435</v>
      </c>
      <c r="B4165" s="711" t="s">
        <v>3406</v>
      </c>
      <c r="C4165" s="711" t="s">
        <v>269</v>
      </c>
      <c r="D4165" s="711" t="s">
        <v>5884</v>
      </c>
      <c r="E4165" s="713">
        <v>19.48</v>
      </c>
    </row>
    <row r="4166" spans="1:5">
      <c r="A4166" s="712">
        <v>89436</v>
      </c>
      <c r="B4166" s="711" t="s">
        <v>3407</v>
      </c>
      <c r="C4166" s="711" t="s">
        <v>269</v>
      </c>
      <c r="D4166" s="711" t="s">
        <v>5884</v>
      </c>
      <c r="E4166" s="713">
        <v>6.02</v>
      </c>
    </row>
    <row r="4167" spans="1:5">
      <c r="A4167" s="712">
        <v>89437</v>
      </c>
      <c r="B4167" s="711" t="s">
        <v>3408</v>
      </c>
      <c r="C4167" s="711" t="s">
        <v>269</v>
      </c>
      <c r="D4167" s="711" t="s">
        <v>5884</v>
      </c>
      <c r="E4167" s="713">
        <v>23.56</v>
      </c>
    </row>
    <row r="4168" spans="1:5">
      <c r="A4168" s="712">
        <v>89438</v>
      </c>
      <c r="B4168" s="711" t="s">
        <v>3409</v>
      </c>
      <c r="C4168" s="711" t="s">
        <v>269</v>
      </c>
      <c r="D4168" s="711" t="s">
        <v>5884</v>
      </c>
      <c r="E4168" s="713">
        <v>6.13</v>
      </c>
    </row>
    <row r="4169" spans="1:5">
      <c r="A4169" s="712">
        <v>89439</v>
      </c>
      <c r="B4169" s="711" t="s">
        <v>3410</v>
      </c>
      <c r="C4169" s="711" t="s">
        <v>269</v>
      </c>
      <c r="D4169" s="711" t="s">
        <v>5884</v>
      </c>
      <c r="E4169" s="713">
        <v>8.26</v>
      </c>
    </row>
    <row r="4170" spans="1:5">
      <c r="A4170" s="712">
        <v>89440</v>
      </c>
      <c r="B4170" s="711" t="s">
        <v>3411</v>
      </c>
      <c r="C4170" s="711" t="s">
        <v>269</v>
      </c>
      <c r="D4170" s="711" t="s">
        <v>5884</v>
      </c>
      <c r="E4170" s="713">
        <v>7.44</v>
      </c>
    </row>
    <row r="4171" spans="1:5">
      <c r="A4171" s="712">
        <v>89441</v>
      </c>
      <c r="B4171" s="711" t="s">
        <v>3412</v>
      </c>
      <c r="C4171" s="711" t="s">
        <v>269</v>
      </c>
      <c r="D4171" s="711" t="s">
        <v>5884</v>
      </c>
      <c r="E4171" s="713">
        <v>15.39</v>
      </c>
    </row>
    <row r="4172" spans="1:5">
      <c r="A4172" s="712">
        <v>89442</v>
      </c>
      <c r="B4172" s="711" t="s">
        <v>3413</v>
      </c>
      <c r="C4172" s="711" t="s">
        <v>269</v>
      </c>
      <c r="D4172" s="711" t="s">
        <v>5884</v>
      </c>
      <c r="E4172" s="713">
        <v>9.56</v>
      </c>
    </row>
    <row r="4173" spans="1:5">
      <c r="A4173" s="712">
        <v>89443</v>
      </c>
      <c r="B4173" s="711" t="s">
        <v>3414</v>
      </c>
      <c r="C4173" s="711" t="s">
        <v>269</v>
      </c>
      <c r="D4173" s="711" t="s">
        <v>5884</v>
      </c>
      <c r="E4173" s="713">
        <v>11.92</v>
      </c>
    </row>
    <row r="4174" spans="1:5">
      <c r="A4174" s="712">
        <v>89444</v>
      </c>
      <c r="B4174" s="711" t="s">
        <v>3415</v>
      </c>
      <c r="C4174" s="711" t="s">
        <v>269</v>
      </c>
      <c r="D4174" s="711" t="s">
        <v>5884</v>
      </c>
      <c r="E4174" s="713">
        <v>25.42</v>
      </c>
    </row>
    <row r="4175" spans="1:5">
      <c r="A4175" s="712">
        <v>89445</v>
      </c>
      <c r="B4175" s="711" t="s">
        <v>3416</v>
      </c>
      <c r="C4175" s="711" t="s">
        <v>269</v>
      </c>
      <c r="D4175" s="711" t="s">
        <v>5884</v>
      </c>
      <c r="E4175" s="713">
        <v>14.02</v>
      </c>
    </row>
    <row r="4176" spans="1:5">
      <c r="A4176" s="712">
        <v>89481</v>
      </c>
      <c r="B4176" s="711" t="s">
        <v>3417</v>
      </c>
      <c r="C4176" s="711" t="s">
        <v>269</v>
      </c>
      <c r="D4176" s="711" t="s">
        <v>5884</v>
      </c>
      <c r="E4176" s="713">
        <v>4.0599999999999996</v>
      </c>
    </row>
    <row r="4177" spans="1:5">
      <c r="A4177" s="712">
        <v>89485</v>
      </c>
      <c r="B4177" s="711" t="s">
        <v>3418</v>
      </c>
      <c r="C4177" s="711" t="s">
        <v>269</v>
      </c>
      <c r="D4177" s="711" t="s">
        <v>5884</v>
      </c>
      <c r="E4177" s="713">
        <v>4.8600000000000003</v>
      </c>
    </row>
    <row r="4178" spans="1:5">
      <c r="A4178" s="712">
        <v>89489</v>
      </c>
      <c r="B4178" s="711" t="s">
        <v>3419</v>
      </c>
      <c r="C4178" s="711" t="s">
        <v>269</v>
      </c>
      <c r="D4178" s="711" t="s">
        <v>5884</v>
      </c>
      <c r="E4178" s="713">
        <v>6.52</v>
      </c>
    </row>
    <row r="4179" spans="1:5">
      <c r="A4179" s="712">
        <v>89490</v>
      </c>
      <c r="B4179" s="711" t="s">
        <v>3420</v>
      </c>
      <c r="C4179" s="711" t="s">
        <v>269</v>
      </c>
      <c r="D4179" s="711" t="s">
        <v>5884</v>
      </c>
      <c r="E4179" s="713">
        <v>5.78</v>
      </c>
    </row>
    <row r="4180" spans="1:5">
      <c r="A4180" s="712">
        <v>89492</v>
      </c>
      <c r="B4180" s="711" t="s">
        <v>3421</v>
      </c>
      <c r="C4180" s="711" t="s">
        <v>269</v>
      </c>
      <c r="D4180" s="711" t="s">
        <v>5884</v>
      </c>
      <c r="E4180" s="713">
        <v>6.44</v>
      </c>
    </row>
    <row r="4181" spans="1:5">
      <c r="A4181" s="712">
        <v>89493</v>
      </c>
      <c r="B4181" s="711" t="s">
        <v>3422</v>
      </c>
      <c r="C4181" s="711" t="s">
        <v>269</v>
      </c>
      <c r="D4181" s="711" t="s">
        <v>5884</v>
      </c>
      <c r="E4181" s="713">
        <v>8.6999999999999993</v>
      </c>
    </row>
    <row r="4182" spans="1:5">
      <c r="A4182" s="712">
        <v>89494</v>
      </c>
      <c r="B4182" s="711" t="s">
        <v>3423</v>
      </c>
      <c r="C4182" s="711" t="s">
        <v>269</v>
      </c>
      <c r="D4182" s="711" t="s">
        <v>5884</v>
      </c>
      <c r="E4182" s="713">
        <v>11.5</v>
      </c>
    </row>
    <row r="4183" spans="1:5">
      <c r="A4183" s="712">
        <v>89496</v>
      </c>
      <c r="B4183" s="711" t="s">
        <v>3424</v>
      </c>
      <c r="C4183" s="711" t="s">
        <v>269</v>
      </c>
      <c r="D4183" s="711" t="s">
        <v>5884</v>
      </c>
      <c r="E4183" s="713">
        <v>8.2200000000000006</v>
      </c>
    </row>
    <row r="4184" spans="1:5">
      <c r="A4184" s="712">
        <v>89497</v>
      </c>
      <c r="B4184" s="711" t="s">
        <v>3425</v>
      </c>
      <c r="C4184" s="711" t="s">
        <v>269</v>
      </c>
      <c r="D4184" s="711" t="s">
        <v>5884</v>
      </c>
      <c r="E4184" s="713">
        <v>10.63</v>
      </c>
    </row>
    <row r="4185" spans="1:5">
      <c r="A4185" s="712">
        <v>89498</v>
      </c>
      <c r="B4185" s="711" t="s">
        <v>3426</v>
      </c>
      <c r="C4185" s="711" t="s">
        <v>269</v>
      </c>
      <c r="D4185" s="711" t="s">
        <v>5884</v>
      </c>
      <c r="E4185" s="713">
        <v>11.66</v>
      </c>
    </row>
    <row r="4186" spans="1:5">
      <c r="A4186" s="712">
        <v>89499</v>
      </c>
      <c r="B4186" s="711" t="s">
        <v>3427</v>
      </c>
      <c r="C4186" s="711" t="s">
        <v>269</v>
      </c>
      <c r="D4186" s="711" t="s">
        <v>5884</v>
      </c>
      <c r="E4186" s="713">
        <v>18.23</v>
      </c>
    </row>
    <row r="4187" spans="1:5">
      <c r="A4187" s="712">
        <v>89500</v>
      </c>
      <c r="B4187" s="711" t="s">
        <v>3428</v>
      </c>
      <c r="C4187" s="711" t="s">
        <v>269</v>
      </c>
      <c r="D4187" s="711" t="s">
        <v>5884</v>
      </c>
      <c r="E4187" s="713">
        <v>11.86</v>
      </c>
    </row>
    <row r="4188" spans="1:5">
      <c r="A4188" s="712">
        <v>89501</v>
      </c>
      <c r="B4188" s="711" t="s">
        <v>3429</v>
      </c>
      <c r="C4188" s="711" t="s">
        <v>269</v>
      </c>
      <c r="D4188" s="711" t="s">
        <v>5884</v>
      </c>
      <c r="E4188" s="713">
        <v>12.81</v>
      </c>
    </row>
    <row r="4189" spans="1:5">
      <c r="A4189" s="712">
        <v>89502</v>
      </c>
      <c r="B4189" s="711" t="s">
        <v>3430</v>
      </c>
      <c r="C4189" s="711" t="s">
        <v>269</v>
      </c>
      <c r="D4189" s="711" t="s">
        <v>5884</v>
      </c>
      <c r="E4189" s="713">
        <v>14.67</v>
      </c>
    </row>
    <row r="4190" spans="1:5">
      <c r="A4190" s="712">
        <v>89503</v>
      </c>
      <c r="B4190" s="711" t="s">
        <v>3431</v>
      </c>
      <c r="C4190" s="711" t="s">
        <v>269</v>
      </c>
      <c r="D4190" s="711" t="s">
        <v>5884</v>
      </c>
      <c r="E4190" s="713">
        <v>22.82</v>
      </c>
    </row>
    <row r="4191" spans="1:5">
      <c r="A4191" s="712">
        <v>89504</v>
      </c>
      <c r="B4191" s="711" t="s">
        <v>3432</v>
      </c>
      <c r="C4191" s="711" t="s">
        <v>269</v>
      </c>
      <c r="D4191" s="711" t="s">
        <v>5884</v>
      </c>
      <c r="E4191" s="713">
        <v>19.87</v>
      </c>
    </row>
    <row r="4192" spans="1:5">
      <c r="A4192" s="712">
        <v>89505</v>
      </c>
      <c r="B4192" s="711" t="s">
        <v>3433</v>
      </c>
      <c r="C4192" s="711" t="s">
        <v>269</v>
      </c>
      <c r="D4192" s="711" t="s">
        <v>5884</v>
      </c>
      <c r="E4192" s="713">
        <v>34.29</v>
      </c>
    </row>
    <row r="4193" spans="1:5">
      <c r="A4193" s="712">
        <v>89506</v>
      </c>
      <c r="B4193" s="711" t="s">
        <v>3434</v>
      </c>
      <c r="C4193" s="711" t="s">
        <v>269</v>
      </c>
      <c r="D4193" s="711" t="s">
        <v>5884</v>
      </c>
      <c r="E4193" s="713">
        <v>38.74</v>
      </c>
    </row>
    <row r="4194" spans="1:5">
      <c r="A4194" s="712">
        <v>89507</v>
      </c>
      <c r="B4194" s="711" t="s">
        <v>3435</v>
      </c>
      <c r="C4194" s="711" t="s">
        <v>269</v>
      </c>
      <c r="D4194" s="711" t="s">
        <v>5884</v>
      </c>
      <c r="E4194" s="713">
        <v>48.02</v>
      </c>
    </row>
    <row r="4195" spans="1:5">
      <c r="A4195" s="712">
        <v>89510</v>
      </c>
      <c r="B4195" s="711" t="s">
        <v>3436</v>
      </c>
      <c r="C4195" s="711" t="s">
        <v>269</v>
      </c>
      <c r="D4195" s="711" t="s">
        <v>5884</v>
      </c>
      <c r="E4195" s="713">
        <v>31.01</v>
      </c>
    </row>
    <row r="4196" spans="1:5">
      <c r="A4196" s="712">
        <v>89513</v>
      </c>
      <c r="B4196" s="711" t="s">
        <v>3437</v>
      </c>
      <c r="C4196" s="711" t="s">
        <v>269</v>
      </c>
      <c r="D4196" s="711" t="s">
        <v>5884</v>
      </c>
      <c r="E4196" s="713">
        <v>108.76</v>
      </c>
    </row>
    <row r="4197" spans="1:5">
      <c r="A4197" s="712">
        <v>89514</v>
      </c>
      <c r="B4197" s="711" t="s">
        <v>3438</v>
      </c>
      <c r="C4197" s="711" t="s">
        <v>269</v>
      </c>
      <c r="D4197" s="711" t="s">
        <v>5884</v>
      </c>
      <c r="E4197" s="713">
        <v>9.2799999999999994</v>
      </c>
    </row>
    <row r="4198" spans="1:5">
      <c r="A4198" s="712">
        <v>89515</v>
      </c>
      <c r="B4198" s="711" t="s">
        <v>3439</v>
      </c>
      <c r="C4198" s="711" t="s">
        <v>269</v>
      </c>
      <c r="D4198" s="711" t="s">
        <v>5884</v>
      </c>
      <c r="E4198" s="713">
        <v>81.64</v>
      </c>
    </row>
    <row r="4199" spans="1:5">
      <c r="A4199" s="712">
        <v>89516</v>
      </c>
      <c r="B4199" s="711" t="s">
        <v>3440</v>
      </c>
      <c r="C4199" s="711" t="s">
        <v>269</v>
      </c>
      <c r="D4199" s="711" t="s">
        <v>5884</v>
      </c>
      <c r="E4199" s="713">
        <v>8.0299999999999994</v>
      </c>
    </row>
    <row r="4200" spans="1:5">
      <c r="A4200" s="712">
        <v>89517</v>
      </c>
      <c r="B4200" s="711" t="s">
        <v>3441</v>
      </c>
      <c r="C4200" s="711" t="s">
        <v>269</v>
      </c>
      <c r="D4200" s="711" t="s">
        <v>5884</v>
      </c>
      <c r="E4200" s="713">
        <v>68.459999999999994</v>
      </c>
    </row>
    <row r="4201" spans="1:5">
      <c r="A4201" s="712">
        <v>89518</v>
      </c>
      <c r="B4201" s="711" t="s">
        <v>3442</v>
      </c>
      <c r="C4201" s="711" t="s">
        <v>269</v>
      </c>
      <c r="D4201" s="711" t="s">
        <v>5884</v>
      </c>
      <c r="E4201" s="713">
        <v>12.86</v>
      </c>
    </row>
    <row r="4202" spans="1:5">
      <c r="A4202" s="712">
        <v>89519</v>
      </c>
      <c r="B4202" s="711" t="s">
        <v>3443</v>
      </c>
      <c r="C4202" s="711" t="s">
        <v>269</v>
      </c>
      <c r="D4202" s="711" t="s">
        <v>5884</v>
      </c>
      <c r="E4202" s="713">
        <v>45.7</v>
      </c>
    </row>
    <row r="4203" spans="1:5">
      <c r="A4203" s="712">
        <v>89520</v>
      </c>
      <c r="B4203" s="711" t="s">
        <v>3444</v>
      </c>
      <c r="C4203" s="711" t="s">
        <v>269</v>
      </c>
      <c r="D4203" s="711" t="s">
        <v>5884</v>
      </c>
      <c r="E4203" s="713">
        <v>11.21</v>
      </c>
    </row>
    <row r="4204" spans="1:5">
      <c r="A4204" s="712">
        <v>89521</v>
      </c>
      <c r="B4204" s="711" t="s">
        <v>3445</v>
      </c>
      <c r="C4204" s="711" t="s">
        <v>269</v>
      </c>
      <c r="D4204" s="711" t="s">
        <v>5884</v>
      </c>
      <c r="E4204" s="713">
        <v>128.27000000000001</v>
      </c>
    </row>
    <row r="4205" spans="1:5">
      <c r="A4205" s="712">
        <v>89522</v>
      </c>
      <c r="B4205" s="711" t="s">
        <v>3446</v>
      </c>
      <c r="C4205" s="711" t="s">
        <v>269</v>
      </c>
      <c r="D4205" s="711" t="s">
        <v>5884</v>
      </c>
      <c r="E4205" s="713">
        <v>26.19</v>
      </c>
    </row>
    <row r="4206" spans="1:5">
      <c r="A4206" s="712">
        <v>89523</v>
      </c>
      <c r="B4206" s="711" t="s">
        <v>3447</v>
      </c>
      <c r="C4206" s="711" t="s">
        <v>269</v>
      </c>
      <c r="D4206" s="711" t="s">
        <v>5884</v>
      </c>
      <c r="E4206" s="713">
        <v>96.34</v>
      </c>
    </row>
    <row r="4207" spans="1:5">
      <c r="A4207" s="712">
        <v>89524</v>
      </c>
      <c r="B4207" s="711" t="s">
        <v>3448</v>
      </c>
      <c r="C4207" s="711" t="s">
        <v>269</v>
      </c>
      <c r="D4207" s="711" t="s">
        <v>5884</v>
      </c>
      <c r="E4207" s="713">
        <v>23.03</v>
      </c>
    </row>
    <row r="4208" spans="1:5">
      <c r="A4208" s="712">
        <v>89525</v>
      </c>
      <c r="B4208" s="711" t="s">
        <v>3449</v>
      </c>
      <c r="C4208" s="711" t="s">
        <v>269</v>
      </c>
      <c r="D4208" s="711" t="s">
        <v>5884</v>
      </c>
      <c r="E4208" s="713">
        <v>94.72</v>
      </c>
    </row>
    <row r="4209" spans="1:5">
      <c r="A4209" s="712">
        <v>89526</v>
      </c>
      <c r="B4209" s="711" t="s">
        <v>3450</v>
      </c>
      <c r="C4209" s="711" t="s">
        <v>269</v>
      </c>
      <c r="D4209" s="711" t="s">
        <v>5884</v>
      </c>
      <c r="E4209" s="713">
        <v>34.549999999999997</v>
      </c>
    </row>
    <row r="4210" spans="1:5">
      <c r="A4210" s="712">
        <v>89527</v>
      </c>
      <c r="B4210" s="711" t="s">
        <v>3451</v>
      </c>
      <c r="C4210" s="711" t="s">
        <v>269</v>
      </c>
      <c r="D4210" s="711" t="s">
        <v>5884</v>
      </c>
      <c r="E4210" s="713">
        <v>72.33</v>
      </c>
    </row>
    <row r="4211" spans="1:5">
      <c r="A4211" s="712">
        <v>89528</v>
      </c>
      <c r="B4211" s="711" t="s">
        <v>3452</v>
      </c>
      <c r="C4211" s="711" t="s">
        <v>269</v>
      </c>
      <c r="D4211" s="711" t="s">
        <v>5884</v>
      </c>
      <c r="E4211" s="713">
        <v>3.38</v>
      </c>
    </row>
    <row r="4212" spans="1:5">
      <c r="A4212" s="712">
        <v>89529</v>
      </c>
      <c r="B4212" s="711" t="s">
        <v>3453</v>
      </c>
      <c r="C4212" s="711" t="s">
        <v>269</v>
      </c>
      <c r="D4212" s="711" t="s">
        <v>5884</v>
      </c>
      <c r="E4212" s="713">
        <v>39.119999999999997</v>
      </c>
    </row>
    <row r="4213" spans="1:5">
      <c r="A4213" s="712">
        <v>89530</v>
      </c>
      <c r="B4213" s="711" t="s">
        <v>3454</v>
      </c>
      <c r="C4213" s="711" t="s">
        <v>269</v>
      </c>
      <c r="D4213" s="711" t="s">
        <v>5884</v>
      </c>
      <c r="E4213" s="713">
        <v>13.31</v>
      </c>
    </row>
    <row r="4214" spans="1:5">
      <c r="A4214" s="712">
        <v>89531</v>
      </c>
      <c r="B4214" s="711" t="s">
        <v>3455</v>
      </c>
      <c r="C4214" s="711" t="s">
        <v>269</v>
      </c>
      <c r="D4214" s="711" t="s">
        <v>5884</v>
      </c>
      <c r="E4214" s="713">
        <v>31.43</v>
      </c>
    </row>
    <row r="4215" spans="1:5">
      <c r="A4215" s="712">
        <v>89532</v>
      </c>
      <c r="B4215" s="711" t="s">
        <v>3456</v>
      </c>
      <c r="C4215" s="711" t="s">
        <v>269</v>
      </c>
      <c r="D4215" s="711" t="s">
        <v>5884</v>
      </c>
      <c r="E4215" s="713">
        <v>6.43</v>
      </c>
    </row>
    <row r="4216" spans="1:5">
      <c r="A4216" s="712">
        <v>89533</v>
      </c>
      <c r="B4216" s="711" t="s">
        <v>3457</v>
      </c>
      <c r="C4216" s="711" t="s">
        <v>269</v>
      </c>
      <c r="D4216" s="711" t="s">
        <v>5884</v>
      </c>
      <c r="E4216" s="713">
        <v>31.43</v>
      </c>
    </row>
    <row r="4217" spans="1:5">
      <c r="A4217" s="712">
        <v>89534</v>
      </c>
      <c r="B4217" s="711" t="s">
        <v>3458</v>
      </c>
      <c r="C4217" s="711" t="s">
        <v>269</v>
      </c>
      <c r="D4217" s="711" t="s">
        <v>5884</v>
      </c>
      <c r="E4217" s="713">
        <v>4.2699999999999996</v>
      </c>
    </row>
    <row r="4218" spans="1:5">
      <c r="A4218" s="712">
        <v>89535</v>
      </c>
      <c r="B4218" s="711" t="s">
        <v>3459</v>
      </c>
      <c r="C4218" s="711" t="s">
        <v>269</v>
      </c>
      <c r="D4218" s="711" t="s">
        <v>5884</v>
      </c>
      <c r="E4218" s="713">
        <v>51.18</v>
      </c>
    </row>
    <row r="4219" spans="1:5">
      <c r="A4219" s="712">
        <v>89536</v>
      </c>
      <c r="B4219" s="711" t="s">
        <v>3460</v>
      </c>
      <c r="C4219" s="711" t="s">
        <v>269</v>
      </c>
      <c r="D4219" s="711" t="s">
        <v>5884</v>
      </c>
      <c r="E4219" s="713">
        <v>11.94</v>
      </c>
    </row>
    <row r="4220" spans="1:5">
      <c r="A4220" s="712">
        <v>89538</v>
      </c>
      <c r="B4220" s="711" t="s">
        <v>3461</v>
      </c>
      <c r="C4220" s="711" t="s">
        <v>269</v>
      </c>
      <c r="D4220" s="711" t="s">
        <v>5884</v>
      </c>
      <c r="E4220" s="713">
        <v>3.48</v>
      </c>
    </row>
    <row r="4221" spans="1:5">
      <c r="A4221" s="712">
        <v>89540</v>
      </c>
      <c r="B4221" s="711" t="s">
        <v>3462</v>
      </c>
      <c r="C4221" s="711" t="s">
        <v>269</v>
      </c>
      <c r="D4221" s="711" t="s">
        <v>5884</v>
      </c>
      <c r="E4221" s="713">
        <v>9.83</v>
      </c>
    </row>
    <row r="4222" spans="1:5">
      <c r="A4222" s="712">
        <v>89541</v>
      </c>
      <c r="B4222" s="711" t="s">
        <v>3463</v>
      </c>
      <c r="C4222" s="711" t="s">
        <v>269</v>
      </c>
      <c r="D4222" s="711" t="s">
        <v>5884</v>
      </c>
      <c r="E4222" s="713">
        <v>5.29</v>
      </c>
    </row>
    <row r="4223" spans="1:5">
      <c r="A4223" s="712">
        <v>89542</v>
      </c>
      <c r="B4223" s="711" t="s">
        <v>3464</v>
      </c>
      <c r="C4223" s="711" t="s">
        <v>269</v>
      </c>
      <c r="D4223" s="711" t="s">
        <v>5884</v>
      </c>
      <c r="E4223" s="713">
        <v>28.97</v>
      </c>
    </row>
    <row r="4224" spans="1:5">
      <c r="A4224" s="712">
        <v>89544</v>
      </c>
      <c r="B4224" s="711" t="s">
        <v>3465</v>
      </c>
      <c r="C4224" s="711" t="s">
        <v>269</v>
      </c>
      <c r="D4224" s="711" t="s">
        <v>5884</v>
      </c>
      <c r="E4224" s="713">
        <v>8.25</v>
      </c>
    </row>
    <row r="4225" spans="1:5">
      <c r="A4225" s="712">
        <v>89545</v>
      </c>
      <c r="B4225" s="711" t="s">
        <v>3466</v>
      </c>
      <c r="C4225" s="711" t="s">
        <v>269</v>
      </c>
      <c r="D4225" s="711" t="s">
        <v>5884</v>
      </c>
      <c r="E4225" s="713">
        <v>11.77</v>
      </c>
    </row>
    <row r="4226" spans="1:5">
      <c r="A4226" s="712">
        <v>89546</v>
      </c>
      <c r="B4226" s="711" t="s">
        <v>3467</v>
      </c>
      <c r="C4226" s="711" t="s">
        <v>269</v>
      </c>
      <c r="D4226" s="711" t="s">
        <v>5884</v>
      </c>
      <c r="E4226" s="713">
        <v>10.1</v>
      </c>
    </row>
    <row r="4227" spans="1:5">
      <c r="A4227" s="712">
        <v>89547</v>
      </c>
      <c r="B4227" s="711" t="s">
        <v>3468</v>
      </c>
      <c r="C4227" s="711" t="s">
        <v>269</v>
      </c>
      <c r="D4227" s="711" t="s">
        <v>5884</v>
      </c>
      <c r="E4227" s="713">
        <v>17.55</v>
      </c>
    </row>
    <row r="4228" spans="1:5">
      <c r="A4228" s="712">
        <v>89548</v>
      </c>
      <c r="B4228" s="711" t="s">
        <v>3469</v>
      </c>
      <c r="C4228" s="711" t="s">
        <v>269</v>
      </c>
      <c r="D4228" s="711" t="s">
        <v>5884</v>
      </c>
      <c r="E4228" s="713">
        <v>19.12</v>
      </c>
    </row>
    <row r="4229" spans="1:5">
      <c r="A4229" s="712">
        <v>89549</v>
      </c>
      <c r="B4229" s="711" t="s">
        <v>3470</v>
      </c>
      <c r="C4229" s="711" t="s">
        <v>269</v>
      </c>
      <c r="D4229" s="711" t="s">
        <v>5884</v>
      </c>
      <c r="E4229" s="713">
        <v>13.33</v>
      </c>
    </row>
    <row r="4230" spans="1:5">
      <c r="A4230" s="712">
        <v>89550</v>
      </c>
      <c r="B4230" s="711" t="s">
        <v>3471</v>
      </c>
      <c r="C4230" s="711" t="s">
        <v>269</v>
      </c>
      <c r="D4230" s="711" t="s">
        <v>5884</v>
      </c>
      <c r="E4230" s="713">
        <v>34.799999999999997</v>
      </c>
    </row>
    <row r="4231" spans="1:5">
      <c r="A4231" s="712">
        <v>89551</v>
      </c>
      <c r="B4231" s="711" t="s">
        <v>3472</v>
      </c>
      <c r="C4231" s="711" t="s">
        <v>269</v>
      </c>
      <c r="D4231" s="711" t="s">
        <v>5884</v>
      </c>
      <c r="E4231" s="713">
        <v>8.8800000000000008</v>
      </c>
    </row>
    <row r="4232" spans="1:5">
      <c r="A4232" s="712">
        <v>89552</v>
      </c>
      <c r="B4232" s="711" t="s">
        <v>3473</v>
      </c>
      <c r="C4232" s="711" t="s">
        <v>269</v>
      </c>
      <c r="D4232" s="711" t="s">
        <v>5884</v>
      </c>
      <c r="E4232" s="713">
        <v>18.64</v>
      </c>
    </row>
    <row r="4233" spans="1:5">
      <c r="A4233" s="712">
        <v>89553</v>
      </c>
      <c r="B4233" s="711" t="s">
        <v>3474</v>
      </c>
      <c r="C4233" s="711" t="s">
        <v>269</v>
      </c>
      <c r="D4233" s="711" t="s">
        <v>5884</v>
      </c>
      <c r="E4233" s="713">
        <v>5.18</v>
      </c>
    </row>
    <row r="4234" spans="1:5">
      <c r="A4234" s="712">
        <v>89554</v>
      </c>
      <c r="B4234" s="711" t="s">
        <v>3475</v>
      </c>
      <c r="C4234" s="711" t="s">
        <v>269</v>
      </c>
      <c r="D4234" s="711" t="s">
        <v>5884</v>
      </c>
      <c r="E4234" s="713">
        <v>21.61</v>
      </c>
    </row>
    <row r="4235" spans="1:5">
      <c r="A4235" s="712">
        <v>89555</v>
      </c>
      <c r="B4235" s="711" t="s">
        <v>3476</v>
      </c>
      <c r="C4235" s="711" t="s">
        <v>269</v>
      </c>
      <c r="D4235" s="711" t="s">
        <v>5884</v>
      </c>
      <c r="E4235" s="713">
        <v>22.72</v>
      </c>
    </row>
    <row r="4236" spans="1:5">
      <c r="A4236" s="712">
        <v>89556</v>
      </c>
      <c r="B4236" s="711" t="s">
        <v>3477</v>
      </c>
      <c r="C4236" s="711" t="s">
        <v>269</v>
      </c>
      <c r="D4236" s="711" t="s">
        <v>5884</v>
      </c>
      <c r="E4236" s="713">
        <v>32.380000000000003</v>
      </c>
    </row>
    <row r="4237" spans="1:5">
      <c r="A4237" s="712">
        <v>89557</v>
      </c>
      <c r="B4237" s="711" t="s">
        <v>3478</v>
      </c>
      <c r="C4237" s="711" t="s">
        <v>269</v>
      </c>
      <c r="D4237" s="711" t="s">
        <v>5884</v>
      </c>
      <c r="E4237" s="713">
        <v>25.31</v>
      </c>
    </row>
    <row r="4238" spans="1:5">
      <c r="A4238" s="712">
        <v>89558</v>
      </c>
      <c r="B4238" s="711" t="s">
        <v>3479</v>
      </c>
      <c r="C4238" s="711" t="s">
        <v>269</v>
      </c>
      <c r="D4238" s="711" t="s">
        <v>5884</v>
      </c>
      <c r="E4238" s="713">
        <v>8.1999999999999993</v>
      </c>
    </row>
    <row r="4239" spans="1:5">
      <c r="A4239" s="712">
        <v>89559</v>
      </c>
      <c r="B4239" s="711" t="s">
        <v>3480</v>
      </c>
      <c r="C4239" s="711" t="s">
        <v>269</v>
      </c>
      <c r="D4239" s="711" t="s">
        <v>5884</v>
      </c>
      <c r="E4239" s="713">
        <v>58.01</v>
      </c>
    </row>
    <row r="4240" spans="1:5">
      <c r="A4240" s="712">
        <v>89561</v>
      </c>
      <c r="B4240" s="711" t="s">
        <v>3481</v>
      </c>
      <c r="C4240" s="711" t="s">
        <v>269</v>
      </c>
      <c r="D4240" s="711" t="s">
        <v>5884</v>
      </c>
      <c r="E4240" s="713">
        <v>11.96</v>
      </c>
    </row>
    <row r="4241" spans="1:5">
      <c r="A4241" s="712">
        <v>89562</v>
      </c>
      <c r="B4241" s="711" t="s">
        <v>3482</v>
      </c>
      <c r="C4241" s="711" t="s">
        <v>269</v>
      </c>
      <c r="D4241" s="711" t="s">
        <v>5884</v>
      </c>
      <c r="E4241" s="713">
        <v>8.77</v>
      </c>
    </row>
    <row r="4242" spans="1:5">
      <c r="A4242" s="712">
        <v>89563</v>
      </c>
      <c r="B4242" s="711" t="s">
        <v>3483</v>
      </c>
      <c r="C4242" s="711" t="s">
        <v>269</v>
      </c>
      <c r="D4242" s="711" t="s">
        <v>5884</v>
      </c>
      <c r="E4242" s="713">
        <v>19.11</v>
      </c>
    </row>
    <row r="4243" spans="1:5">
      <c r="A4243" s="712">
        <v>89564</v>
      </c>
      <c r="B4243" s="711" t="s">
        <v>3484</v>
      </c>
      <c r="C4243" s="711" t="s">
        <v>269</v>
      </c>
      <c r="D4243" s="711" t="s">
        <v>5884</v>
      </c>
      <c r="E4243" s="713">
        <v>16.510000000000002</v>
      </c>
    </row>
    <row r="4244" spans="1:5">
      <c r="A4244" s="712">
        <v>89565</v>
      </c>
      <c r="B4244" s="711" t="s">
        <v>3485</v>
      </c>
      <c r="C4244" s="711" t="s">
        <v>269</v>
      </c>
      <c r="D4244" s="711" t="s">
        <v>5884</v>
      </c>
      <c r="E4244" s="713">
        <v>47.87</v>
      </c>
    </row>
    <row r="4245" spans="1:5">
      <c r="A4245" s="712">
        <v>89566</v>
      </c>
      <c r="B4245" s="711" t="s">
        <v>3486</v>
      </c>
      <c r="C4245" s="711" t="s">
        <v>269</v>
      </c>
      <c r="D4245" s="711" t="s">
        <v>5884</v>
      </c>
      <c r="E4245" s="713">
        <v>41.05</v>
      </c>
    </row>
    <row r="4246" spans="1:5">
      <c r="A4246" s="712">
        <v>89567</v>
      </c>
      <c r="B4246" s="711" t="s">
        <v>3487</v>
      </c>
      <c r="C4246" s="711" t="s">
        <v>269</v>
      </c>
      <c r="D4246" s="711" t="s">
        <v>5884</v>
      </c>
      <c r="E4246" s="713">
        <v>71.34</v>
      </c>
    </row>
    <row r="4247" spans="1:5">
      <c r="A4247" s="712">
        <v>89568</v>
      </c>
      <c r="B4247" s="711" t="s">
        <v>3488</v>
      </c>
      <c r="C4247" s="711" t="s">
        <v>269</v>
      </c>
      <c r="D4247" s="711" t="s">
        <v>5884</v>
      </c>
      <c r="E4247" s="713">
        <v>34.049999999999997</v>
      </c>
    </row>
    <row r="4248" spans="1:5">
      <c r="A4248" s="712">
        <v>89569</v>
      </c>
      <c r="B4248" s="711" t="s">
        <v>3489</v>
      </c>
      <c r="C4248" s="711" t="s">
        <v>269</v>
      </c>
      <c r="D4248" s="711" t="s">
        <v>5884</v>
      </c>
      <c r="E4248" s="713">
        <v>67.38</v>
      </c>
    </row>
    <row r="4249" spans="1:5">
      <c r="A4249" s="712">
        <v>89570</v>
      </c>
      <c r="B4249" s="711" t="s">
        <v>3490</v>
      </c>
      <c r="C4249" s="711" t="s">
        <v>269</v>
      </c>
      <c r="D4249" s="711" t="s">
        <v>5884</v>
      </c>
      <c r="E4249" s="713">
        <v>11.48</v>
      </c>
    </row>
    <row r="4250" spans="1:5">
      <c r="A4250" s="712">
        <v>89571</v>
      </c>
      <c r="B4250" s="711" t="s">
        <v>3491</v>
      </c>
      <c r="C4250" s="711" t="s">
        <v>269</v>
      </c>
      <c r="D4250" s="711" t="s">
        <v>5884</v>
      </c>
      <c r="E4250" s="713">
        <v>65.36</v>
      </c>
    </row>
    <row r="4251" spans="1:5">
      <c r="A4251" s="712">
        <v>89572</v>
      </c>
      <c r="B4251" s="711" t="s">
        <v>3492</v>
      </c>
      <c r="C4251" s="711" t="s">
        <v>269</v>
      </c>
      <c r="D4251" s="711" t="s">
        <v>5884</v>
      </c>
      <c r="E4251" s="713">
        <v>7.72</v>
      </c>
    </row>
    <row r="4252" spans="1:5">
      <c r="A4252" s="712">
        <v>89573</v>
      </c>
      <c r="B4252" s="711" t="s">
        <v>3493</v>
      </c>
      <c r="C4252" s="711" t="s">
        <v>269</v>
      </c>
      <c r="D4252" s="711" t="s">
        <v>5884</v>
      </c>
      <c r="E4252" s="713">
        <v>59.29</v>
      </c>
    </row>
    <row r="4253" spans="1:5">
      <c r="A4253" s="712">
        <v>89574</v>
      </c>
      <c r="B4253" s="711" t="s">
        <v>3494</v>
      </c>
      <c r="C4253" s="711" t="s">
        <v>269</v>
      </c>
      <c r="D4253" s="711" t="s">
        <v>5884</v>
      </c>
      <c r="E4253" s="713">
        <v>116.86</v>
      </c>
    </row>
    <row r="4254" spans="1:5">
      <c r="A4254" s="712">
        <v>89575</v>
      </c>
      <c r="B4254" s="711" t="s">
        <v>3495</v>
      </c>
      <c r="C4254" s="711" t="s">
        <v>269</v>
      </c>
      <c r="D4254" s="711" t="s">
        <v>5884</v>
      </c>
      <c r="E4254" s="713">
        <v>10.42</v>
      </c>
    </row>
    <row r="4255" spans="1:5">
      <c r="A4255" s="712">
        <v>89577</v>
      </c>
      <c r="B4255" s="711" t="s">
        <v>3496</v>
      </c>
      <c r="C4255" s="711" t="s">
        <v>269</v>
      </c>
      <c r="D4255" s="711" t="s">
        <v>5884</v>
      </c>
      <c r="E4255" s="713">
        <v>34.770000000000003</v>
      </c>
    </row>
    <row r="4256" spans="1:5">
      <c r="A4256" s="712">
        <v>89579</v>
      </c>
      <c r="B4256" s="711" t="s">
        <v>3497</v>
      </c>
      <c r="C4256" s="711" t="s">
        <v>269</v>
      </c>
      <c r="D4256" s="711" t="s">
        <v>5884</v>
      </c>
      <c r="E4256" s="713">
        <v>10.69</v>
      </c>
    </row>
    <row r="4257" spans="1:5">
      <c r="A4257" s="712">
        <v>89581</v>
      </c>
      <c r="B4257" s="711" t="s">
        <v>3498</v>
      </c>
      <c r="C4257" s="711" t="s">
        <v>269</v>
      </c>
      <c r="D4257" s="711" t="s">
        <v>5884</v>
      </c>
      <c r="E4257" s="713">
        <v>24.73</v>
      </c>
    </row>
    <row r="4258" spans="1:5">
      <c r="A4258" s="712">
        <v>89582</v>
      </c>
      <c r="B4258" s="711" t="s">
        <v>3499</v>
      </c>
      <c r="C4258" s="711" t="s">
        <v>269</v>
      </c>
      <c r="D4258" s="711" t="s">
        <v>5884</v>
      </c>
      <c r="E4258" s="713">
        <v>21.57</v>
      </c>
    </row>
    <row r="4259" spans="1:5">
      <c r="A4259" s="712">
        <v>89583</v>
      </c>
      <c r="B4259" s="711" t="s">
        <v>3500</v>
      </c>
      <c r="C4259" s="711" t="s">
        <v>269</v>
      </c>
      <c r="D4259" s="711" t="s">
        <v>5884</v>
      </c>
      <c r="E4259" s="713">
        <v>33.090000000000003</v>
      </c>
    </row>
    <row r="4260" spans="1:5">
      <c r="A4260" s="712">
        <v>89584</v>
      </c>
      <c r="B4260" s="711" t="s">
        <v>3501</v>
      </c>
      <c r="C4260" s="711" t="s">
        <v>269</v>
      </c>
      <c r="D4260" s="711" t="s">
        <v>5884</v>
      </c>
      <c r="E4260" s="713">
        <v>37.659999999999997</v>
      </c>
    </row>
    <row r="4261" spans="1:5">
      <c r="A4261" s="712">
        <v>89585</v>
      </c>
      <c r="B4261" s="711" t="s">
        <v>3502</v>
      </c>
      <c r="C4261" s="711" t="s">
        <v>269</v>
      </c>
      <c r="D4261" s="711" t="s">
        <v>5884</v>
      </c>
      <c r="E4261" s="713">
        <v>29.97</v>
      </c>
    </row>
    <row r="4262" spans="1:5">
      <c r="A4262" s="712">
        <v>89586</v>
      </c>
      <c r="B4262" s="711" t="s">
        <v>3503</v>
      </c>
      <c r="C4262" s="711" t="s">
        <v>269</v>
      </c>
      <c r="D4262" s="711" t="s">
        <v>5884</v>
      </c>
      <c r="E4262" s="713">
        <v>29.97</v>
      </c>
    </row>
    <row r="4263" spans="1:5">
      <c r="A4263" s="712">
        <v>89587</v>
      </c>
      <c r="B4263" s="711" t="s">
        <v>3504</v>
      </c>
      <c r="C4263" s="711" t="s">
        <v>269</v>
      </c>
      <c r="D4263" s="711" t="s">
        <v>5884</v>
      </c>
      <c r="E4263" s="713">
        <v>49.72</v>
      </c>
    </row>
    <row r="4264" spans="1:5">
      <c r="A4264" s="712">
        <v>89590</v>
      </c>
      <c r="B4264" s="711" t="s">
        <v>3505</v>
      </c>
      <c r="C4264" s="711" t="s">
        <v>269</v>
      </c>
      <c r="D4264" s="711" t="s">
        <v>5884</v>
      </c>
      <c r="E4264" s="713">
        <v>119.43</v>
      </c>
    </row>
    <row r="4265" spans="1:5">
      <c r="A4265" s="712">
        <v>89591</v>
      </c>
      <c r="B4265" s="711" t="s">
        <v>3506</v>
      </c>
      <c r="C4265" s="711" t="s">
        <v>269</v>
      </c>
      <c r="D4265" s="711" t="s">
        <v>5884</v>
      </c>
      <c r="E4265" s="713">
        <v>97.35</v>
      </c>
    </row>
    <row r="4266" spans="1:5">
      <c r="A4266" s="712">
        <v>89592</v>
      </c>
      <c r="B4266" s="711" t="s">
        <v>3507</v>
      </c>
      <c r="C4266" s="711" t="s">
        <v>269</v>
      </c>
      <c r="D4266" s="711" t="s">
        <v>5884</v>
      </c>
      <c r="E4266" s="713">
        <v>161.56</v>
      </c>
    </row>
    <row r="4267" spans="1:5">
      <c r="A4267" s="712">
        <v>89593</v>
      </c>
      <c r="B4267" s="711" t="s">
        <v>3508</v>
      </c>
      <c r="C4267" s="711" t="s">
        <v>269</v>
      </c>
      <c r="D4267" s="711" t="s">
        <v>5884</v>
      </c>
      <c r="E4267" s="713">
        <v>31.4</v>
      </c>
    </row>
    <row r="4268" spans="1:5">
      <c r="A4268" s="712">
        <v>89594</v>
      </c>
      <c r="B4268" s="711" t="s">
        <v>3509</v>
      </c>
      <c r="C4268" s="711" t="s">
        <v>269</v>
      </c>
      <c r="D4268" s="711" t="s">
        <v>5884</v>
      </c>
      <c r="E4268" s="713">
        <v>38.03</v>
      </c>
    </row>
    <row r="4269" spans="1:5">
      <c r="A4269" s="712">
        <v>89595</v>
      </c>
      <c r="B4269" s="711" t="s">
        <v>3510</v>
      </c>
      <c r="C4269" s="711" t="s">
        <v>269</v>
      </c>
      <c r="D4269" s="711" t="s">
        <v>5884</v>
      </c>
      <c r="E4269" s="713">
        <v>14.13</v>
      </c>
    </row>
    <row r="4270" spans="1:5">
      <c r="A4270" s="712">
        <v>89596</v>
      </c>
      <c r="B4270" s="711" t="s">
        <v>3511</v>
      </c>
      <c r="C4270" s="711" t="s">
        <v>269</v>
      </c>
      <c r="D4270" s="711" t="s">
        <v>5884</v>
      </c>
      <c r="E4270" s="713">
        <v>10.23</v>
      </c>
    </row>
    <row r="4271" spans="1:5">
      <c r="A4271" s="712">
        <v>89597</v>
      </c>
      <c r="B4271" s="711" t="s">
        <v>3512</v>
      </c>
      <c r="C4271" s="711" t="s">
        <v>269</v>
      </c>
      <c r="D4271" s="711" t="s">
        <v>5884</v>
      </c>
      <c r="E4271" s="713">
        <v>19.690000000000001</v>
      </c>
    </row>
    <row r="4272" spans="1:5">
      <c r="A4272" s="712">
        <v>89598</v>
      </c>
      <c r="B4272" s="711" t="s">
        <v>3513</v>
      </c>
      <c r="C4272" s="711" t="s">
        <v>269</v>
      </c>
      <c r="D4272" s="711" t="s">
        <v>5884</v>
      </c>
      <c r="E4272" s="713">
        <v>52.68</v>
      </c>
    </row>
    <row r="4273" spans="1:5">
      <c r="A4273" s="712">
        <v>89599</v>
      </c>
      <c r="B4273" s="711" t="s">
        <v>3514</v>
      </c>
      <c r="C4273" s="711" t="s">
        <v>269</v>
      </c>
      <c r="D4273" s="711" t="s">
        <v>5884</v>
      </c>
      <c r="E4273" s="713">
        <v>16.46</v>
      </c>
    </row>
    <row r="4274" spans="1:5">
      <c r="A4274" s="712">
        <v>89600</v>
      </c>
      <c r="B4274" s="711" t="s">
        <v>3515</v>
      </c>
      <c r="C4274" s="711" t="s">
        <v>269</v>
      </c>
      <c r="D4274" s="711" t="s">
        <v>5884</v>
      </c>
      <c r="E4274" s="713">
        <v>18.03</v>
      </c>
    </row>
    <row r="4275" spans="1:5">
      <c r="A4275" s="712">
        <v>89605</v>
      </c>
      <c r="B4275" s="711" t="s">
        <v>3516</v>
      </c>
      <c r="C4275" s="711" t="s">
        <v>269</v>
      </c>
      <c r="D4275" s="711" t="s">
        <v>5884</v>
      </c>
      <c r="E4275" s="713">
        <v>19.2</v>
      </c>
    </row>
    <row r="4276" spans="1:5">
      <c r="A4276" s="712">
        <v>89609</v>
      </c>
      <c r="B4276" s="711" t="s">
        <v>3517</v>
      </c>
      <c r="C4276" s="711" t="s">
        <v>269</v>
      </c>
      <c r="D4276" s="711" t="s">
        <v>5884</v>
      </c>
      <c r="E4276" s="713">
        <v>88.77</v>
      </c>
    </row>
    <row r="4277" spans="1:5">
      <c r="A4277" s="712">
        <v>89610</v>
      </c>
      <c r="B4277" s="711" t="s">
        <v>3518</v>
      </c>
      <c r="C4277" s="711" t="s">
        <v>269</v>
      </c>
      <c r="D4277" s="711" t="s">
        <v>5884</v>
      </c>
      <c r="E4277" s="713">
        <v>19.71</v>
      </c>
    </row>
    <row r="4278" spans="1:5">
      <c r="A4278" s="712">
        <v>89611</v>
      </c>
      <c r="B4278" s="711" t="s">
        <v>3519</v>
      </c>
      <c r="C4278" s="711" t="s">
        <v>269</v>
      </c>
      <c r="D4278" s="711" t="s">
        <v>5884</v>
      </c>
      <c r="E4278" s="713">
        <v>32.5</v>
      </c>
    </row>
    <row r="4279" spans="1:5">
      <c r="A4279" s="712">
        <v>89612</v>
      </c>
      <c r="B4279" s="711" t="s">
        <v>3520</v>
      </c>
      <c r="C4279" s="711" t="s">
        <v>269</v>
      </c>
      <c r="D4279" s="711" t="s">
        <v>5884</v>
      </c>
      <c r="E4279" s="713">
        <v>175.41</v>
      </c>
    </row>
    <row r="4280" spans="1:5">
      <c r="A4280" s="712">
        <v>89613</v>
      </c>
      <c r="B4280" s="711" t="s">
        <v>3521</v>
      </c>
      <c r="C4280" s="711" t="s">
        <v>269</v>
      </c>
      <c r="D4280" s="711" t="s">
        <v>5884</v>
      </c>
      <c r="E4280" s="713">
        <v>28.92</v>
      </c>
    </row>
    <row r="4281" spans="1:5">
      <c r="A4281" s="712">
        <v>89614</v>
      </c>
      <c r="B4281" s="711" t="s">
        <v>3522</v>
      </c>
      <c r="C4281" s="711" t="s">
        <v>269</v>
      </c>
      <c r="D4281" s="711" t="s">
        <v>5884</v>
      </c>
      <c r="E4281" s="713">
        <v>62.36</v>
      </c>
    </row>
    <row r="4282" spans="1:5">
      <c r="A4282" s="712">
        <v>89615</v>
      </c>
      <c r="B4282" s="711" t="s">
        <v>3523</v>
      </c>
      <c r="C4282" s="711" t="s">
        <v>269</v>
      </c>
      <c r="D4282" s="711" t="s">
        <v>5884</v>
      </c>
      <c r="E4282" s="713">
        <v>265.62</v>
      </c>
    </row>
    <row r="4283" spans="1:5">
      <c r="A4283" s="712">
        <v>89616</v>
      </c>
      <c r="B4283" s="711" t="s">
        <v>3524</v>
      </c>
      <c r="C4283" s="711" t="s">
        <v>269</v>
      </c>
      <c r="D4283" s="711" t="s">
        <v>5884</v>
      </c>
      <c r="E4283" s="713">
        <v>42.3</v>
      </c>
    </row>
    <row r="4284" spans="1:5">
      <c r="A4284" s="712">
        <v>89617</v>
      </c>
      <c r="B4284" s="711" t="s">
        <v>3525</v>
      </c>
      <c r="C4284" s="711" t="s">
        <v>269</v>
      </c>
      <c r="D4284" s="711" t="s">
        <v>5884</v>
      </c>
      <c r="E4284" s="713">
        <v>5.93</v>
      </c>
    </row>
    <row r="4285" spans="1:5">
      <c r="A4285" s="712">
        <v>89618</v>
      </c>
      <c r="B4285" s="711" t="s">
        <v>3526</v>
      </c>
      <c r="C4285" s="711" t="s">
        <v>269</v>
      </c>
      <c r="D4285" s="711" t="s">
        <v>5884</v>
      </c>
      <c r="E4285" s="713">
        <v>13.88</v>
      </c>
    </row>
    <row r="4286" spans="1:5">
      <c r="A4286" s="712">
        <v>89619</v>
      </c>
      <c r="B4286" s="711" t="s">
        <v>3527</v>
      </c>
      <c r="C4286" s="711" t="s">
        <v>269</v>
      </c>
      <c r="D4286" s="711" t="s">
        <v>5884</v>
      </c>
      <c r="E4286" s="713">
        <v>8.0500000000000007</v>
      </c>
    </row>
    <row r="4287" spans="1:5">
      <c r="A4287" s="712">
        <v>89620</v>
      </c>
      <c r="B4287" s="711" t="s">
        <v>3528</v>
      </c>
      <c r="C4287" s="711" t="s">
        <v>269</v>
      </c>
      <c r="D4287" s="711" t="s">
        <v>5884</v>
      </c>
      <c r="E4287" s="713">
        <v>10.210000000000001</v>
      </c>
    </row>
    <row r="4288" spans="1:5">
      <c r="A4288" s="712">
        <v>89621</v>
      </c>
      <c r="B4288" s="711" t="s">
        <v>3529</v>
      </c>
      <c r="C4288" s="711" t="s">
        <v>269</v>
      </c>
      <c r="D4288" s="711" t="s">
        <v>5884</v>
      </c>
      <c r="E4288" s="713">
        <v>23.71</v>
      </c>
    </row>
    <row r="4289" spans="1:5">
      <c r="A4289" s="712">
        <v>89622</v>
      </c>
      <c r="B4289" s="711" t="s">
        <v>3530</v>
      </c>
      <c r="C4289" s="711" t="s">
        <v>269</v>
      </c>
      <c r="D4289" s="711" t="s">
        <v>5884</v>
      </c>
      <c r="E4289" s="713">
        <v>12.31</v>
      </c>
    </row>
    <row r="4290" spans="1:5">
      <c r="A4290" s="712">
        <v>89623</v>
      </c>
      <c r="B4290" s="711" t="s">
        <v>3531</v>
      </c>
      <c r="C4290" s="711" t="s">
        <v>269</v>
      </c>
      <c r="D4290" s="711" t="s">
        <v>5884</v>
      </c>
      <c r="E4290" s="713">
        <v>16.760000000000002</v>
      </c>
    </row>
    <row r="4291" spans="1:5">
      <c r="A4291" s="712">
        <v>89624</v>
      </c>
      <c r="B4291" s="711" t="s">
        <v>3532</v>
      </c>
      <c r="C4291" s="711" t="s">
        <v>269</v>
      </c>
      <c r="D4291" s="711" t="s">
        <v>5884</v>
      </c>
      <c r="E4291" s="713">
        <v>17.82</v>
      </c>
    </row>
    <row r="4292" spans="1:5">
      <c r="A4292" s="712">
        <v>89625</v>
      </c>
      <c r="B4292" s="711" t="s">
        <v>3533</v>
      </c>
      <c r="C4292" s="711" t="s">
        <v>269</v>
      </c>
      <c r="D4292" s="711" t="s">
        <v>5884</v>
      </c>
      <c r="E4292" s="713">
        <v>20.25</v>
      </c>
    </row>
    <row r="4293" spans="1:5">
      <c r="A4293" s="712">
        <v>89626</v>
      </c>
      <c r="B4293" s="711" t="s">
        <v>3534</v>
      </c>
      <c r="C4293" s="711" t="s">
        <v>269</v>
      </c>
      <c r="D4293" s="711" t="s">
        <v>5884</v>
      </c>
      <c r="E4293" s="713">
        <v>28.43</v>
      </c>
    </row>
    <row r="4294" spans="1:5">
      <c r="A4294" s="712">
        <v>89627</v>
      </c>
      <c r="B4294" s="711" t="s">
        <v>3535</v>
      </c>
      <c r="C4294" s="711" t="s">
        <v>269</v>
      </c>
      <c r="D4294" s="711" t="s">
        <v>5884</v>
      </c>
      <c r="E4294" s="713">
        <v>19.02</v>
      </c>
    </row>
    <row r="4295" spans="1:5">
      <c r="A4295" s="712">
        <v>89628</v>
      </c>
      <c r="B4295" s="711" t="s">
        <v>3536</v>
      </c>
      <c r="C4295" s="711" t="s">
        <v>269</v>
      </c>
      <c r="D4295" s="711" t="s">
        <v>5884</v>
      </c>
      <c r="E4295" s="713">
        <v>43.81</v>
      </c>
    </row>
    <row r="4296" spans="1:5">
      <c r="A4296" s="712">
        <v>89629</v>
      </c>
      <c r="B4296" s="711" t="s">
        <v>3537</v>
      </c>
      <c r="C4296" s="711" t="s">
        <v>269</v>
      </c>
      <c r="D4296" s="711" t="s">
        <v>5884</v>
      </c>
      <c r="E4296" s="713">
        <v>81.22</v>
      </c>
    </row>
    <row r="4297" spans="1:5">
      <c r="A4297" s="712">
        <v>89630</v>
      </c>
      <c r="B4297" s="711" t="s">
        <v>3538</v>
      </c>
      <c r="C4297" s="711" t="s">
        <v>269</v>
      </c>
      <c r="D4297" s="711" t="s">
        <v>5884</v>
      </c>
      <c r="E4297" s="713">
        <v>70.069999999999993</v>
      </c>
    </row>
    <row r="4298" spans="1:5">
      <c r="A4298" s="712">
        <v>89631</v>
      </c>
      <c r="B4298" s="711" t="s">
        <v>3539</v>
      </c>
      <c r="C4298" s="711" t="s">
        <v>269</v>
      </c>
      <c r="D4298" s="711" t="s">
        <v>5884</v>
      </c>
      <c r="E4298" s="713">
        <v>124.46</v>
      </c>
    </row>
    <row r="4299" spans="1:5">
      <c r="A4299" s="712">
        <v>89632</v>
      </c>
      <c r="B4299" s="711" t="s">
        <v>3540</v>
      </c>
      <c r="C4299" s="711" t="s">
        <v>269</v>
      </c>
      <c r="D4299" s="711" t="s">
        <v>5884</v>
      </c>
      <c r="E4299" s="713">
        <v>101.63</v>
      </c>
    </row>
    <row r="4300" spans="1:5">
      <c r="A4300" s="712">
        <v>89637</v>
      </c>
      <c r="B4300" s="711" t="s">
        <v>3541</v>
      </c>
      <c r="C4300" s="711" t="s">
        <v>269</v>
      </c>
      <c r="D4300" s="711" t="s">
        <v>5884</v>
      </c>
      <c r="E4300" s="713">
        <v>7.91</v>
      </c>
    </row>
    <row r="4301" spans="1:5">
      <c r="A4301" s="712">
        <v>89638</v>
      </c>
      <c r="B4301" s="711" t="s">
        <v>3542</v>
      </c>
      <c r="C4301" s="711" t="s">
        <v>269</v>
      </c>
      <c r="D4301" s="711" t="s">
        <v>5884</v>
      </c>
      <c r="E4301" s="713">
        <v>8.8000000000000007</v>
      </c>
    </row>
    <row r="4302" spans="1:5">
      <c r="A4302" s="712">
        <v>89639</v>
      </c>
      <c r="B4302" s="711" t="s">
        <v>3543</v>
      </c>
      <c r="C4302" s="711" t="s">
        <v>269</v>
      </c>
      <c r="D4302" s="711" t="s">
        <v>5884</v>
      </c>
      <c r="E4302" s="713">
        <v>9.15</v>
      </c>
    </row>
    <row r="4303" spans="1:5">
      <c r="A4303" s="712">
        <v>89640</v>
      </c>
      <c r="B4303" s="711" t="s">
        <v>3544</v>
      </c>
      <c r="C4303" s="711" t="s">
        <v>269</v>
      </c>
      <c r="D4303" s="711" t="s">
        <v>5884</v>
      </c>
      <c r="E4303" s="713">
        <v>14.49</v>
      </c>
    </row>
    <row r="4304" spans="1:5">
      <c r="A4304" s="712">
        <v>89641</v>
      </c>
      <c r="B4304" s="711" t="s">
        <v>3545</v>
      </c>
      <c r="C4304" s="711" t="s">
        <v>269</v>
      </c>
      <c r="D4304" s="711" t="s">
        <v>5884</v>
      </c>
      <c r="E4304" s="713">
        <v>11.19</v>
      </c>
    </row>
    <row r="4305" spans="1:5">
      <c r="A4305" s="712">
        <v>89642</v>
      </c>
      <c r="B4305" s="711" t="s">
        <v>3546</v>
      </c>
      <c r="C4305" s="711" t="s">
        <v>269</v>
      </c>
      <c r="D4305" s="711" t="s">
        <v>5884</v>
      </c>
      <c r="E4305" s="713">
        <v>12.91</v>
      </c>
    </row>
    <row r="4306" spans="1:5">
      <c r="A4306" s="712">
        <v>89643</v>
      </c>
      <c r="B4306" s="711" t="s">
        <v>3547</v>
      </c>
      <c r="C4306" s="711" t="s">
        <v>269</v>
      </c>
      <c r="D4306" s="711" t="s">
        <v>5884</v>
      </c>
      <c r="E4306" s="713">
        <v>13.48</v>
      </c>
    </row>
    <row r="4307" spans="1:5">
      <c r="A4307" s="712">
        <v>89644</v>
      </c>
      <c r="B4307" s="711" t="s">
        <v>3548</v>
      </c>
      <c r="C4307" s="711" t="s">
        <v>269</v>
      </c>
      <c r="D4307" s="711" t="s">
        <v>5884</v>
      </c>
      <c r="E4307" s="713">
        <v>21.62</v>
      </c>
    </row>
    <row r="4308" spans="1:5">
      <c r="A4308" s="712">
        <v>89645</v>
      </c>
      <c r="B4308" s="711" t="s">
        <v>3549</v>
      </c>
      <c r="C4308" s="711" t="s">
        <v>269</v>
      </c>
      <c r="D4308" s="711" t="s">
        <v>5884</v>
      </c>
      <c r="E4308" s="713">
        <v>24.08</v>
      </c>
    </row>
    <row r="4309" spans="1:5">
      <c r="A4309" s="712">
        <v>89646</v>
      </c>
      <c r="B4309" s="711" t="s">
        <v>3550</v>
      </c>
      <c r="C4309" s="711" t="s">
        <v>269</v>
      </c>
      <c r="D4309" s="711" t="s">
        <v>5884</v>
      </c>
      <c r="E4309" s="713">
        <v>17.52</v>
      </c>
    </row>
    <row r="4310" spans="1:5">
      <c r="A4310" s="712">
        <v>89647</v>
      </c>
      <c r="B4310" s="711" t="s">
        <v>3551</v>
      </c>
      <c r="C4310" s="711" t="s">
        <v>269</v>
      </c>
      <c r="D4310" s="711" t="s">
        <v>5884</v>
      </c>
      <c r="E4310" s="713">
        <v>17.12</v>
      </c>
    </row>
    <row r="4311" spans="1:5">
      <c r="A4311" s="712">
        <v>89648</v>
      </c>
      <c r="B4311" s="711" t="s">
        <v>3552</v>
      </c>
      <c r="C4311" s="711" t="s">
        <v>269</v>
      </c>
      <c r="D4311" s="711" t="s">
        <v>5884</v>
      </c>
      <c r="E4311" s="713">
        <v>18.97</v>
      </c>
    </row>
    <row r="4312" spans="1:5">
      <c r="A4312" s="712">
        <v>89649</v>
      </c>
      <c r="B4312" s="711" t="s">
        <v>3553</v>
      </c>
      <c r="C4312" s="711" t="s">
        <v>269</v>
      </c>
      <c r="D4312" s="711" t="s">
        <v>5884</v>
      </c>
      <c r="E4312" s="713">
        <v>25.94</v>
      </c>
    </row>
    <row r="4313" spans="1:5">
      <c r="A4313" s="712">
        <v>89650</v>
      </c>
      <c r="B4313" s="711" t="s">
        <v>3554</v>
      </c>
      <c r="C4313" s="711" t="s">
        <v>269</v>
      </c>
      <c r="D4313" s="711" t="s">
        <v>5884</v>
      </c>
      <c r="E4313" s="713">
        <v>25.94</v>
      </c>
    </row>
    <row r="4314" spans="1:5">
      <c r="A4314" s="712">
        <v>89651</v>
      </c>
      <c r="B4314" s="711" t="s">
        <v>3555</v>
      </c>
      <c r="C4314" s="711" t="s">
        <v>269</v>
      </c>
      <c r="D4314" s="711" t="s">
        <v>5884</v>
      </c>
      <c r="E4314" s="713">
        <v>5.46</v>
      </c>
    </row>
    <row r="4315" spans="1:5">
      <c r="A4315" s="712">
        <v>89652</v>
      </c>
      <c r="B4315" s="711" t="s">
        <v>3556</v>
      </c>
      <c r="C4315" s="711" t="s">
        <v>269</v>
      </c>
      <c r="D4315" s="711" t="s">
        <v>5884</v>
      </c>
      <c r="E4315" s="713">
        <v>9.4</v>
      </c>
    </row>
    <row r="4316" spans="1:5">
      <c r="A4316" s="712">
        <v>89653</v>
      </c>
      <c r="B4316" s="711" t="s">
        <v>3557</v>
      </c>
      <c r="C4316" s="711" t="s">
        <v>269</v>
      </c>
      <c r="D4316" s="711" t="s">
        <v>5884</v>
      </c>
      <c r="E4316" s="713">
        <v>15.47</v>
      </c>
    </row>
    <row r="4317" spans="1:5">
      <c r="A4317" s="712">
        <v>89654</v>
      </c>
      <c r="B4317" s="711" t="s">
        <v>3558</v>
      </c>
      <c r="C4317" s="711" t="s">
        <v>269</v>
      </c>
      <c r="D4317" s="711" t="s">
        <v>5884</v>
      </c>
      <c r="E4317" s="713">
        <v>15.07</v>
      </c>
    </row>
    <row r="4318" spans="1:5">
      <c r="A4318" s="712">
        <v>89655</v>
      </c>
      <c r="B4318" s="711" t="s">
        <v>3559</v>
      </c>
      <c r="C4318" s="711" t="s">
        <v>269</v>
      </c>
      <c r="D4318" s="711" t="s">
        <v>5884</v>
      </c>
      <c r="E4318" s="713">
        <v>22.48</v>
      </c>
    </row>
    <row r="4319" spans="1:5">
      <c r="A4319" s="712">
        <v>89656</v>
      </c>
      <c r="B4319" s="711" t="s">
        <v>3560</v>
      </c>
      <c r="C4319" s="711" t="s">
        <v>269</v>
      </c>
      <c r="D4319" s="711" t="s">
        <v>5884</v>
      </c>
      <c r="E4319" s="713">
        <v>10.029999999999999</v>
      </c>
    </row>
    <row r="4320" spans="1:5">
      <c r="A4320" s="712">
        <v>89657</v>
      </c>
      <c r="B4320" s="711" t="s">
        <v>3561</v>
      </c>
      <c r="C4320" s="711" t="s">
        <v>269</v>
      </c>
      <c r="D4320" s="711" t="s">
        <v>5884</v>
      </c>
      <c r="E4320" s="713">
        <v>10.23</v>
      </c>
    </row>
    <row r="4321" spans="1:5">
      <c r="A4321" s="712">
        <v>89658</v>
      </c>
      <c r="B4321" s="711" t="s">
        <v>3562</v>
      </c>
      <c r="C4321" s="711" t="s">
        <v>269</v>
      </c>
      <c r="D4321" s="711" t="s">
        <v>5884</v>
      </c>
      <c r="E4321" s="713">
        <v>7.56</v>
      </c>
    </row>
    <row r="4322" spans="1:5">
      <c r="A4322" s="712">
        <v>89659</v>
      </c>
      <c r="B4322" s="711" t="s">
        <v>3563</v>
      </c>
      <c r="C4322" s="711" t="s">
        <v>269</v>
      </c>
      <c r="D4322" s="711" t="s">
        <v>5884</v>
      </c>
      <c r="E4322" s="713">
        <v>13.6</v>
      </c>
    </row>
    <row r="4323" spans="1:5">
      <c r="A4323" s="712">
        <v>89660</v>
      </c>
      <c r="B4323" s="711" t="s">
        <v>3564</v>
      </c>
      <c r="C4323" s="711" t="s">
        <v>269</v>
      </c>
      <c r="D4323" s="711" t="s">
        <v>5884</v>
      </c>
      <c r="E4323" s="713">
        <v>7.04</v>
      </c>
    </row>
    <row r="4324" spans="1:5">
      <c r="A4324" s="712">
        <v>89661</v>
      </c>
      <c r="B4324" s="711" t="s">
        <v>3565</v>
      </c>
      <c r="C4324" s="711" t="s">
        <v>269</v>
      </c>
      <c r="D4324" s="711" t="s">
        <v>5884</v>
      </c>
      <c r="E4324" s="713">
        <v>18.190000000000001</v>
      </c>
    </row>
    <row r="4325" spans="1:5">
      <c r="A4325" s="712">
        <v>89662</v>
      </c>
      <c r="B4325" s="711" t="s">
        <v>3566</v>
      </c>
      <c r="C4325" s="711" t="s">
        <v>269</v>
      </c>
      <c r="D4325" s="711" t="s">
        <v>5884</v>
      </c>
      <c r="E4325" s="713">
        <v>28.02</v>
      </c>
    </row>
    <row r="4326" spans="1:5">
      <c r="A4326" s="712">
        <v>89663</v>
      </c>
      <c r="B4326" s="711" t="s">
        <v>3567</v>
      </c>
      <c r="C4326" s="711" t="s">
        <v>269</v>
      </c>
      <c r="D4326" s="711" t="s">
        <v>5884</v>
      </c>
      <c r="E4326" s="713">
        <v>11.55</v>
      </c>
    </row>
    <row r="4327" spans="1:5">
      <c r="A4327" s="712">
        <v>89664</v>
      </c>
      <c r="B4327" s="711" t="s">
        <v>3568</v>
      </c>
      <c r="C4327" s="711" t="s">
        <v>269</v>
      </c>
      <c r="D4327" s="711" t="s">
        <v>5884</v>
      </c>
      <c r="E4327" s="713">
        <v>13.6</v>
      </c>
    </row>
    <row r="4328" spans="1:5">
      <c r="A4328" s="712">
        <v>89665</v>
      </c>
      <c r="B4328" s="711" t="s">
        <v>3569</v>
      </c>
      <c r="C4328" s="711" t="s">
        <v>269</v>
      </c>
      <c r="D4328" s="711" t="s">
        <v>5884</v>
      </c>
      <c r="E4328" s="713">
        <v>12.24</v>
      </c>
    </row>
    <row r="4329" spans="1:5">
      <c r="A4329" s="712">
        <v>89666</v>
      </c>
      <c r="B4329" s="711" t="s">
        <v>3570</v>
      </c>
      <c r="C4329" s="711" t="s">
        <v>269</v>
      </c>
      <c r="D4329" s="711" t="s">
        <v>5884</v>
      </c>
      <c r="E4329" s="713">
        <v>6.14</v>
      </c>
    </row>
    <row r="4330" spans="1:5">
      <c r="A4330" s="712">
        <v>89667</v>
      </c>
      <c r="B4330" s="711" t="s">
        <v>3571</v>
      </c>
      <c r="C4330" s="711" t="s">
        <v>269</v>
      </c>
      <c r="D4330" s="711" t="s">
        <v>5884</v>
      </c>
      <c r="E4330" s="713">
        <v>33.71</v>
      </c>
    </row>
    <row r="4331" spans="1:5">
      <c r="A4331" s="712">
        <v>89668</v>
      </c>
      <c r="B4331" s="711" t="s">
        <v>3572</v>
      </c>
      <c r="C4331" s="711" t="s">
        <v>269</v>
      </c>
      <c r="D4331" s="711" t="s">
        <v>5884</v>
      </c>
      <c r="E4331" s="713">
        <v>26.58</v>
      </c>
    </row>
    <row r="4332" spans="1:5">
      <c r="A4332" s="712">
        <v>89669</v>
      </c>
      <c r="B4332" s="711" t="s">
        <v>3573</v>
      </c>
      <c r="C4332" s="711" t="s">
        <v>269</v>
      </c>
      <c r="D4332" s="711" t="s">
        <v>5884</v>
      </c>
      <c r="E4332" s="713">
        <v>20.7</v>
      </c>
    </row>
    <row r="4333" spans="1:5">
      <c r="A4333" s="712">
        <v>89670</v>
      </c>
      <c r="B4333" s="711" t="s">
        <v>3574</v>
      </c>
      <c r="C4333" s="711" t="s">
        <v>269</v>
      </c>
      <c r="D4333" s="711" t="s">
        <v>5884</v>
      </c>
      <c r="E4333" s="713">
        <v>11.26</v>
      </c>
    </row>
    <row r="4334" spans="1:5">
      <c r="A4334" s="712">
        <v>89671</v>
      </c>
      <c r="B4334" s="711" t="s">
        <v>3575</v>
      </c>
      <c r="C4334" s="711" t="s">
        <v>269</v>
      </c>
      <c r="D4334" s="711" t="s">
        <v>5884</v>
      </c>
      <c r="E4334" s="713">
        <v>31.47</v>
      </c>
    </row>
    <row r="4335" spans="1:5">
      <c r="A4335" s="712">
        <v>89672</v>
      </c>
      <c r="B4335" s="711" t="s">
        <v>3576</v>
      </c>
      <c r="C4335" s="711" t="s">
        <v>269</v>
      </c>
      <c r="D4335" s="711" t="s">
        <v>5884</v>
      </c>
      <c r="E4335" s="713">
        <v>18.170000000000002</v>
      </c>
    </row>
    <row r="4336" spans="1:5">
      <c r="A4336" s="712">
        <v>89673</v>
      </c>
      <c r="B4336" s="711" t="s">
        <v>3577</v>
      </c>
      <c r="C4336" s="711" t="s">
        <v>269</v>
      </c>
      <c r="D4336" s="711" t="s">
        <v>5884</v>
      </c>
      <c r="E4336" s="713">
        <v>24.4</v>
      </c>
    </row>
    <row r="4337" spans="1:5">
      <c r="A4337" s="712">
        <v>89674</v>
      </c>
      <c r="B4337" s="711" t="s">
        <v>3578</v>
      </c>
      <c r="C4337" s="711" t="s">
        <v>269</v>
      </c>
      <c r="D4337" s="711" t="s">
        <v>5884</v>
      </c>
      <c r="E4337" s="713">
        <v>26.98</v>
      </c>
    </row>
    <row r="4338" spans="1:5">
      <c r="A4338" s="712">
        <v>89675</v>
      </c>
      <c r="B4338" s="711" t="s">
        <v>3579</v>
      </c>
      <c r="C4338" s="711" t="s">
        <v>269</v>
      </c>
      <c r="D4338" s="711" t="s">
        <v>5884</v>
      </c>
      <c r="E4338" s="713">
        <v>57.1</v>
      </c>
    </row>
    <row r="4339" spans="1:5">
      <c r="A4339" s="712">
        <v>89676</v>
      </c>
      <c r="B4339" s="711" t="s">
        <v>3580</v>
      </c>
      <c r="C4339" s="711" t="s">
        <v>269</v>
      </c>
      <c r="D4339" s="711" t="s">
        <v>5884</v>
      </c>
      <c r="E4339" s="713">
        <v>41.36</v>
      </c>
    </row>
    <row r="4340" spans="1:5">
      <c r="A4340" s="712">
        <v>89677</v>
      </c>
      <c r="B4340" s="711" t="s">
        <v>3581</v>
      </c>
      <c r="C4340" s="711" t="s">
        <v>269</v>
      </c>
      <c r="D4340" s="711" t="s">
        <v>5884</v>
      </c>
      <c r="E4340" s="713">
        <v>59.71</v>
      </c>
    </row>
    <row r="4341" spans="1:5">
      <c r="A4341" s="712">
        <v>89678</v>
      </c>
      <c r="B4341" s="711" t="s">
        <v>3582</v>
      </c>
      <c r="C4341" s="711" t="s">
        <v>269</v>
      </c>
      <c r="D4341" s="711" t="s">
        <v>5884</v>
      </c>
      <c r="E4341" s="713">
        <v>8.19</v>
      </c>
    </row>
    <row r="4342" spans="1:5">
      <c r="A4342" s="712">
        <v>89679</v>
      </c>
      <c r="B4342" s="711" t="s">
        <v>3583</v>
      </c>
      <c r="C4342" s="711" t="s">
        <v>269</v>
      </c>
      <c r="D4342" s="711" t="s">
        <v>5884</v>
      </c>
      <c r="E4342" s="713">
        <v>98.1</v>
      </c>
    </row>
    <row r="4343" spans="1:5">
      <c r="A4343" s="712">
        <v>89680</v>
      </c>
      <c r="B4343" s="711" t="s">
        <v>3584</v>
      </c>
      <c r="C4343" s="711" t="s">
        <v>269</v>
      </c>
      <c r="D4343" s="711" t="s">
        <v>5884</v>
      </c>
      <c r="E4343" s="713">
        <v>17.739999999999998</v>
      </c>
    </row>
    <row r="4344" spans="1:5">
      <c r="A4344" s="712">
        <v>89681</v>
      </c>
      <c r="B4344" s="711" t="s">
        <v>3585</v>
      </c>
      <c r="C4344" s="711" t="s">
        <v>269</v>
      </c>
      <c r="D4344" s="711" t="s">
        <v>5884</v>
      </c>
      <c r="E4344" s="713">
        <v>66.5</v>
      </c>
    </row>
    <row r="4345" spans="1:5">
      <c r="A4345" s="712">
        <v>89682</v>
      </c>
      <c r="B4345" s="711" t="s">
        <v>3586</v>
      </c>
      <c r="C4345" s="711" t="s">
        <v>269</v>
      </c>
      <c r="D4345" s="711" t="s">
        <v>5884</v>
      </c>
      <c r="E4345" s="713">
        <v>28.07</v>
      </c>
    </row>
    <row r="4346" spans="1:5">
      <c r="A4346" s="712">
        <v>89684</v>
      </c>
      <c r="B4346" s="711" t="s">
        <v>3587</v>
      </c>
      <c r="C4346" s="711" t="s">
        <v>269</v>
      </c>
      <c r="D4346" s="711" t="s">
        <v>5884</v>
      </c>
      <c r="E4346" s="713">
        <v>39.15</v>
      </c>
    </row>
    <row r="4347" spans="1:5">
      <c r="A4347" s="712">
        <v>89685</v>
      </c>
      <c r="B4347" s="711" t="s">
        <v>3588</v>
      </c>
      <c r="C4347" s="711" t="s">
        <v>269</v>
      </c>
      <c r="D4347" s="711" t="s">
        <v>5884</v>
      </c>
      <c r="E4347" s="713">
        <v>45.86</v>
      </c>
    </row>
    <row r="4348" spans="1:5">
      <c r="A4348" s="712">
        <v>89686</v>
      </c>
      <c r="B4348" s="711" t="s">
        <v>3589</v>
      </c>
      <c r="C4348" s="711" t="s">
        <v>269</v>
      </c>
      <c r="D4348" s="711" t="s">
        <v>5884</v>
      </c>
      <c r="E4348" s="713">
        <v>148.75</v>
      </c>
    </row>
    <row r="4349" spans="1:5">
      <c r="A4349" s="712">
        <v>89687</v>
      </c>
      <c r="B4349" s="711" t="s">
        <v>3590</v>
      </c>
      <c r="C4349" s="711" t="s">
        <v>269</v>
      </c>
      <c r="D4349" s="711" t="s">
        <v>5884</v>
      </c>
      <c r="E4349" s="713">
        <v>39.04</v>
      </c>
    </row>
    <row r="4350" spans="1:5">
      <c r="A4350" s="712">
        <v>89689</v>
      </c>
      <c r="B4350" s="711" t="s">
        <v>3591</v>
      </c>
      <c r="C4350" s="711" t="s">
        <v>269</v>
      </c>
      <c r="D4350" s="711" t="s">
        <v>5884</v>
      </c>
      <c r="E4350" s="713">
        <v>30.29</v>
      </c>
    </row>
    <row r="4351" spans="1:5">
      <c r="A4351" s="712">
        <v>89690</v>
      </c>
      <c r="B4351" s="711" t="s">
        <v>3592</v>
      </c>
      <c r="C4351" s="711" t="s">
        <v>269</v>
      </c>
      <c r="D4351" s="711" t="s">
        <v>5884</v>
      </c>
      <c r="E4351" s="713">
        <v>69.33</v>
      </c>
    </row>
    <row r="4352" spans="1:5">
      <c r="A4352" s="712">
        <v>89691</v>
      </c>
      <c r="B4352" s="711" t="s">
        <v>3593</v>
      </c>
      <c r="C4352" s="711" t="s">
        <v>269</v>
      </c>
      <c r="D4352" s="711" t="s">
        <v>5884</v>
      </c>
      <c r="E4352" s="713">
        <v>10.19</v>
      </c>
    </row>
    <row r="4353" spans="1:5">
      <c r="A4353" s="712">
        <v>89692</v>
      </c>
      <c r="B4353" s="711" t="s">
        <v>3594</v>
      </c>
      <c r="C4353" s="711" t="s">
        <v>269</v>
      </c>
      <c r="D4353" s="711" t="s">
        <v>5884</v>
      </c>
      <c r="E4353" s="713">
        <v>65.37</v>
      </c>
    </row>
    <row r="4354" spans="1:5">
      <c r="A4354" s="712">
        <v>89693</v>
      </c>
      <c r="B4354" s="711" t="s">
        <v>3595</v>
      </c>
      <c r="C4354" s="711" t="s">
        <v>269</v>
      </c>
      <c r="D4354" s="711" t="s">
        <v>5884</v>
      </c>
      <c r="E4354" s="713">
        <v>63.35</v>
      </c>
    </row>
    <row r="4355" spans="1:5">
      <c r="A4355" s="712">
        <v>89694</v>
      </c>
      <c r="B4355" s="711" t="s">
        <v>3596</v>
      </c>
      <c r="C4355" s="711" t="s">
        <v>269</v>
      </c>
      <c r="D4355" s="711" t="s">
        <v>5884</v>
      </c>
      <c r="E4355" s="713">
        <v>16.95</v>
      </c>
    </row>
    <row r="4356" spans="1:5">
      <c r="A4356" s="712">
        <v>89695</v>
      </c>
      <c r="B4356" s="711" t="s">
        <v>3597</v>
      </c>
      <c r="C4356" s="711" t="s">
        <v>269</v>
      </c>
      <c r="D4356" s="711" t="s">
        <v>5884</v>
      </c>
      <c r="E4356" s="713">
        <v>15.68</v>
      </c>
    </row>
    <row r="4357" spans="1:5">
      <c r="A4357" s="712">
        <v>89696</v>
      </c>
      <c r="B4357" s="711" t="s">
        <v>3598</v>
      </c>
      <c r="C4357" s="711" t="s">
        <v>269</v>
      </c>
      <c r="D4357" s="711" t="s">
        <v>5884</v>
      </c>
      <c r="E4357" s="713">
        <v>57.28</v>
      </c>
    </row>
    <row r="4358" spans="1:5">
      <c r="A4358" s="712">
        <v>89697</v>
      </c>
      <c r="B4358" s="711" t="s">
        <v>3599</v>
      </c>
      <c r="C4358" s="711" t="s">
        <v>269</v>
      </c>
      <c r="D4358" s="711" t="s">
        <v>5884</v>
      </c>
      <c r="E4358" s="713">
        <v>12.06</v>
      </c>
    </row>
    <row r="4359" spans="1:5">
      <c r="A4359" s="712">
        <v>89698</v>
      </c>
      <c r="B4359" s="711" t="s">
        <v>3600</v>
      </c>
      <c r="C4359" s="711" t="s">
        <v>269</v>
      </c>
      <c r="D4359" s="711" t="s">
        <v>5884</v>
      </c>
      <c r="E4359" s="713">
        <v>204.77</v>
      </c>
    </row>
    <row r="4360" spans="1:5">
      <c r="A4360" s="712">
        <v>89699</v>
      </c>
      <c r="B4360" s="711" t="s">
        <v>3601</v>
      </c>
      <c r="C4360" s="711" t="s">
        <v>269</v>
      </c>
      <c r="D4360" s="711" t="s">
        <v>5884</v>
      </c>
      <c r="E4360" s="713">
        <v>176.3</v>
      </c>
    </row>
    <row r="4361" spans="1:5">
      <c r="A4361" s="712">
        <v>89700</v>
      </c>
      <c r="B4361" s="711" t="s">
        <v>3602</v>
      </c>
      <c r="C4361" s="711" t="s">
        <v>269</v>
      </c>
      <c r="D4361" s="711" t="s">
        <v>5884</v>
      </c>
      <c r="E4361" s="713">
        <v>17.850000000000001</v>
      </c>
    </row>
    <row r="4362" spans="1:5">
      <c r="A4362" s="712">
        <v>89701</v>
      </c>
      <c r="B4362" s="711" t="s">
        <v>3603</v>
      </c>
      <c r="C4362" s="711" t="s">
        <v>269</v>
      </c>
      <c r="D4362" s="711" t="s">
        <v>5884</v>
      </c>
      <c r="E4362" s="713">
        <v>157.93</v>
      </c>
    </row>
    <row r="4363" spans="1:5">
      <c r="A4363" s="712">
        <v>89702</v>
      </c>
      <c r="B4363" s="711" t="s">
        <v>3604</v>
      </c>
      <c r="C4363" s="711" t="s">
        <v>269</v>
      </c>
      <c r="D4363" s="711" t="s">
        <v>5884</v>
      </c>
      <c r="E4363" s="713">
        <v>17.850000000000001</v>
      </c>
    </row>
    <row r="4364" spans="1:5">
      <c r="A4364" s="712">
        <v>89703</v>
      </c>
      <c r="B4364" s="711" t="s">
        <v>3605</v>
      </c>
      <c r="C4364" s="711" t="s">
        <v>269</v>
      </c>
      <c r="D4364" s="711" t="s">
        <v>5884</v>
      </c>
      <c r="E4364" s="713">
        <v>41.35</v>
      </c>
    </row>
    <row r="4365" spans="1:5">
      <c r="A4365" s="712">
        <v>89704</v>
      </c>
      <c r="B4365" s="711" t="s">
        <v>3606</v>
      </c>
      <c r="C4365" s="711" t="s">
        <v>269</v>
      </c>
      <c r="D4365" s="711" t="s">
        <v>5884</v>
      </c>
      <c r="E4365" s="713">
        <v>109.13</v>
      </c>
    </row>
    <row r="4366" spans="1:5">
      <c r="A4366" s="712">
        <v>89705</v>
      </c>
      <c r="B4366" s="711" t="s">
        <v>3607</v>
      </c>
      <c r="C4366" s="711" t="s">
        <v>269</v>
      </c>
      <c r="D4366" s="711" t="s">
        <v>5884</v>
      </c>
      <c r="E4366" s="713">
        <v>20.89</v>
      </c>
    </row>
    <row r="4367" spans="1:5">
      <c r="A4367" s="712">
        <v>89706</v>
      </c>
      <c r="B4367" s="711" t="s">
        <v>3608</v>
      </c>
      <c r="C4367" s="711" t="s">
        <v>269</v>
      </c>
      <c r="D4367" s="711" t="s">
        <v>5884</v>
      </c>
      <c r="E4367" s="713">
        <v>46.11</v>
      </c>
    </row>
    <row r="4368" spans="1:5">
      <c r="A4368" s="712">
        <v>89718</v>
      </c>
      <c r="B4368" s="711" t="s">
        <v>3609</v>
      </c>
      <c r="C4368" s="711" t="s">
        <v>585</v>
      </c>
      <c r="D4368" s="711" t="s">
        <v>5884</v>
      </c>
      <c r="E4368" s="713">
        <v>33.65</v>
      </c>
    </row>
    <row r="4369" spans="1:5">
      <c r="A4369" s="712">
        <v>89719</v>
      </c>
      <c r="B4369" s="711" t="s">
        <v>3610</v>
      </c>
      <c r="C4369" s="711" t="s">
        <v>269</v>
      </c>
      <c r="D4369" s="711" t="s">
        <v>5884</v>
      </c>
      <c r="E4369" s="713">
        <v>9.15</v>
      </c>
    </row>
    <row r="4370" spans="1:5">
      <c r="A4370" s="712">
        <v>89720</v>
      </c>
      <c r="B4370" s="711" t="s">
        <v>3611</v>
      </c>
      <c r="C4370" s="711" t="s">
        <v>269</v>
      </c>
      <c r="D4370" s="711" t="s">
        <v>5884</v>
      </c>
      <c r="E4370" s="713">
        <v>10.87</v>
      </c>
    </row>
    <row r="4371" spans="1:5">
      <c r="A4371" s="712">
        <v>89721</v>
      </c>
      <c r="B4371" s="711" t="s">
        <v>3612</v>
      </c>
      <c r="C4371" s="711" t="s">
        <v>269</v>
      </c>
      <c r="D4371" s="711" t="s">
        <v>5884</v>
      </c>
      <c r="E4371" s="713">
        <v>11.44</v>
      </c>
    </row>
    <row r="4372" spans="1:5">
      <c r="A4372" s="712">
        <v>89722</v>
      </c>
      <c r="B4372" s="711" t="s">
        <v>3613</v>
      </c>
      <c r="C4372" s="711" t="s">
        <v>269</v>
      </c>
      <c r="D4372" s="711" t="s">
        <v>5884</v>
      </c>
      <c r="E4372" s="713">
        <v>19.579999999999998</v>
      </c>
    </row>
    <row r="4373" spans="1:5">
      <c r="A4373" s="712">
        <v>89723</v>
      </c>
      <c r="B4373" s="711" t="s">
        <v>3614</v>
      </c>
      <c r="C4373" s="711" t="s">
        <v>269</v>
      </c>
      <c r="D4373" s="711" t="s">
        <v>5884</v>
      </c>
      <c r="E4373" s="713">
        <v>15.15</v>
      </c>
    </row>
    <row r="4374" spans="1:5">
      <c r="A4374" s="712">
        <v>89724</v>
      </c>
      <c r="B4374" s="711" t="s">
        <v>3615</v>
      </c>
      <c r="C4374" s="711" t="s">
        <v>269</v>
      </c>
      <c r="D4374" s="711" t="s">
        <v>5884</v>
      </c>
      <c r="E4374" s="713">
        <v>8.9700000000000006</v>
      </c>
    </row>
    <row r="4375" spans="1:5">
      <c r="A4375" s="712">
        <v>89725</v>
      </c>
      <c r="B4375" s="711" t="s">
        <v>3616</v>
      </c>
      <c r="C4375" s="711" t="s">
        <v>269</v>
      </c>
      <c r="D4375" s="711" t="s">
        <v>5884</v>
      </c>
      <c r="E4375" s="713">
        <v>14.75</v>
      </c>
    </row>
    <row r="4376" spans="1:5">
      <c r="A4376" s="712">
        <v>89726</v>
      </c>
      <c r="B4376" s="711" t="s">
        <v>3617</v>
      </c>
      <c r="C4376" s="711" t="s">
        <v>269</v>
      </c>
      <c r="D4376" s="711" t="s">
        <v>5884</v>
      </c>
      <c r="E4376" s="713">
        <v>6.48</v>
      </c>
    </row>
    <row r="4377" spans="1:5">
      <c r="A4377" s="712">
        <v>89727</v>
      </c>
      <c r="B4377" s="711" t="s">
        <v>3618</v>
      </c>
      <c r="C4377" s="711" t="s">
        <v>269</v>
      </c>
      <c r="D4377" s="711" t="s">
        <v>5884</v>
      </c>
      <c r="E4377" s="713">
        <v>16.600000000000001</v>
      </c>
    </row>
    <row r="4378" spans="1:5">
      <c r="A4378" s="712">
        <v>89728</v>
      </c>
      <c r="B4378" s="711" t="s">
        <v>3619</v>
      </c>
      <c r="C4378" s="711" t="s">
        <v>269</v>
      </c>
      <c r="D4378" s="711" t="s">
        <v>5884</v>
      </c>
      <c r="E4378" s="713">
        <v>9.59</v>
      </c>
    </row>
    <row r="4379" spans="1:5">
      <c r="A4379" s="712">
        <v>89729</v>
      </c>
      <c r="B4379" s="711" t="s">
        <v>3620</v>
      </c>
      <c r="C4379" s="711" t="s">
        <v>269</v>
      </c>
      <c r="D4379" s="711" t="s">
        <v>5884</v>
      </c>
      <c r="E4379" s="713">
        <v>23.13</v>
      </c>
    </row>
    <row r="4380" spans="1:5">
      <c r="A4380" s="712">
        <v>89730</v>
      </c>
      <c r="B4380" s="711" t="s">
        <v>3621</v>
      </c>
      <c r="C4380" s="711" t="s">
        <v>269</v>
      </c>
      <c r="D4380" s="711" t="s">
        <v>5884</v>
      </c>
      <c r="E4380" s="713">
        <v>10.4</v>
      </c>
    </row>
    <row r="4381" spans="1:5">
      <c r="A4381" s="712">
        <v>89731</v>
      </c>
      <c r="B4381" s="711" t="s">
        <v>3622</v>
      </c>
      <c r="C4381" s="711" t="s">
        <v>269</v>
      </c>
      <c r="D4381" s="711" t="s">
        <v>5884</v>
      </c>
      <c r="E4381" s="713">
        <v>9.3800000000000008</v>
      </c>
    </row>
    <row r="4382" spans="1:5">
      <c r="A4382" s="712">
        <v>89732</v>
      </c>
      <c r="B4382" s="711" t="s">
        <v>3623</v>
      </c>
      <c r="C4382" s="711" t="s">
        <v>269</v>
      </c>
      <c r="D4382" s="711" t="s">
        <v>5884</v>
      </c>
      <c r="E4382" s="713">
        <v>9.9700000000000006</v>
      </c>
    </row>
    <row r="4383" spans="1:5">
      <c r="A4383" s="712">
        <v>89733</v>
      </c>
      <c r="B4383" s="711" t="s">
        <v>3624</v>
      </c>
      <c r="C4383" s="711" t="s">
        <v>269</v>
      </c>
      <c r="D4383" s="711" t="s">
        <v>5884</v>
      </c>
      <c r="E4383" s="713">
        <v>16.32</v>
      </c>
    </row>
    <row r="4384" spans="1:5">
      <c r="A4384" s="712">
        <v>89734</v>
      </c>
      <c r="B4384" s="711" t="s">
        <v>3625</v>
      </c>
      <c r="C4384" s="711" t="s">
        <v>269</v>
      </c>
      <c r="D4384" s="711" t="s">
        <v>5884</v>
      </c>
      <c r="E4384" s="713">
        <v>23.13</v>
      </c>
    </row>
    <row r="4385" spans="1:5">
      <c r="A4385" s="712">
        <v>89735</v>
      </c>
      <c r="B4385" s="711" t="s">
        <v>3626</v>
      </c>
      <c r="C4385" s="711" t="s">
        <v>269</v>
      </c>
      <c r="D4385" s="711" t="s">
        <v>5884</v>
      </c>
      <c r="E4385" s="713">
        <v>17.29</v>
      </c>
    </row>
    <row r="4386" spans="1:5">
      <c r="A4386" s="712">
        <v>89736</v>
      </c>
      <c r="B4386" s="711" t="s">
        <v>3627</v>
      </c>
      <c r="C4386" s="711" t="s">
        <v>269</v>
      </c>
      <c r="D4386" s="711" t="s">
        <v>5884</v>
      </c>
      <c r="E4386" s="713">
        <v>6.21</v>
      </c>
    </row>
    <row r="4387" spans="1:5">
      <c r="A4387" s="712">
        <v>89737</v>
      </c>
      <c r="B4387" s="711" t="s">
        <v>3628</v>
      </c>
      <c r="C4387" s="711" t="s">
        <v>269</v>
      </c>
      <c r="D4387" s="711" t="s">
        <v>5884</v>
      </c>
      <c r="E4387" s="713">
        <v>16.39</v>
      </c>
    </row>
    <row r="4388" spans="1:5">
      <c r="A4388" s="712">
        <v>89738</v>
      </c>
      <c r="B4388" s="711" t="s">
        <v>3629</v>
      </c>
      <c r="C4388" s="711" t="s">
        <v>269</v>
      </c>
      <c r="D4388" s="711" t="s">
        <v>5884</v>
      </c>
      <c r="E4388" s="713">
        <v>12.25</v>
      </c>
    </row>
    <row r="4389" spans="1:5">
      <c r="A4389" s="712">
        <v>89739</v>
      </c>
      <c r="B4389" s="711" t="s">
        <v>3630</v>
      </c>
      <c r="C4389" s="711" t="s">
        <v>269</v>
      </c>
      <c r="D4389" s="711" t="s">
        <v>5884</v>
      </c>
      <c r="E4389" s="713">
        <v>17.23</v>
      </c>
    </row>
    <row r="4390" spans="1:5">
      <c r="A4390" s="712">
        <v>89740</v>
      </c>
      <c r="B4390" s="711" t="s">
        <v>3631</v>
      </c>
      <c r="C4390" s="711" t="s">
        <v>269</v>
      </c>
      <c r="D4390" s="711" t="s">
        <v>5884</v>
      </c>
      <c r="E4390" s="713">
        <v>5.69</v>
      </c>
    </row>
    <row r="4391" spans="1:5">
      <c r="A4391" s="712">
        <v>89741</v>
      </c>
      <c r="B4391" s="711" t="s">
        <v>3632</v>
      </c>
      <c r="C4391" s="711" t="s">
        <v>269</v>
      </c>
      <c r="D4391" s="711" t="s">
        <v>5884</v>
      </c>
      <c r="E4391" s="713">
        <v>16.84</v>
      </c>
    </row>
    <row r="4392" spans="1:5">
      <c r="A4392" s="712">
        <v>89742</v>
      </c>
      <c r="B4392" s="711" t="s">
        <v>3633</v>
      </c>
      <c r="C4392" s="711" t="s">
        <v>269</v>
      </c>
      <c r="D4392" s="711" t="s">
        <v>5884</v>
      </c>
      <c r="E4392" s="713">
        <v>28.41</v>
      </c>
    </row>
    <row r="4393" spans="1:5">
      <c r="A4393" s="712">
        <v>89743</v>
      </c>
      <c r="B4393" s="711" t="s">
        <v>3634</v>
      </c>
      <c r="C4393" s="711" t="s">
        <v>269</v>
      </c>
      <c r="D4393" s="711" t="s">
        <v>5884</v>
      </c>
      <c r="E4393" s="713">
        <v>40.47</v>
      </c>
    </row>
    <row r="4394" spans="1:5">
      <c r="A4394" s="712">
        <v>89744</v>
      </c>
      <c r="B4394" s="711" t="s">
        <v>3635</v>
      </c>
      <c r="C4394" s="711" t="s">
        <v>269</v>
      </c>
      <c r="D4394" s="711" t="s">
        <v>5884</v>
      </c>
      <c r="E4394" s="713">
        <v>21.35</v>
      </c>
    </row>
    <row r="4395" spans="1:5">
      <c r="A4395" s="712">
        <v>89745</v>
      </c>
      <c r="B4395" s="711" t="s">
        <v>3636</v>
      </c>
      <c r="C4395" s="711" t="s">
        <v>269</v>
      </c>
      <c r="D4395" s="711" t="s">
        <v>5884</v>
      </c>
      <c r="E4395" s="713">
        <v>26.67</v>
      </c>
    </row>
    <row r="4396" spans="1:5">
      <c r="A4396" s="712">
        <v>89746</v>
      </c>
      <c r="B4396" s="711" t="s">
        <v>3637</v>
      </c>
      <c r="C4396" s="711" t="s">
        <v>269</v>
      </c>
      <c r="D4396" s="711" t="s">
        <v>5884</v>
      </c>
      <c r="E4396" s="713">
        <v>21.3</v>
      </c>
    </row>
    <row r="4397" spans="1:5">
      <c r="A4397" s="712">
        <v>89747</v>
      </c>
      <c r="B4397" s="711" t="s">
        <v>3638</v>
      </c>
      <c r="C4397" s="711" t="s">
        <v>269</v>
      </c>
      <c r="D4397" s="711" t="s">
        <v>5884</v>
      </c>
      <c r="E4397" s="713">
        <v>10.199999999999999</v>
      </c>
    </row>
    <row r="4398" spans="1:5">
      <c r="A4398" s="712">
        <v>89748</v>
      </c>
      <c r="B4398" s="711" t="s">
        <v>3639</v>
      </c>
      <c r="C4398" s="711" t="s">
        <v>269</v>
      </c>
      <c r="D4398" s="711" t="s">
        <v>5884</v>
      </c>
      <c r="E4398" s="713">
        <v>34.43</v>
      </c>
    </row>
    <row r="4399" spans="1:5">
      <c r="A4399" s="712">
        <v>89749</v>
      </c>
      <c r="B4399" s="711" t="s">
        <v>3640</v>
      </c>
      <c r="C4399" s="711" t="s">
        <v>269</v>
      </c>
      <c r="D4399" s="711" t="s">
        <v>5884</v>
      </c>
      <c r="E4399" s="713">
        <v>12.25</v>
      </c>
    </row>
    <row r="4400" spans="1:5">
      <c r="A4400" s="712">
        <v>89750</v>
      </c>
      <c r="B4400" s="711" t="s">
        <v>3641</v>
      </c>
      <c r="C4400" s="711" t="s">
        <v>269</v>
      </c>
      <c r="D4400" s="711" t="s">
        <v>5884</v>
      </c>
      <c r="E4400" s="713">
        <v>57.63</v>
      </c>
    </row>
    <row r="4401" spans="1:5">
      <c r="A4401" s="712">
        <v>89751</v>
      </c>
      <c r="B4401" s="711" t="s">
        <v>3642</v>
      </c>
      <c r="C4401" s="711" t="s">
        <v>269</v>
      </c>
      <c r="D4401" s="711" t="s">
        <v>5884</v>
      </c>
      <c r="E4401" s="713">
        <v>4.79</v>
      </c>
    </row>
    <row r="4402" spans="1:5">
      <c r="A4402" s="712">
        <v>89752</v>
      </c>
      <c r="B4402" s="711" t="s">
        <v>3643</v>
      </c>
      <c r="C4402" s="711" t="s">
        <v>269</v>
      </c>
      <c r="D4402" s="711" t="s">
        <v>5884</v>
      </c>
      <c r="E4402" s="713">
        <v>5.61</v>
      </c>
    </row>
    <row r="4403" spans="1:5">
      <c r="A4403" s="712">
        <v>89753</v>
      </c>
      <c r="B4403" s="711" t="s">
        <v>3644</v>
      </c>
      <c r="C4403" s="711" t="s">
        <v>269</v>
      </c>
      <c r="D4403" s="711" t="s">
        <v>5884</v>
      </c>
      <c r="E4403" s="713">
        <v>7.92</v>
      </c>
    </row>
    <row r="4404" spans="1:5">
      <c r="A4404" s="712">
        <v>89754</v>
      </c>
      <c r="B4404" s="711" t="s">
        <v>3645</v>
      </c>
      <c r="C4404" s="711" t="s">
        <v>269</v>
      </c>
      <c r="D4404" s="711" t="s">
        <v>5884</v>
      </c>
      <c r="E4404" s="713">
        <v>14.96</v>
      </c>
    </row>
    <row r="4405" spans="1:5">
      <c r="A4405" s="712">
        <v>89755</v>
      </c>
      <c r="B4405" s="711" t="s">
        <v>3646</v>
      </c>
      <c r="C4405" s="711" t="s">
        <v>269</v>
      </c>
      <c r="D4405" s="711" t="s">
        <v>5884</v>
      </c>
      <c r="E4405" s="713">
        <v>9.69</v>
      </c>
    </row>
    <row r="4406" spans="1:5">
      <c r="A4406" s="712">
        <v>89756</v>
      </c>
      <c r="B4406" s="711" t="s">
        <v>3647</v>
      </c>
      <c r="C4406" s="711" t="s">
        <v>269</v>
      </c>
      <c r="D4406" s="711" t="s">
        <v>5884</v>
      </c>
      <c r="E4406" s="713">
        <v>16.600000000000001</v>
      </c>
    </row>
    <row r="4407" spans="1:5">
      <c r="A4407" s="712">
        <v>89757</v>
      </c>
      <c r="B4407" s="711" t="s">
        <v>3648</v>
      </c>
      <c r="C4407" s="711" t="s">
        <v>269</v>
      </c>
      <c r="D4407" s="711" t="s">
        <v>5884</v>
      </c>
      <c r="E4407" s="713">
        <v>25.41</v>
      </c>
    </row>
    <row r="4408" spans="1:5">
      <c r="A4408" s="712">
        <v>89758</v>
      </c>
      <c r="B4408" s="711" t="s">
        <v>3649</v>
      </c>
      <c r="C4408" s="711" t="s">
        <v>269</v>
      </c>
      <c r="D4408" s="711" t="s">
        <v>5884</v>
      </c>
      <c r="E4408" s="713">
        <v>39.79</v>
      </c>
    </row>
    <row r="4409" spans="1:5">
      <c r="A4409" s="712">
        <v>89759</v>
      </c>
      <c r="B4409" s="711" t="s">
        <v>3650</v>
      </c>
      <c r="C4409" s="711" t="s">
        <v>269</v>
      </c>
      <c r="D4409" s="711" t="s">
        <v>5884</v>
      </c>
      <c r="E4409" s="713">
        <v>6.62</v>
      </c>
    </row>
    <row r="4410" spans="1:5">
      <c r="A4410" s="712">
        <v>89760</v>
      </c>
      <c r="B4410" s="711" t="s">
        <v>3651</v>
      </c>
      <c r="C4410" s="711" t="s">
        <v>269</v>
      </c>
      <c r="D4410" s="711" t="s">
        <v>5884</v>
      </c>
      <c r="E4410" s="713">
        <v>15.88</v>
      </c>
    </row>
    <row r="4411" spans="1:5">
      <c r="A4411" s="712">
        <v>89761</v>
      </c>
      <c r="B4411" s="711" t="s">
        <v>3652</v>
      </c>
      <c r="C4411" s="711" t="s">
        <v>269</v>
      </c>
      <c r="D4411" s="711" t="s">
        <v>5884</v>
      </c>
      <c r="E4411" s="713">
        <v>26.21</v>
      </c>
    </row>
    <row r="4412" spans="1:5">
      <c r="A4412" s="712">
        <v>89762</v>
      </c>
      <c r="B4412" s="711" t="s">
        <v>3653</v>
      </c>
      <c r="C4412" s="711" t="s">
        <v>269</v>
      </c>
      <c r="D4412" s="711" t="s">
        <v>5884</v>
      </c>
      <c r="E4412" s="713">
        <v>37.29</v>
      </c>
    </row>
    <row r="4413" spans="1:5">
      <c r="A4413" s="712">
        <v>89763</v>
      </c>
      <c r="B4413" s="711" t="s">
        <v>3654</v>
      </c>
      <c r="C4413" s="711" t="s">
        <v>269</v>
      </c>
      <c r="D4413" s="711" t="s">
        <v>5884</v>
      </c>
      <c r="E4413" s="713">
        <v>146.88999999999999</v>
      </c>
    </row>
    <row r="4414" spans="1:5">
      <c r="A4414" s="712">
        <v>89764</v>
      </c>
      <c r="B4414" s="711" t="s">
        <v>3655</v>
      </c>
      <c r="C4414" s="711" t="s">
        <v>269</v>
      </c>
      <c r="D4414" s="711" t="s">
        <v>5884</v>
      </c>
      <c r="E4414" s="713">
        <v>28.43</v>
      </c>
    </row>
    <row r="4415" spans="1:5">
      <c r="A4415" s="712">
        <v>89765</v>
      </c>
      <c r="B4415" s="711" t="s">
        <v>3656</v>
      </c>
      <c r="C4415" s="711" t="s">
        <v>269</v>
      </c>
      <c r="D4415" s="711" t="s">
        <v>5884</v>
      </c>
      <c r="E4415" s="713">
        <v>11.81</v>
      </c>
    </row>
    <row r="4416" spans="1:5">
      <c r="A4416" s="712">
        <v>89766</v>
      </c>
      <c r="B4416" s="711" t="s">
        <v>3657</v>
      </c>
      <c r="C4416" s="711" t="s">
        <v>269</v>
      </c>
      <c r="D4416" s="711" t="s">
        <v>5884</v>
      </c>
      <c r="E4416" s="713">
        <v>17.600000000000001</v>
      </c>
    </row>
    <row r="4417" spans="1:5">
      <c r="A4417" s="712">
        <v>89767</v>
      </c>
      <c r="B4417" s="711" t="s">
        <v>3658</v>
      </c>
      <c r="C4417" s="711" t="s">
        <v>269</v>
      </c>
      <c r="D4417" s="711" t="s">
        <v>5884</v>
      </c>
      <c r="E4417" s="713">
        <v>17.600000000000001</v>
      </c>
    </row>
    <row r="4418" spans="1:5">
      <c r="A4418" s="712">
        <v>89768</v>
      </c>
      <c r="B4418" s="711" t="s">
        <v>3659</v>
      </c>
      <c r="C4418" s="711" t="s">
        <v>269</v>
      </c>
      <c r="D4418" s="711" t="s">
        <v>5884</v>
      </c>
      <c r="E4418" s="713">
        <v>17.71</v>
      </c>
    </row>
    <row r="4419" spans="1:5">
      <c r="A4419" s="712">
        <v>89769</v>
      </c>
      <c r="B4419" s="711" t="s">
        <v>3660</v>
      </c>
      <c r="C4419" s="711" t="s">
        <v>269</v>
      </c>
      <c r="D4419" s="711" t="s">
        <v>5884</v>
      </c>
      <c r="E4419" s="713">
        <v>42.35</v>
      </c>
    </row>
    <row r="4420" spans="1:5">
      <c r="A4420" s="712">
        <v>89772</v>
      </c>
      <c r="B4420" s="711" t="s">
        <v>3661</v>
      </c>
      <c r="C4420" s="711" t="s">
        <v>585</v>
      </c>
      <c r="D4420" s="711" t="s">
        <v>5884</v>
      </c>
      <c r="E4420" s="713">
        <v>60.48</v>
      </c>
    </row>
    <row r="4421" spans="1:5">
      <c r="A4421" s="712">
        <v>89774</v>
      </c>
      <c r="B4421" s="711" t="s">
        <v>3662</v>
      </c>
      <c r="C4421" s="711" t="s">
        <v>269</v>
      </c>
      <c r="D4421" s="711" t="s">
        <v>5884</v>
      </c>
      <c r="E4421" s="713">
        <v>13.18</v>
      </c>
    </row>
    <row r="4422" spans="1:5">
      <c r="A4422" s="712">
        <v>89776</v>
      </c>
      <c r="B4422" s="711" t="s">
        <v>3663</v>
      </c>
      <c r="C4422" s="711" t="s">
        <v>269</v>
      </c>
      <c r="D4422" s="711" t="s">
        <v>5884</v>
      </c>
      <c r="E4422" s="713">
        <v>18.62</v>
      </c>
    </row>
    <row r="4423" spans="1:5">
      <c r="A4423" s="712">
        <v>89777</v>
      </c>
      <c r="B4423" s="711" t="s">
        <v>3664</v>
      </c>
      <c r="C4423" s="711" t="s">
        <v>269</v>
      </c>
      <c r="D4423" s="711" t="s">
        <v>5884</v>
      </c>
      <c r="E4423" s="713">
        <v>21.86</v>
      </c>
    </row>
    <row r="4424" spans="1:5">
      <c r="A4424" s="712">
        <v>89778</v>
      </c>
      <c r="B4424" s="711" t="s">
        <v>3665</v>
      </c>
      <c r="C4424" s="711" t="s">
        <v>269</v>
      </c>
      <c r="D4424" s="711" t="s">
        <v>5884</v>
      </c>
      <c r="E4424" s="713">
        <v>16.55</v>
      </c>
    </row>
    <row r="4425" spans="1:5">
      <c r="A4425" s="712">
        <v>89779</v>
      </c>
      <c r="B4425" s="711" t="s">
        <v>3666</v>
      </c>
      <c r="C4425" s="711" t="s">
        <v>269</v>
      </c>
      <c r="D4425" s="711" t="s">
        <v>5884</v>
      </c>
      <c r="E4425" s="713">
        <v>26.63</v>
      </c>
    </row>
    <row r="4426" spans="1:5">
      <c r="A4426" s="712">
        <v>89780</v>
      </c>
      <c r="B4426" s="711" t="s">
        <v>3667</v>
      </c>
      <c r="C4426" s="711" t="s">
        <v>269</v>
      </c>
      <c r="D4426" s="711" t="s">
        <v>5884</v>
      </c>
      <c r="E4426" s="713">
        <v>21.86</v>
      </c>
    </row>
    <row r="4427" spans="1:5">
      <c r="A4427" s="712">
        <v>89781</v>
      </c>
      <c r="B4427" s="711" t="s">
        <v>3668</v>
      </c>
      <c r="C4427" s="711" t="s">
        <v>269</v>
      </c>
      <c r="D4427" s="711" t="s">
        <v>5884</v>
      </c>
      <c r="E4427" s="713">
        <v>32.64</v>
      </c>
    </row>
    <row r="4428" spans="1:5">
      <c r="A4428" s="712">
        <v>89782</v>
      </c>
      <c r="B4428" s="711" t="s">
        <v>3669</v>
      </c>
      <c r="C4428" s="711" t="s">
        <v>269</v>
      </c>
      <c r="D4428" s="711" t="s">
        <v>5884</v>
      </c>
      <c r="E4428" s="713">
        <v>10.61</v>
      </c>
    </row>
    <row r="4429" spans="1:5">
      <c r="A4429" s="712">
        <v>89783</v>
      </c>
      <c r="B4429" s="711" t="s">
        <v>3670</v>
      </c>
      <c r="C4429" s="711" t="s">
        <v>269</v>
      </c>
      <c r="D4429" s="711" t="s">
        <v>5884</v>
      </c>
      <c r="E4429" s="713">
        <v>10.87</v>
      </c>
    </row>
    <row r="4430" spans="1:5">
      <c r="A4430" s="712">
        <v>89784</v>
      </c>
      <c r="B4430" s="711" t="s">
        <v>3671</v>
      </c>
      <c r="C4430" s="711" t="s">
        <v>269</v>
      </c>
      <c r="D4430" s="711" t="s">
        <v>5884</v>
      </c>
      <c r="E4430" s="713">
        <v>17.47</v>
      </c>
    </row>
    <row r="4431" spans="1:5">
      <c r="A4431" s="712">
        <v>89785</v>
      </c>
      <c r="B4431" s="711" t="s">
        <v>3672</v>
      </c>
      <c r="C4431" s="711" t="s">
        <v>269</v>
      </c>
      <c r="D4431" s="711" t="s">
        <v>5884</v>
      </c>
      <c r="E4431" s="713">
        <v>19.149999999999999</v>
      </c>
    </row>
    <row r="4432" spans="1:5">
      <c r="A4432" s="712">
        <v>89786</v>
      </c>
      <c r="B4432" s="711" t="s">
        <v>3673</v>
      </c>
      <c r="C4432" s="711" t="s">
        <v>269</v>
      </c>
      <c r="D4432" s="711" t="s">
        <v>5884</v>
      </c>
      <c r="E4432" s="713">
        <v>29.1</v>
      </c>
    </row>
    <row r="4433" spans="1:5">
      <c r="A4433" s="712">
        <v>89787</v>
      </c>
      <c r="B4433" s="711" t="s">
        <v>3674</v>
      </c>
      <c r="C4433" s="711" t="s">
        <v>269</v>
      </c>
      <c r="D4433" s="711" t="s">
        <v>5884</v>
      </c>
      <c r="E4433" s="713">
        <v>32.64</v>
      </c>
    </row>
    <row r="4434" spans="1:5">
      <c r="A4434" s="712">
        <v>89788</v>
      </c>
      <c r="B4434" s="711" t="s">
        <v>3675</v>
      </c>
      <c r="C4434" s="711" t="s">
        <v>269</v>
      </c>
      <c r="D4434" s="711" t="s">
        <v>5884</v>
      </c>
      <c r="E4434" s="713">
        <v>64.05</v>
      </c>
    </row>
    <row r="4435" spans="1:5">
      <c r="A4435" s="712">
        <v>89789</v>
      </c>
      <c r="B4435" s="711" t="s">
        <v>3676</v>
      </c>
      <c r="C4435" s="711" t="s">
        <v>269</v>
      </c>
      <c r="D4435" s="711" t="s">
        <v>5884</v>
      </c>
      <c r="E4435" s="713">
        <v>65.069999999999993</v>
      </c>
    </row>
    <row r="4436" spans="1:5">
      <c r="A4436" s="712">
        <v>89790</v>
      </c>
      <c r="B4436" s="711" t="s">
        <v>3677</v>
      </c>
      <c r="C4436" s="711" t="s">
        <v>269</v>
      </c>
      <c r="D4436" s="711" t="s">
        <v>5884</v>
      </c>
      <c r="E4436" s="713">
        <v>159.04</v>
      </c>
    </row>
    <row r="4437" spans="1:5">
      <c r="A4437" s="712">
        <v>89791</v>
      </c>
      <c r="B4437" s="711" t="s">
        <v>3678</v>
      </c>
      <c r="C4437" s="711" t="s">
        <v>269</v>
      </c>
      <c r="D4437" s="711" t="s">
        <v>5884</v>
      </c>
      <c r="E4437" s="713">
        <v>162.78</v>
      </c>
    </row>
    <row r="4438" spans="1:5">
      <c r="A4438" s="712">
        <v>89792</v>
      </c>
      <c r="B4438" s="711" t="s">
        <v>3679</v>
      </c>
      <c r="C4438" s="711" t="s">
        <v>269</v>
      </c>
      <c r="D4438" s="711" t="s">
        <v>5884</v>
      </c>
      <c r="E4438" s="713">
        <v>186.95</v>
      </c>
    </row>
    <row r="4439" spans="1:5">
      <c r="A4439" s="712">
        <v>89793</v>
      </c>
      <c r="B4439" s="711" t="s">
        <v>3680</v>
      </c>
      <c r="C4439" s="711" t="s">
        <v>269</v>
      </c>
      <c r="D4439" s="711" t="s">
        <v>5884</v>
      </c>
      <c r="E4439" s="713">
        <v>191.99</v>
      </c>
    </row>
    <row r="4440" spans="1:5">
      <c r="A4440" s="712">
        <v>89794</v>
      </c>
      <c r="B4440" s="711" t="s">
        <v>3681</v>
      </c>
      <c r="C4440" s="711" t="s">
        <v>269</v>
      </c>
      <c r="D4440" s="711" t="s">
        <v>5884</v>
      </c>
      <c r="E4440" s="713">
        <v>15.05</v>
      </c>
    </row>
    <row r="4441" spans="1:5">
      <c r="A4441" s="712">
        <v>89795</v>
      </c>
      <c r="B4441" s="711" t="s">
        <v>3682</v>
      </c>
      <c r="C4441" s="711" t="s">
        <v>269</v>
      </c>
      <c r="D4441" s="711" t="s">
        <v>5884</v>
      </c>
      <c r="E4441" s="713">
        <v>31.4</v>
      </c>
    </row>
    <row r="4442" spans="1:5">
      <c r="A4442" s="712">
        <v>89796</v>
      </c>
      <c r="B4442" s="711" t="s">
        <v>3683</v>
      </c>
      <c r="C4442" s="711" t="s">
        <v>269</v>
      </c>
      <c r="D4442" s="711" t="s">
        <v>5884</v>
      </c>
      <c r="E4442" s="713">
        <v>35.89</v>
      </c>
    </row>
    <row r="4443" spans="1:5">
      <c r="A4443" s="712">
        <v>89797</v>
      </c>
      <c r="B4443" s="711" t="s">
        <v>3684</v>
      </c>
      <c r="C4443" s="711" t="s">
        <v>269</v>
      </c>
      <c r="D4443" s="711" t="s">
        <v>5884</v>
      </c>
      <c r="E4443" s="713">
        <v>41.3</v>
      </c>
    </row>
    <row r="4444" spans="1:5">
      <c r="A4444" s="712">
        <v>89801</v>
      </c>
      <c r="B4444" s="711" t="s">
        <v>3685</v>
      </c>
      <c r="C4444" s="711" t="s">
        <v>269</v>
      </c>
      <c r="D4444" s="711" t="s">
        <v>5884</v>
      </c>
      <c r="E4444" s="713">
        <v>6.1</v>
      </c>
    </row>
    <row r="4445" spans="1:5">
      <c r="A4445" s="712">
        <v>89802</v>
      </c>
      <c r="B4445" s="711" t="s">
        <v>3686</v>
      </c>
      <c r="C4445" s="711" t="s">
        <v>269</v>
      </c>
      <c r="D4445" s="711" t="s">
        <v>5884</v>
      </c>
      <c r="E4445" s="713">
        <v>6.69</v>
      </c>
    </row>
    <row r="4446" spans="1:5">
      <c r="A4446" s="712">
        <v>89803</v>
      </c>
      <c r="B4446" s="711" t="s">
        <v>3687</v>
      </c>
      <c r="C4446" s="711" t="s">
        <v>269</v>
      </c>
      <c r="D4446" s="711" t="s">
        <v>5884</v>
      </c>
      <c r="E4446" s="713">
        <v>13.04</v>
      </c>
    </row>
    <row r="4447" spans="1:5">
      <c r="A4447" s="712">
        <v>89804</v>
      </c>
      <c r="B4447" s="711" t="s">
        <v>3688</v>
      </c>
      <c r="C4447" s="711" t="s">
        <v>269</v>
      </c>
      <c r="D4447" s="711" t="s">
        <v>5884</v>
      </c>
      <c r="E4447" s="713">
        <v>14.01</v>
      </c>
    </row>
    <row r="4448" spans="1:5">
      <c r="A4448" s="712">
        <v>89805</v>
      </c>
      <c r="B4448" s="711" t="s">
        <v>3689</v>
      </c>
      <c r="C4448" s="711" t="s">
        <v>269</v>
      </c>
      <c r="D4448" s="711" t="s">
        <v>5884</v>
      </c>
      <c r="E4448" s="713">
        <v>12.38</v>
      </c>
    </row>
    <row r="4449" spans="1:5">
      <c r="A4449" s="712">
        <v>89806</v>
      </c>
      <c r="B4449" s="711" t="s">
        <v>3690</v>
      </c>
      <c r="C4449" s="711" t="s">
        <v>269</v>
      </c>
      <c r="D4449" s="711" t="s">
        <v>5884</v>
      </c>
      <c r="E4449" s="713">
        <v>13.22</v>
      </c>
    </row>
    <row r="4450" spans="1:5">
      <c r="A4450" s="712">
        <v>89807</v>
      </c>
      <c r="B4450" s="711" t="s">
        <v>3691</v>
      </c>
      <c r="C4450" s="711" t="s">
        <v>269</v>
      </c>
      <c r="D4450" s="711" t="s">
        <v>5884</v>
      </c>
      <c r="E4450" s="713">
        <v>24.4</v>
      </c>
    </row>
    <row r="4451" spans="1:5">
      <c r="A4451" s="712">
        <v>89808</v>
      </c>
      <c r="B4451" s="711" t="s">
        <v>3692</v>
      </c>
      <c r="C4451" s="711" t="s">
        <v>269</v>
      </c>
      <c r="D4451" s="711" t="s">
        <v>5884</v>
      </c>
      <c r="E4451" s="713">
        <v>36.46</v>
      </c>
    </row>
    <row r="4452" spans="1:5">
      <c r="A4452" s="712">
        <v>89809</v>
      </c>
      <c r="B4452" s="711" t="s">
        <v>3693</v>
      </c>
      <c r="C4452" s="711" t="s">
        <v>269</v>
      </c>
      <c r="D4452" s="711" t="s">
        <v>5884</v>
      </c>
      <c r="E4452" s="713">
        <v>16.61</v>
      </c>
    </row>
    <row r="4453" spans="1:5">
      <c r="A4453" s="712">
        <v>89810</v>
      </c>
      <c r="B4453" s="711" t="s">
        <v>3694</v>
      </c>
      <c r="C4453" s="711" t="s">
        <v>269</v>
      </c>
      <c r="D4453" s="711" t="s">
        <v>5884</v>
      </c>
      <c r="E4453" s="713">
        <v>16.559999999999999</v>
      </c>
    </row>
    <row r="4454" spans="1:5">
      <c r="A4454" s="712">
        <v>89811</v>
      </c>
      <c r="B4454" s="711" t="s">
        <v>3695</v>
      </c>
      <c r="C4454" s="711" t="s">
        <v>269</v>
      </c>
      <c r="D4454" s="711" t="s">
        <v>5884</v>
      </c>
      <c r="E4454" s="713">
        <v>29.69</v>
      </c>
    </row>
    <row r="4455" spans="1:5">
      <c r="A4455" s="712">
        <v>89812</v>
      </c>
      <c r="B4455" s="711" t="s">
        <v>3696</v>
      </c>
      <c r="C4455" s="711" t="s">
        <v>269</v>
      </c>
      <c r="D4455" s="711" t="s">
        <v>5884</v>
      </c>
      <c r="E4455" s="713">
        <v>52.89</v>
      </c>
    </row>
    <row r="4456" spans="1:5">
      <c r="A4456" s="712">
        <v>89813</v>
      </c>
      <c r="B4456" s="711" t="s">
        <v>3697</v>
      </c>
      <c r="C4456" s="711" t="s">
        <v>269</v>
      </c>
      <c r="D4456" s="711" t="s">
        <v>5884</v>
      </c>
      <c r="E4456" s="713">
        <v>6.1</v>
      </c>
    </row>
    <row r="4457" spans="1:5">
      <c r="A4457" s="712">
        <v>89814</v>
      </c>
      <c r="B4457" s="711" t="s">
        <v>3698</v>
      </c>
      <c r="C4457" s="711" t="s">
        <v>269</v>
      </c>
      <c r="D4457" s="711" t="s">
        <v>5884</v>
      </c>
      <c r="E4457" s="713">
        <v>13.14</v>
      </c>
    </row>
    <row r="4458" spans="1:5">
      <c r="A4458" s="712">
        <v>89815</v>
      </c>
      <c r="B4458" s="711" t="s">
        <v>3699</v>
      </c>
      <c r="C4458" s="711" t="s">
        <v>269</v>
      </c>
      <c r="D4458" s="711" t="s">
        <v>5884</v>
      </c>
      <c r="E4458" s="713">
        <v>25.38</v>
      </c>
    </row>
    <row r="4459" spans="1:5">
      <c r="A4459" s="712">
        <v>89816</v>
      </c>
      <c r="B4459" s="711" t="s">
        <v>3700</v>
      </c>
      <c r="C4459" s="711" t="s">
        <v>269</v>
      </c>
      <c r="D4459" s="711" t="s">
        <v>5884</v>
      </c>
      <c r="E4459" s="713">
        <v>36.46</v>
      </c>
    </row>
    <row r="4460" spans="1:5">
      <c r="A4460" s="712">
        <v>89817</v>
      </c>
      <c r="B4460" s="711" t="s">
        <v>3701</v>
      </c>
      <c r="C4460" s="711" t="s">
        <v>269</v>
      </c>
      <c r="D4460" s="711" t="s">
        <v>5884</v>
      </c>
      <c r="E4460" s="713">
        <v>10.63</v>
      </c>
    </row>
    <row r="4461" spans="1:5">
      <c r="A4461" s="712">
        <v>89818</v>
      </c>
      <c r="B4461" s="711" t="s">
        <v>3702</v>
      </c>
      <c r="C4461" s="711" t="s">
        <v>269</v>
      </c>
      <c r="D4461" s="711" t="s">
        <v>5884</v>
      </c>
      <c r="E4461" s="713">
        <v>146.06</v>
      </c>
    </row>
    <row r="4462" spans="1:5">
      <c r="A4462" s="712">
        <v>89819</v>
      </c>
      <c r="B4462" s="711" t="s">
        <v>3703</v>
      </c>
      <c r="C4462" s="711" t="s">
        <v>269</v>
      </c>
      <c r="D4462" s="711" t="s">
        <v>5884</v>
      </c>
      <c r="E4462" s="713">
        <v>16.07</v>
      </c>
    </row>
    <row r="4463" spans="1:5">
      <c r="A4463" s="712">
        <v>89820</v>
      </c>
      <c r="B4463" s="711" t="s">
        <v>3704</v>
      </c>
      <c r="C4463" s="711" t="s">
        <v>269</v>
      </c>
      <c r="D4463" s="711" t="s">
        <v>5884</v>
      </c>
      <c r="E4463" s="713">
        <v>27.6</v>
      </c>
    </row>
    <row r="4464" spans="1:5">
      <c r="A4464" s="712">
        <v>89821</v>
      </c>
      <c r="B4464" s="711" t="s">
        <v>3705</v>
      </c>
      <c r="C4464" s="711" t="s">
        <v>269</v>
      </c>
      <c r="D4464" s="711" t="s">
        <v>5884</v>
      </c>
      <c r="E4464" s="713">
        <v>13.27</v>
      </c>
    </row>
    <row r="4465" spans="1:5">
      <c r="A4465" s="712">
        <v>89822</v>
      </c>
      <c r="B4465" s="711" t="s">
        <v>3706</v>
      </c>
      <c r="C4465" s="711" t="s">
        <v>269</v>
      </c>
      <c r="D4465" s="711" t="s">
        <v>5884</v>
      </c>
      <c r="E4465" s="713">
        <v>19.78</v>
      </c>
    </row>
    <row r="4466" spans="1:5">
      <c r="A4466" s="712">
        <v>89823</v>
      </c>
      <c r="B4466" s="711" t="s">
        <v>3707</v>
      </c>
      <c r="C4466" s="711" t="s">
        <v>269</v>
      </c>
      <c r="D4466" s="711" t="s">
        <v>5884</v>
      </c>
      <c r="E4466" s="713">
        <v>23.35</v>
      </c>
    </row>
    <row r="4467" spans="1:5">
      <c r="A4467" s="712">
        <v>89824</v>
      </c>
      <c r="B4467" s="711" t="s">
        <v>3708</v>
      </c>
      <c r="C4467" s="711" t="s">
        <v>269</v>
      </c>
      <c r="D4467" s="711" t="s">
        <v>5884</v>
      </c>
      <c r="E4467" s="713">
        <v>34.51</v>
      </c>
    </row>
    <row r="4468" spans="1:5">
      <c r="A4468" s="712">
        <v>89825</v>
      </c>
      <c r="B4468" s="711" t="s">
        <v>3709</v>
      </c>
      <c r="C4468" s="711" t="s">
        <v>269</v>
      </c>
      <c r="D4468" s="711" t="s">
        <v>5884</v>
      </c>
      <c r="E4468" s="713">
        <v>13.46</v>
      </c>
    </row>
    <row r="4469" spans="1:5">
      <c r="A4469" s="712">
        <v>89826</v>
      </c>
      <c r="B4469" s="711" t="s">
        <v>3710</v>
      </c>
      <c r="C4469" s="711" t="s">
        <v>269</v>
      </c>
      <c r="D4469" s="711" t="s">
        <v>5884</v>
      </c>
      <c r="E4469" s="713">
        <v>149.13</v>
      </c>
    </row>
    <row r="4470" spans="1:5">
      <c r="A4470" s="712">
        <v>89827</v>
      </c>
      <c r="B4470" s="711" t="s">
        <v>3711</v>
      </c>
      <c r="C4470" s="711" t="s">
        <v>269</v>
      </c>
      <c r="D4470" s="711" t="s">
        <v>5884</v>
      </c>
      <c r="E4470" s="713">
        <v>15.14</v>
      </c>
    </row>
    <row r="4471" spans="1:5">
      <c r="A4471" s="712">
        <v>89828</v>
      </c>
      <c r="B4471" s="711" t="s">
        <v>3712</v>
      </c>
      <c r="C4471" s="711" t="s">
        <v>269</v>
      </c>
      <c r="D4471" s="711" t="s">
        <v>5884</v>
      </c>
      <c r="E4471" s="713">
        <v>52.68</v>
      </c>
    </row>
    <row r="4472" spans="1:5">
      <c r="A4472" s="712">
        <v>89829</v>
      </c>
      <c r="B4472" s="711" t="s">
        <v>3713</v>
      </c>
      <c r="C4472" s="711" t="s">
        <v>269</v>
      </c>
      <c r="D4472" s="711" t="s">
        <v>5884</v>
      </c>
      <c r="E4472" s="713">
        <v>24</v>
      </c>
    </row>
    <row r="4473" spans="1:5">
      <c r="A4473" s="712">
        <v>89830</v>
      </c>
      <c r="B4473" s="711" t="s">
        <v>3714</v>
      </c>
      <c r="C4473" s="711" t="s">
        <v>269</v>
      </c>
      <c r="D4473" s="711" t="s">
        <v>5884</v>
      </c>
      <c r="E4473" s="713">
        <v>26.3</v>
      </c>
    </row>
    <row r="4474" spans="1:5">
      <c r="A4474" s="712">
        <v>89831</v>
      </c>
      <c r="B4474" s="711" t="s">
        <v>3715</v>
      </c>
      <c r="C4474" s="711" t="s">
        <v>269</v>
      </c>
      <c r="D4474" s="711" t="s">
        <v>5884</v>
      </c>
      <c r="E4474" s="713">
        <v>178.35</v>
      </c>
    </row>
    <row r="4475" spans="1:5">
      <c r="A4475" s="712">
        <v>89832</v>
      </c>
      <c r="B4475" s="711" t="s">
        <v>3716</v>
      </c>
      <c r="C4475" s="711" t="s">
        <v>269</v>
      </c>
      <c r="D4475" s="711" t="s">
        <v>5884</v>
      </c>
      <c r="E4475" s="713">
        <v>36.18</v>
      </c>
    </row>
    <row r="4476" spans="1:5">
      <c r="A4476" s="712">
        <v>89833</v>
      </c>
      <c r="B4476" s="711" t="s">
        <v>3717</v>
      </c>
      <c r="C4476" s="711" t="s">
        <v>269</v>
      </c>
      <c r="D4476" s="711" t="s">
        <v>5884</v>
      </c>
      <c r="E4476" s="713">
        <v>29.69</v>
      </c>
    </row>
    <row r="4477" spans="1:5">
      <c r="A4477" s="712">
        <v>89834</v>
      </c>
      <c r="B4477" s="711" t="s">
        <v>3718</v>
      </c>
      <c r="C4477" s="711" t="s">
        <v>269</v>
      </c>
      <c r="D4477" s="711" t="s">
        <v>5884</v>
      </c>
      <c r="E4477" s="713">
        <v>35.1</v>
      </c>
    </row>
    <row r="4478" spans="1:5">
      <c r="A4478" s="712">
        <v>89835</v>
      </c>
      <c r="B4478" s="711" t="s">
        <v>3719</v>
      </c>
      <c r="C4478" s="711" t="s">
        <v>269</v>
      </c>
      <c r="D4478" s="711" t="s">
        <v>5884</v>
      </c>
      <c r="E4478" s="713">
        <v>35.590000000000003</v>
      </c>
    </row>
    <row r="4479" spans="1:5">
      <c r="A4479" s="712">
        <v>89836</v>
      </c>
      <c r="B4479" s="711" t="s">
        <v>3720</v>
      </c>
      <c r="C4479" s="711" t="s">
        <v>269</v>
      </c>
      <c r="D4479" s="711" t="s">
        <v>5884</v>
      </c>
      <c r="E4479" s="713">
        <v>241.02</v>
      </c>
    </row>
    <row r="4480" spans="1:5">
      <c r="A4480" s="712">
        <v>89837</v>
      </c>
      <c r="B4480" s="711" t="s">
        <v>3721</v>
      </c>
      <c r="C4480" s="711" t="s">
        <v>269</v>
      </c>
      <c r="D4480" s="711" t="s">
        <v>5884</v>
      </c>
      <c r="E4480" s="713">
        <v>119.89</v>
      </c>
    </row>
    <row r="4481" spans="1:5">
      <c r="A4481" s="712">
        <v>89838</v>
      </c>
      <c r="B4481" s="711" t="s">
        <v>3722</v>
      </c>
      <c r="C4481" s="711" t="s">
        <v>269</v>
      </c>
      <c r="D4481" s="711" t="s">
        <v>5884</v>
      </c>
      <c r="E4481" s="713">
        <v>130.91</v>
      </c>
    </row>
    <row r="4482" spans="1:5">
      <c r="A4482" s="712">
        <v>89839</v>
      </c>
      <c r="B4482" s="711" t="s">
        <v>3723</v>
      </c>
      <c r="C4482" s="711" t="s">
        <v>269</v>
      </c>
      <c r="D4482" s="711" t="s">
        <v>5884</v>
      </c>
      <c r="E4482" s="713">
        <v>173.72</v>
      </c>
    </row>
    <row r="4483" spans="1:5">
      <c r="A4483" s="712">
        <v>89840</v>
      </c>
      <c r="B4483" s="711" t="s">
        <v>3724</v>
      </c>
      <c r="C4483" s="711" t="s">
        <v>269</v>
      </c>
      <c r="D4483" s="711" t="s">
        <v>5884</v>
      </c>
      <c r="E4483" s="713">
        <v>150.91</v>
      </c>
    </row>
    <row r="4484" spans="1:5">
      <c r="A4484" s="712">
        <v>89841</v>
      </c>
      <c r="B4484" s="711" t="s">
        <v>3725</v>
      </c>
      <c r="C4484" s="711" t="s">
        <v>269</v>
      </c>
      <c r="D4484" s="711" t="s">
        <v>5884</v>
      </c>
      <c r="E4484" s="713">
        <v>255.05</v>
      </c>
    </row>
    <row r="4485" spans="1:5">
      <c r="A4485" s="712">
        <v>89842</v>
      </c>
      <c r="B4485" s="711" t="s">
        <v>3726</v>
      </c>
      <c r="C4485" s="711" t="s">
        <v>269</v>
      </c>
      <c r="D4485" s="711" t="s">
        <v>5884</v>
      </c>
      <c r="E4485" s="713">
        <v>40.68</v>
      </c>
    </row>
    <row r="4486" spans="1:5">
      <c r="A4486" s="712">
        <v>89844</v>
      </c>
      <c r="B4486" s="711" t="s">
        <v>3727</v>
      </c>
      <c r="C4486" s="711" t="s">
        <v>269</v>
      </c>
      <c r="D4486" s="711" t="s">
        <v>5884</v>
      </c>
      <c r="E4486" s="713">
        <v>51.87</v>
      </c>
    </row>
    <row r="4487" spans="1:5">
      <c r="A4487" s="712">
        <v>89845</v>
      </c>
      <c r="B4487" s="711" t="s">
        <v>3728</v>
      </c>
      <c r="C4487" s="711" t="s">
        <v>269</v>
      </c>
      <c r="D4487" s="711" t="s">
        <v>5884</v>
      </c>
      <c r="E4487" s="713">
        <v>80.709999999999994</v>
      </c>
    </row>
    <row r="4488" spans="1:5">
      <c r="A4488" s="712">
        <v>89846</v>
      </c>
      <c r="B4488" s="711" t="s">
        <v>3729</v>
      </c>
      <c r="C4488" s="711" t="s">
        <v>269</v>
      </c>
      <c r="D4488" s="711" t="s">
        <v>5884</v>
      </c>
      <c r="E4488" s="713">
        <v>182.4</v>
      </c>
    </row>
    <row r="4489" spans="1:5">
      <c r="A4489" s="712">
        <v>89847</v>
      </c>
      <c r="B4489" s="711" t="s">
        <v>3730</v>
      </c>
      <c r="C4489" s="711" t="s">
        <v>269</v>
      </c>
      <c r="D4489" s="711" t="s">
        <v>5884</v>
      </c>
      <c r="E4489" s="713">
        <v>224.14</v>
      </c>
    </row>
    <row r="4490" spans="1:5">
      <c r="A4490" s="712">
        <v>89850</v>
      </c>
      <c r="B4490" s="711" t="s">
        <v>3731</v>
      </c>
      <c r="C4490" s="711" t="s">
        <v>269</v>
      </c>
      <c r="D4490" s="711" t="s">
        <v>5884</v>
      </c>
      <c r="E4490" s="713">
        <v>20.99</v>
      </c>
    </row>
    <row r="4491" spans="1:5">
      <c r="A4491" s="712">
        <v>89851</v>
      </c>
      <c r="B4491" s="711" t="s">
        <v>3732</v>
      </c>
      <c r="C4491" s="711" t="s">
        <v>269</v>
      </c>
      <c r="D4491" s="711" t="s">
        <v>5884</v>
      </c>
      <c r="E4491" s="713">
        <v>20.94</v>
      </c>
    </row>
    <row r="4492" spans="1:5">
      <c r="A4492" s="712">
        <v>89852</v>
      </c>
      <c r="B4492" s="711" t="s">
        <v>3733</v>
      </c>
      <c r="C4492" s="711" t="s">
        <v>269</v>
      </c>
      <c r="D4492" s="711" t="s">
        <v>5884</v>
      </c>
      <c r="E4492" s="713">
        <v>34.07</v>
      </c>
    </row>
    <row r="4493" spans="1:5">
      <c r="A4493" s="712">
        <v>89853</v>
      </c>
      <c r="B4493" s="711" t="s">
        <v>3734</v>
      </c>
      <c r="C4493" s="711" t="s">
        <v>269</v>
      </c>
      <c r="D4493" s="711" t="s">
        <v>5884</v>
      </c>
      <c r="E4493" s="713">
        <v>57.27</v>
      </c>
    </row>
    <row r="4494" spans="1:5">
      <c r="A4494" s="712">
        <v>89854</v>
      </c>
      <c r="B4494" s="711" t="s">
        <v>3735</v>
      </c>
      <c r="C4494" s="711" t="s">
        <v>269</v>
      </c>
      <c r="D4494" s="711" t="s">
        <v>5884</v>
      </c>
      <c r="E4494" s="713">
        <v>73.540000000000006</v>
      </c>
    </row>
    <row r="4495" spans="1:5">
      <c r="A4495" s="712">
        <v>89855</v>
      </c>
      <c r="B4495" s="711" t="s">
        <v>3736</v>
      </c>
      <c r="C4495" s="711" t="s">
        <v>269</v>
      </c>
      <c r="D4495" s="711" t="s">
        <v>5884</v>
      </c>
      <c r="E4495" s="713">
        <v>78.209999999999994</v>
      </c>
    </row>
    <row r="4496" spans="1:5">
      <c r="A4496" s="712">
        <v>89856</v>
      </c>
      <c r="B4496" s="711" t="s">
        <v>3737</v>
      </c>
      <c r="C4496" s="711" t="s">
        <v>269</v>
      </c>
      <c r="D4496" s="711" t="s">
        <v>5884</v>
      </c>
      <c r="E4496" s="713">
        <v>16.190000000000001</v>
      </c>
    </row>
    <row r="4497" spans="1:5">
      <c r="A4497" s="712">
        <v>89857</v>
      </c>
      <c r="B4497" s="711" t="s">
        <v>3738</v>
      </c>
      <c r="C4497" s="711" t="s">
        <v>269</v>
      </c>
      <c r="D4497" s="711" t="s">
        <v>5884</v>
      </c>
      <c r="E4497" s="713">
        <v>26.27</v>
      </c>
    </row>
    <row r="4498" spans="1:5">
      <c r="A4498" s="712">
        <v>89859</v>
      </c>
      <c r="B4498" s="711" t="s">
        <v>3739</v>
      </c>
      <c r="C4498" s="711" t="s">
        <v>269</v>
      </c>
      <c r="D4498" s="711" t="s">
        <v>5883</v>
      </c>
      <c r="E4498" s="713">
        <v>80.81</v>
      </c>
    </row>
    <row r="4499" spans="1:5">
      <c r="A4499" s="712">
        <v>89860</v>
      </c>
      <c r="B4499" s="711" t="s">
        <v>3740</v>
      </c>
      <c r="C4499" s="711" t="s">
        <v>269</v>
      </c>
      <c r="D4499" s="711" t="s">
        <v>5884</v>
      </c>
      <c r="E4499" s="713">
        <v>35.53</v>
      </c>
    </row>
    <row r="4500" spans="1:5">
      <c r="A4500" s="712">
        <v>89861</v>
      </c>
      <c r="B4500" s="711" t="s">
        <v>3741</v>
      </c>
      <c r="C4500" s="711" t="s">
        <v>269</v>
      </c>
      <c r="D4500" s="711" t="s">
        <v>5884</v>
      </c>
      <c r="E4500" s="713">
        <v>40.94</v>
      </c>
    </row>
    <row r="4501" spans="1:5">
      <c r="A4501" s="712">
        <v>89862</v>
      </c>
      <c r="B4501" s="711" t="s">
        <v>3742</v>
      </c>
      <c r="C4501" s="711" t="s">
        <v>269</v>
      </c>
      <c r="D4501" s="711" t="s">
        <v>5884</v>
      </c>
      <c r="E4501" s="713">
        <v>78.41</v>
      </c>
    </row>
    <row r="4502" spans="1:5">
      <c r="A4502" s="712">
        <v>89863</v>
      </c>
      <c r="B4502" s="711" t="s">
        <v>3743</v>
      </c>
      <c r="C4502" s="711" t="s">
        <v>269</v>
      </c>
      <c r="D4502" s="711" t="s">
        <v>5884</v>
      </c>
      <c r="E4502" s="713">
        <v>168.71</v>
      </c>
    </row>
    <row r="4503" spans="1:5">
      <c r="A4503" s="712">
        <v>89866</v>
      </c>
      <c r="B4503" s="711" t="s">
        <v>3744</v>
      </c>
      <c r="C4503" s="711" t="s">
        <v>269</v>
      </c>
      <c r="D4503" s="711" t="s">
        <v>5884</v>
      </c>
      <c r="E4503" s="713">
        <v>4.45</v>
      </c>
    </row>
    <row r="4504" spans="1:5">
      <c r="A4504" s="712">
        <v>89867</v>
      </c>
      <c r="B4504" s="711" t="s">
        <v>3745</v>
      </c>
      <c r="C4504" s="711" t="s">
        <v>269</v>
      </c>
      <c r="D4504" s="711" t="s">
        <v>5884</v>
      </c>
      <c r="E4504" s="713">
        <v>5.25</v>
      </c>
    </row>
    <row r="4505" spans="1:5">
      <c r="A4505" s="712">
        <v>89868</v>
      </c>
      <c r="B4505" s="711" t="s">
        <v>3746</v>
      </c>
      <c r="C4505" s="711" t="s">
        <v>269</v>
      </c>
      <c r="D4505" s="711" t="s">
        <v>5884</v>
      </c>
      <c r="E4505" s="713">
        <v>3.41</v>
      </c>
    </row>
    <row r="4506" spans="1:5">
      <c r="A4506" s="712">
        <v>89869</v>
      </c>
      <c r="B4506" s="711" t="s">
        <v>3747</v>
      </c>
      <c r="C4506" s="711" t="s">
        <v>269</v>
      </c>
      <c r="D4506" s="711" t="s">
        <v>5884</v>
      </c>
      <c r="E4506" s="713">
        <v>7.34</v>
      </c>
    </row>
    <row r="4507" spans="1:5">
      <c r="A4507" s="712">
        <v>89979</v>
      </c>
      <c r="B4507" s="711" t="s">
        <v>3748</v>
      </c>
      <c r="C4507" s="711" t="s">
        <v>269</v>
      </c>
      <c r="D4507" s="711" t="s">
        <v>5884</v>
      </c>
      <c r="E4507" s="713">
        <v>25.23</v>
      </c>
    </row>
    <row r="4508" spans="1:5">
      <c r="A4508" s="712">
        <v>89980</v>
      </c>
      <c r="B4508" s="711" t="s">
        <v>3749</v>
      </c>
      <c r="C4508" s="711" t="s">
        <v>269</v>
      </c>
      <c r="D4508" s="711" t="s">
        <v>5884</v>
      </c>
      <c r="E4508" s="713">
        <v>9.66</v>
      </c>
    </row>
    <row r="4509" spans="1:5">
      <c r="A4509" s="712">
        <v>89981</v>
      </c>
      <c r="B4509" s="711" t="s">
        <v>3750</v>
      </c>
      <c r="C4509" s="711" t="s">
        <v>269</v>
      </c>
      <c r="D4509" s="711" t="s">
        <v>5884</v>
      </c>
      <c r="E4509" s="713">
        <v>22.59</v>
      </c>
    </row>
    <row r="4510" spans="1:5">
      <c r="A4510" s="712">
        <v>90373</v>
      </c>
      <c r="B4510" s="711" t="s">
        <v>3751</v>
      </c>
      <c r="C4510" s="711" t="s">
        <v>269</v>
      </c>
      <c r="D4510" s="711" t="s">
        <v>5884</v>
      </c>
      <c r="E4510" s="713">
        <v>13.08</v>
      </c>
    </row>
    <row r="4511" spans="1:5">
      <c r="A4511" s="712">
        <v>90374</v>
      </c>
      <c r="B4511" s="711" t="s">
        <v>3752</v>
      </c>
      <c r="C4511" s="711" t="s">
        <v>269</v>
      </c>
      <c r="D4511" s="711" t="s">
        <v>5884</v>
      </c>
      <c r="E4511" s="713">
        <v>20.69</v>
      </c>
    </row>
    <row r="4512" spans="1:5">
      <c r="A4512" s="712">
        <v>90375</v>
      </c>
      <c r="B4512" s="711" t="s">
        <v>3753</v>
      </c>
      <c r="C4512" s="711" t="s">
        <v>269</v>
      </c>
      <c r="D4512" s="711" t="s">
        <v>5884</v>
      </c>
      <c r="E4512" s="713">
        <v>7.96</v>
      </c>
    </row>
    <row r="4513" spans="1:5">
      <c r="A4513" s="712">
        <v>92287</v>
      </c>
      <c r="B4513" s="711" t="s">
        <v>3754</v>
      </c>
      <c r="C4513" s="711" t="s">
        <v>269</v>
      </c>
      <c r="D4513" s="711" t="s">
        <v>5883</v>
      </c>
      <c r="E4513" s="713">
        <v>12.94</v>
      </c>
    </row>
    <row r="4514" spans="1:5">
      <c r="A4514" s="712">
        <v>92288</v>
      </c>
      <c r="B4514" s="711" t="s">
        <v>3755</v>
      </c>
      <c r="C4514" s="711" t="s">
        <v>269</v>
      </c>
      <c r="D4514" s="711" t="s">
        <v>5883</v>
      </c>
      <c r="E4514" s="713">
        <v>19.89</v>
      </c>
    </row>
    <row r="4515" spans="1:5">
      <c r="A4515" s="712">
        <v>92289</v>
      </c>
      <c r="B4515" s="711" t="s">
        <v>3756</v>
      </c>
      <c r="C4515" s="711" t="s">
        <v>269</v>
      </c>
      <c r="D4515" s="711" t="s">
        <v>5883</v>
      </c>
      <c r="E4515" s="713">
        <v>34.69</v>
      </c>
    </row>
    <row r="4516" spans="1:5">
      <c r="A4516" s="712">
        <v>92290</v>
      </c>
      <c r="B4516" s="711" t="s">
        <v>3757</v>
      </c>
      <c r="C4516" s="711" t="s">
        <v>269</v>
      </c>
      <c r="D4516" s="711" t="s">
        <v>5883</v>
      </c>
      <c r="E4516" s="713">
        <v>52.55</v>
      </c>
    </row>
    <row r="4517" spans="1:5">
      <c r="A4517" s="712">
        <v>92291</v>
      </c>
      <c r="B4517" s="711" t="s">
        <v>3758</v>
      </c>
      <c r="C4517" s="711" t="s">
        <v>269</v>
      </c>
      <c r="D4517" s="711" t="s">
        <v>5883</v>
      </c>
      <c r="E4517" s="713">
        <v>80.36</v>
      </c>
    </row>
    <row r="4518" spans="1:5">
      <c r="A4518" s="712">
        <v>92292</v>
      </c>
      <c r="B4518" s="711" t="s">
        <v>3759</v>
      </c>
      <c r="C4518" s="711" t="s">
        <v>269</v>
      </c>
      <c r="D4518" s="711" t="s">
        <v>5883</v>
      </c>
      <c r="E4518" s="713">
        <v>249.92</v>
      </c>
    </row>
    <row r="4519" spans="1:5">
      <c r="A4519" s="712">
        <v>92293</v>
      </c>
      <c r="B4519" s="711" t="s">
        <v>3760</v>
      </c>
      <c r="C4519" s="711" t="s">
        <v>269</v>
      </c>
      <c r="D4519" s="711" t="s">
        <v>5883</v>
      </c>
      <c r="E4519" s="713">
        <v>7.48</v>
      </c>
    </row>
    <row r="4520" spans="1:5">
      <c r="A4520" s="712">
        <v>92294</v>
      </c>
      <c r="B4520" s="711" t="s">
        <v>3761</v>
      </c>
      <c r="C4520" s="711" t="s">
        <v>269</v>
      </c>
      <c r="D4520" s="711" t="s">
        <v>5883</v>
      </c>
      <c r="E4520" s="713">
        <v>12.22</v>
      </c>
    </row>
    <row r="4521" spans="1:5">
      <c r="A4521" s="712">
        <v>92295</v>
      </c>
      <c r="B4521" s="711" t="s">
        <v>3762</v>
      </c>
      <c r="C4521" s="711" t="s">
        <v>269</v>
      </c>
      <c r="D4521" s="711" t="s">
        <v>5883</v>
      </c>
      <c r="E4521" s="713">
        <v>22.6</v>
      </c>
    </row>
    <row r="4522" spans="1:5">
      <c r="A4522" s="712">
        <v>92296</v>
      </c>
      <c r="B4522" s="711" t="s">
        <v>3763</v>
      </c>
      <c r="C4522" s="711" t="s">
        <v>269</v>
      </c>
      <c r="D4522" s="711" t="s">
        <v>5883</v>
      </c>
      <c r="E4522" s="713">
        <v>30.04</v>
      </c>
    </row>
    <row r="4523" spans="1:5">
      <c r="A4523" s="712">
        <v>92297</v>
      </c>
      <c r="B4523" s="711" t="s">
        <v>3764</v>
      </c>
      <c r="C4523" s="711" t="s">
        <v>269</v>
      </c>
      <c r="D4523" s="711" t="s">
        <v>5883</v>
      </c>
      <c r="E4523" s="713">
        <v>46.34</v>
      </c>
    </row>
    <row r="4524" spans="1:5">
      <c r="A4524" s="712">
        <v>92298</v>
      </c>
      <c r="B4524" s="711" t="s">
        <v>3765</v>
      </c>
      <c r="C4524" s="711" t="s">
        <v>269</v>
      </c>
      <c r="D4524" s="711" t="s">
        <v>5883</v>
      </c>
      <c r="E4524" s="713">
        <v>129.47</v>
      </c>
    </row>
    <row r="4525" spans="1:5">
      <c r="A4525" s="712">
        <v>92299</v>
      </c>
      <c r="B4525" s="711" t="s">
        <v>3766</v>
      </c>
      <c r="C4525" s="711" t="s">
        <v>269</v>
      </c>
      <c r="D4525" s="711" t="s">
        <v>5883</v>
      </c>
      <c r="E4525" s="713">
        <v>17.079999999999998</v>
      </c>
    </row>
    <row r="4526" spans="1:5">
      <c r="A4526" s="712">
        <v>92300</v>
      </c>
      <c r="B4526" s="711" t="s">
        <v>3767</v>
      </c>
      <c r="C4526" s="711" t="s">
        <v>269</v>
      </c>
      <c r="D4526" s="711" t="s">
        <v>5883</v>
      </c>
      <c r="E4526" s="713">
        <v>25.35</v>
      </c>
    </row>
    <row r="4527" spans="1:5">
      <c r="A4527" s="712">
        <v>92301</v>
      </c>
      <c r="B4527" s="711" t="s">
        <v>3768</v>
      </c>
      <c r="C4527" s="711" t="s">
        <v>269</v>
      </c>
      <c r="D4527" s="711" t="s">
        <v>5883</v>
      </c>
      <c r="E4527" s="713">
        <v>49.32</v>
      </c>
    </row>
    <row r="4528" spans="1:5">
      <c r="A4528" s="712">
        <v>92302</v>
      </c>
      <c r="B4528" s="711" t="s">
        <v>3769</v>
      </c>
      <c r="C4528" s="711" t="s">
        <v>269</v>
      </c>
      <c r="D4528" s="711" t="s">
        <v>5883</v>
      </c>
      <c r="E4528" s="713">
        <v>65.2</v>
      </c>
    </row>
    <row r="4529" spans="1:5">
      <c r="A4529" s="712">
        <v>92303</v>
      </c>
      <c r="B4529" s="711" t="s">
        <v>3770</v>
      </c>
      <c r="C4529" s="711" t="s">
        <v>269</v>
      </c>
      <c r="D4529" s="711" t="s">
        <v>5883</v>
      </c>
      <c r="E4529" s="713">
        <v>119.05</v>
      </c>
    </row>
    <row r="4530" spans="1:5">
      <c r="A4530" s="712">
        <v>92304</v>
      </c>
      <c r="B4530" s="711" t="s">
        <v>3771</v>
      </c>
      <c r="C4530" s="711" t="s">
        <v>269</v>
      </c>
      <c r="D4530" s="711" t="s">
        <v>5883</v>
      </c>
      <c r="E4530" s="713">
        <v>308.5</v>
      </c>
    </row>
    <row r="4531" spans="1:5">
      <c r="A4531" s="712">
        <v>92311</v>
      </c>
      <c r="B4531" s="711" t="s">
        <v>3772</v>
      </c>
      <c r="C4531" s="711" t="s">
        <v>269</v>
      </c>
      <c r="D4531" s="711" t="s">
        <v>5883</v>
      </c>
      <c r="E4531" s="713">
        <v>9.4</v>
      </c>
    </row>
    <row r="4532" spans="1:5">
      <c r="A4532" s="712">
        <v>92312</v>
      </c>
      <c r="B4532" s="711" t="s">
        <v>3773</v>
      </c>
      <c r="C4532" s="711" t="s">
        <v>269</v>
      </c>
      <c r="D4532" s="711" t="s">
        <v>5883</v>
      </c>
      <c r="E4532" s="713">
        <v>15.23</v>
      </c>
    </row>
    <row r="4533" spans="1:5">
      <c r="A4533" s="712">
        <v>92313</v>
      </c>
      <c r="B4533" s="711" t="s">
        <v>3774</v>
      </c>
      <c r="C4533" s="711" t="s">
        <v>269</v>
      </c>
      <c r="D4533" s="711" t="s">
        <v>5883</v>
      </c>
      <c r="E4533" s="713">
        <v>22.17</v>
      </c>
    </row>
    <row r="4534" spans="1:5">
      <c r="A4534" s="712">
        <v>92314</v>
      </c>
      <c r="B4534" s="711" t="s">
        <v>3775</v>
      </c>
      <c r="C4534" s="711" t="s">
        <v>269</v>
      </c>
      <c r="D4534" s="711" t="s">
        <v>5883</v>
      </c>
      <c r="E4534" s="713">
        <v>6.11</v>
      </c>
    </row>
    <row r="4535" spans="1:5">
      <c r="A4535" s="712">
        <v>92315</v>
      </c>
      <c r="B4535" s="711" t="s">
        <v>3776</v>
      </c>
      <c r="C4535" s="711" t="s">
        <v>269</v>
      </c>
      <c r="D4535" s="711" t="s">
        <v>5883</v>
      </c>
      <c r="E4535" s="713">
        <v>9.0299999999999994</v>
      </c>
    </row>
    <row r="4536" spans="1:5">
      <c r="A4536" s="712">
        <v>92316</v>
      </c>
      <c r="B4536" s="711" t="s">
        <v>3777</v>
      </c>
      <c r="C4536" s="711" t="s">
        <v>269</v>
      </c>
      <c r="D4536" s="711" t="s">
        <v>5883</v>
      </c>
      <c r="E4536" s="713">
        <v>13.77</v>
      </c>
    </row>
    <row r="4537" spans="1:5">
      <c r="A4537" s="712">
        <v>92317</v>
      </c>
      <c r="B4537" s="711" t="s">
        <v>3778</v>
      </c>
      <c r="C4537" s="711" t="s">
        <v>269</v>
      </c>
      <c r="D4537" s="711" t="s">
        <v>5883</v>
      </c>
      <c r="E4537" s="713">
        <v>12.76</v>
      </c>
    </row>
    <row r="4538" spans="1:5">
      <c r="A4538" s="712">
        <v>92318</v>
      </c>
      <c r="B4538" s="711" t="s">
        <v>3779</v>
      </c>
      <c r="C4538" s="711" t="s">
        <v>269</v>
      </c>
      <c r="D4538" s="711" t="s">
        <v>5883</v>
      </c>
      <c r="E4538" s="713">
        <v>20.14</v>
      </c>
    </row>
    <row r="4539" spans="1:5">
      <c r="A4539" s="712">
        <v>92319</v>
      </c>
      <c r="B4539" s="711" t="s">
        <v>3780</v>
      </c>
      <c r="C4539" s="711" t="s">
        <v>269</v>
      </c>
      <c r="D4539" s="711" t="s">
        <v>5883</v>
      </c>
      <c r="E4539" s="713">
        <v>28.4</v>
      </c>
    </row>
    <row r="4540" spans="1:5">
      <c r="A4540" s="712">
        <v>92326</v>
      </c>
      <c r="B4540" s="711" t="s">
        <v>3781</v>
      </c>
      <c r="C4540" s="711" t="s">
        <v>269</v>
      </c>
      <c r="D4540" s="711" t="s">
        <v>5883</v>
      </c>
      <c r="E4540" s="713">
        <v>10.65</v>
      </c>
    </row>
    <row r="4541" spans="1:5">
      <c r="A4541" s="712">
        <v>92327</v>
      </c>
      <c r="B4541" s="711" t="s">
        <v>3782</v>
      </c>
      <c r="C4541" s="711" t="s">
        <v>269</v>
      </c>
      <c r="D4541" s="711" t="s">
        <v>5883</v>
      </c>
      <c r="E4541" s="713">
        <v>17.34</v>
      </c>
    </row>
    <row r="4542" spans="1:5">
      <c r="A4542" s="712">
        <v>92328</v>
      </c>
      <c r="B4542" s="711" t="s">
        <v>3783</v>
      </c>
      <c r="C4542" s="711" t="s">
        <v>269</v>
      </c>
      <c r="D4542" s="711" t="s">
        <v>5883</v>
      </c>
      <c r="E4542" s="713">
        <v>25.91</v>
      </c>
    </row>
    <row r="4543" spans="1:5">
      <c r="A4543" s="712">
        <v>92329</v>
      </c>
      <c r="B4543" s="711" t="s">
        <v>3784</v>
      </c>
      <c r="C4543" s="711" t="s">
        <v>269</v>
      </c>
      <c r="D4543" s="711" t="s">
        <v>5883</v>
      </c>
      <c r="E4543" s="713">
        <v>6.26</v>
      </c>
    </row>
    <row r="4544" spans="1:5">
      <c r="A4544" s="712">
        <v>92330</v>
      </c>
      <c r="B4544" s="711" t="s">
        <v>3785</v>
      </c>
      <c r="C4544" s="711" t="s">
        <v>269</v>
      </c>
      <c r="D4544" s="711" t="s">
        <v>5883</v>
      </c>
      <c r="E4544" s="713">
        <v>10.41</v>
      </c>
    </row>
    <row r="4545" spans="1:5">
      <c r="A4545" s="712">
        <v>92331</v>
      </c>
      <c r="B4545" s="711" t="s">
        <v>3786</v>
      </c>
      <c r="C4545" s="711" t="s">
        <v>269</v>
      </c>
      <c r="D4545" s="711" t="s">
        <v>5883</v>
      </c>
      <c r="E4545" s="713">
        <v>16.28</v>
      </c>
    </row>
    <row r="4546" spans="1:5">
      <c r="A4546" s="712">
        <v>92332</v>
      </c>
      <c r="B4546" s="711" t="s">
        <v>3787</v>
      </c>
      <c r="C4546" s="711" t="s">
        <v>269</v>
      </c>
      <c r="D4546" s="711" t="s">
        <v>5883</v>
      </c>
      <c r="E4546" s="713">
        <v>12.99</v>
      </c>
    </row>
    <row r="4547" spans="1:5">
      <c r="A4547" s="712">
        <v>92333</v>
      </c>
      <c r="B4547" s="711" t="s">
        <v>3788</v>
      </c>
      <c r="C4547" s="711" t="s">
        <v>269</v>
      </c>
      <c r="D4547" s="711" t="s">
        <v>5883</v>
      </c>
      <c r="E4547" s="713">
        <v>22.92</v>
      </c>
    </row>
    <row r="4548" spans="1:5">
      <c r="A4548" s="712">
        <v>92334</v>
      </c>
      <c r="B4548" s="711" t="s">
        <v>3789</v>
      </c>
      <c r="C4548" s="711" t="s">
        <v>269</v>
      </c>
      <c r="D4548" s="711" t="s">
        <v>5883</v>
      </c>
      <c r="E4548" s="713">
        <v>33.4</v>
      </c>
    </row>
    <row r="4549" spans="1:5">
      <c r="A4549" s="712">
        <v>92344</v>
      </c>
      <c r="B4549" s="711" t="s">
        <v>6793</v>
      </c>
      <c r="C4549" s="711" t="s">
        <v>269</v>
      </c>
      <c r="D4549" s="711" t="s">
        <v>5884</v>
      </c>
      <c r="E4549" s="713">
        <v>43.69</v>
      </c>
    </row>
    <row r="4550" spans="1:5">
      <c r="A4550" s="712">
        <v>92345</v>
      </c>
      <c r="B4550" s="711" t="s">
        <v>6794</v>
      </c>
      <c r="C4550" s="711" t="s">
        <v>269</v>
      </c>
      <c r="D4550" s="711" t="s">
        <v>5884</v>
      </c>
      <c r="E4550" s="713">
        <v>43.68</v>
      </c>
    </row>
    <row r="4551" spans="1:5">
      <c r="A4551" s="712">
        <v>92346</v>
      </c>
      <c r="B4551" s="711" t="s">
        <v>6795</v>
      </c>
      <c r="C4551" s="711" t="s">
        <v>269</v>
      </c>
      <c r="D4551" s="711" t="s">
        <v>5884</v>
      </c>
      <c r="E4551" s="713">
        <v>56.33</v>
      </c>
    </row>
    <row r="4552" spans="1:5">
      <c r="A4552" s="712">
        <v>92347</v>
      </c>
      <c r="B4552" s="711" t="s">
        <v>6796</v>
      </c>
      <c r="C4552" s="711" t="s">
        <v>269</v>
      </c>
      <c r="D4552" s="711" t="s">
        <v>5884</v>
      </c>
      <c r="E4552" s="713">
        <v>62.08</v>
      </c>
    </row>
    <row r="4553" spans="1:5">
      <c r="A4553" s="712">
        <v>92348</v>
      </c>
      <c r="B4553" s="711" t="s">
        <v>6797</v>
      </c>
      <c r="C4553" s="711" t="s">
        <v>269</v>
      </c>
      <c r="D4553" s="711" t="s">
        <v>5884</v>
      </c>
      <c r="E4553" s="713">
        <v>77.34</v>
      </c>
    </row>
    <row r="4554" spans="1:5">
      <c r="A4554" s="712">
        <v>92349</v>
      </c>
      <c r="B4554" s="711" t="s">
        <v>6798</v>
      </c>
      <c r="C4554" s="711" t="s">
        <v>269</v>
      </c>
      <c r="D4554" s="711" t="s">
        <v>5884</v>
      </c>
      <c r="E4554" s="713">
        <v>82.46</v>
      </c>
    </row>
    <row r="4555" spans="1:5">
      <c r="A4555" s="712">
        <v>92350</v>
      </c>
      <c r="B4555" s="711" t="s">
        <v>6799</v>
      </c>
      <c r="C4555" s="711" t="s">
        <v>269</v>
      </c>
      <c r="D4555" s="711" t="s">
        <v>5884</v>
      </c>
      <c r="E4555" s="713">
        <v>64.959999999999994</v>
      </c>
    </row>
    <row r="4556" spans="1:5">
      <c r="A4556" s="712">
        <v>92351</v>
      </c>
      <c r="B4556" s="711" t="s">
        <v>6800</v>
      </c>
      <c r="C4556" s="711" t="s">
        <v>269</v>
      </c>
      <c r="D4556" s="711" t="s">
        <v>5884</v>
      </c>
      <c r="E4556" s="713">
        <v>63.68</v>
      </c>
    </row>
    <row r="4557" spans="1:5">
      <c r="A4557" s="712">
        <v>92352</v>
      </c>
      <c r="B4557" s="711" t="s">
        <v>6801</v>
      </c>
      <c r="C4557" s="711" t="s">
        <v>269</v>
      </c>
      <c r="D4557" s="711" t="s">
        <v>5884</v>
      </c>
      <c r="E4557" s="713">
        <v>95.43</v>
      </c>
    </row>
    <row r="4558" spans="1:5">
      <c r="A4558" s="712">
        <v>92353</v>
      </c>
      <c r="B4558" s="711" t="s">
        <v>6802</v>
      </c>
      <c r="C4558" s="711" t="s">
        <v>269</v>
      </c>
      <c r="D4558" s="711" t="s">
        <v>5884</v>
      </c>
      <c r="E4558" s="713">
        <v>89.8</v>
      </c>
    </row>
    <row r="4559" spans="1:5">
      <c r="A4559" s="712">
        <v>92354</v>
      </c>
      <c r="B4559" s="711" t="s">
        <v>6803</v>
      </c>
      <c r="C4559" s="711" t="s">
        <v>269</v>
      </c>
      <c r="D4559" s="711" t="s">
        <v>5884</v>
      </c>
      <c r="E4559" s="713">
        <v>124.72</v>
      </c>
    </row>
    <row r="4560" spans="1:5">
      <c r="A4560" s="712">
        <v>92355</v>
      </c>
      <c r="B4560" s="711" t="s">
        <v>6804</v>
      </c>
      <c r="C4560" s="711" t="s">
        <v>269</v>
      </c>
      <c r="D4560" s="711" t="s">
        <v>5884</v>
      </c>
      <c r="E4560" s="713">
        <v>113.87</v>
      </c>
    </row>
    <row r="4561" spans="1:5">
      <c r="A4561" s="712">
        <v>92356</v>
      </c>
      <c r="B4561" s="711" t="s">
        <v>6805</v>
      </c>
      <c r="C4561" s="711" t="s">
        <v>269</v>
      </c>
      <c r="D4561" s="711" t="s">
        <v>5884</v>
      </c>
      <c r="E4561" s="713">
        <v>84.93</v>
      </c>
    </row>
    <row r="4562" spans="1:5">
      <c r="A4562" s="712">
        <v>92357</v>
      </c>
      <c r="B4562" s="711" t="s">
        <v>6806</v>
      </c>
      <c r="C4562" s="711" t="s">
        <v>269</v>
      </c>
      <c r="D4562" s="711" t="s">
        <v>5884</v>
      </c>
      <c r="E4562" s="713">
        <v>122.6</v>
      </c>
    </row>
    <row r="4563" spans="1:5">
      <c r="A4563" s="712">
        <v>92358</v>
      </c>
      <c r="B4563" s="711" t="s">
        <v>6807</v>
      </c>
      <c r="C4563" s="711" t="s">
        <v>269</v>
      </c>
      <c r="D4563" s="711" t="s">
        <v>5884</v>
      </c>
      <c r="E4563" s="713">
        <v>150.83000000000001</v>
      </c>
    </row>
    <row r="4564" spans="1:5">
      <c r="A4564" s="712">
        <v>92369</v>
      </c>
      <c r="B4564" s="711" t="s">
        <v>6808</v>
      </c>
      <c r="C4564" s="711" t="s">
        <v>269</v>
      </c>
      <c r="D4564" s="711" t="s">
        <v>5884</v>
      </c>
      <c r="E4564" s="713">
        <v>24.58</v>
      </c>
    </row>
    <row r="4565" spans="1:5">
      <c r="A4565" s="712">
        <v>92370</v>
      </c>
      <c r="B4565" s="711" t="s">
        <v>6809</v>
      </c>
      <c r="C4565" s="711" t="s">
        <v>269</v>
      </c>
      <c r="D4565" s="711" t="s">
        <v>5884</v>
      </c>
      <c r="E4565" s="713">
        <v>25.62</v>
      </c>
    </row>
    <row r="4566" spans="1:5">
      <c r="A4566" s="712">
        <v>92371</v>
      </c>
      <c r="B4566" s="711" t="s">
        <v>6810</v>
      </c>
      <c r="C4566" s="711" t="s">
        <v>269</v>
      </c>
      <c r="D4566" s="711" t="s">
        <v>5884</v>
      </c>
      <c r="E4566" s="713">
        <v>29.31</v>
      </c>
    </row>
    <row r="4567" spans="1:5">
      <c r="A4567" s="712">
        <v>92372</v>
      </c>
      <c r="B4567" s="711" t="s">
        <v>6811</v>
      </c>
      <c r="C4567" s="711" t="s">
        <v>269</v>
      </c>
      <c r="D4567" s="711" t="s">
        <v>5884</v>
      </c>
      <c r="E4567" s="713">
        <v>30.27</v>
      </c>
    </row>
    <row r="4568" spans="1:5">
      <c r="A4568" s="712">
        <v>92373</v>
      </c>
      <c r="B4568" s="711" t="s">
        <v>6812</v>
      </c>
      <c r="C4568" s="711" t="s">
        <v>269</v>
      </c>
      <c r="D4568" s="711" t="s">
        <v>5884</v>
      </c>
      <c r="E4568" s="713">
        <v>34.29</v>
      </c>
    </row>
    <row r="4569" spans="1:5">
      <c r="A4569" s="712">
        <v>92374</v>
      </c>
      <c r="B4569" s="711" t="s">
        <v>6813</v>
      </c>
      <c r="C4569" s="711" t="s">
        <v>269</v>
      </c>
      <c r="D4569" s="711" t="s">
        <v>5884</v>
      </c>
      <c r="E4569" s="713">
        <v>34.47</v>
      </c>
    </row>
    <row r="4570" spans="1:5">
      <c r="A4570" s="712">
        <v>92375</v>
      </c>
      <c r="B4570" s="711" t="s">
        <v>6814</v>
      </c>
      <c r="C4570" s="711" t="s">
        <v>269</v>
      </c>
      <c r="D4570" s="711" t="s">
        <v>5884</v>
      </c>
      <c r="E4570" s="713">
        <v>43.65</v>
      </c>
    </row>
    <row r="4571" spans="1:5">
      <c r="A4571" s="712">
        <v>92376</v>
      </c>
      <c r="B4571" s="711" t="s">
        <v>6815</v>
      </c>
      <c r="C4571" s="711" t="s">
        <v>269</v>
      </c>
      <c r="D4571" s="711" t="s">
        <v>5884</v>
      </c>
      <c r="E4571" s="713">
        <v>43.64</v>
      </c>
    </row>
    <row r="4572" spans="1:5">
      <c r="A4572" s="712">
        <v>92377</v>
      </c>
      <c r="B4572" s="711" t="s">
        <v>6816</v>
      </c>
      <c r="C4572" s="711" t="s">
        <v>269</v>
      </c>
      <c r="D4572" s="711" t="s">
        <v>5884</v>
      </c>
      <c r="E4572" s="713">
        <v>57.56</v>
      </c>
    </row>
    <row r="4573" spans="1:5">
      <c r="A4573" s="712">
        <v>92378</v>
      </c>
      <c r="B4573" s="711" t="s">
        <v>6817</v>
      </c>
      <c r="C4573" s="711" t="s">
        <v>269</v>
      </c>
      <c r="D4573" s="711" t="s">
        <v>5884</v>
      </c>
      <c r="E4573" s="713">
        <v>63.31</v>
      </c>
    </row>
    <row r="4574" spans="1:5">
      <c r="A4574" s="712">
        <v>92379</v>
      </c>
      <c r="B4574" s="711" t="s">
        <v>6818</v>
      </c>
      <c r="C4574" s="711" t="s">
        <v>269</v>
      </c>
      <c r="D4574" s="711" t="s">
        <v>5884</v>
      </c>
      <c r="E4574" s="713">
        <v>79.900000000000006</v>
      </c>
    </row>
    <row r="4575" spans="1:5">
      <c r="A4575" s="712">
        <v>92380</v>
      </c>
      <c r="B4575" s="711" t="s">
        <v>6819</v>
      </c>
      <c r="C4575" s="711" t="s">
        <v>269</v>
      </c>
      <c r="D4575" s="711" t="s">
        <v>5884</v>
      </c>
      <c r="E4575" s="713">
        <v>85.02</v>
      </c>
    </row>
    <row r="4576" spans="1:5">
      <c r="A4576" s="712">
        <v>92381</v>
      </c>
      <c r="B4576" s="711" t="s">
        <v>6820</v>
      </c>
      <c r="C4576" s="711" t="s">
        <v>269</v>
      </c>
      <c r="D4576" s="711" t="s">
        <v>5884</v>
      </c>
      <c r="E4576" s="713">
        <v>37.15</v>
      </c>
    </row>
    <row r="4577" spans="1:5">
      <c r="A4577" s="712">
        <v>92382</v>
      </c>
      <c r="B4577" s="711" t="s">
        <v>6821</v>
      </c>
      <c r="C4577" s="711" t="s">
        <v>269</v>
      </c>
      <c r="D4577" s="711" t="s">
        <v>5884</v>
      </c>
      <c r="E4577" s="713">
        <v>35.770000000000003</v>
      </c>
    </row>
    <row r="4578" spans="1:5">
      <c r="A4578" s="712">
        <v>92383</v>
      </c>
      <c r="B4578" s="711" t="s">
        <v>6822</v>
      </c>
      <c r="C4578" s="711" t="s">
        <v>269</v>
      </c>
      <c r="D4578" s="711" t="s">
        <v>5884</v>
      </c>
      <c r="E4578" s="713">
        <v>45.88</v>
      </c>
    </row>
    <row r="4579" spans="1:5">
      <c r="A4579" s="712">
        <v>92384</v>
      </c>
      <c r="B4579" s="711" t="s">
        <v>6823</v>
      </c>
      <c r="C4579" s="711" t="s">
        <v>269</v>
      </c>
      <c r="D4579" s="711" t="s">
        <v>5884</v>
      </c>
      <c r="E4579" s="713">
        <v>43.15</v>
      </c>
    </row>
    <row r="4580" spans="1:5">
      <c r="A4580" s="712">
        <v>92385</v>
      </c>
      <c r="B4580" s="711" t="s">
        <v>6824</v>
      </c>
      <c r="C4580" s="711" t="s">
        <v>269</v>
      </c>
      <c r="D4580" s="711" t="s">
        <v>5884</v>
      </c>
      <c r="E4580" s="713">
        <v>52.27</v>
      </c>
    </row>
    <row r="4581" spans="1:5">
      <c r="A4581" s="712">
        <v>92386</v>
      </c>
      <c r="B4581" s="711" t="s">
        <v>6825</v>
      </c>
      <c r="C4581" s="711" t="s">
        <v>269</v>
      </c>
      <c r="D4581" s="711" t="s">
        <v>5884</v>
      </c>
      <c r="E4581" s="713">
        <v>50.39</v>
      </c>
    </row>
    <row r="4582" spans="1:5">
      <c r="A4582" s="712">
        <v>92387</v>
      </c>
      <c r="B4582" s="711" t="s">
        <v>6826</v>
      </c>
      <c r="C4582" s="711" t="s">
        <v>269</v>
      </c>
      <c r="D4582" s="711" t="s">
        <v>5884</v>
      </c>
      <c r="E4582" s="713">
        <v>64.89</v>
      </c>
    </row>
    <row r="4583" spans="1:5">
      <c r="A4583" s="712">
        <v>92388</v>
      </c>
      <c r="B4583" s="711" t="s">
        <v>6827</v>
      </c>
      <c r="C4583" s="711" t="s">
        <v>269</v>
      </c>
      <c r="D4583" s="711" t="s">
        <v>5884</v>
      </c>
      <c r="E4583" s="713">
        <v>63.61</v>
      </c>
    </row>
    <row r="4584" spans="1:5">
      <c r="A4584" s="712">
        <v>92389</v>
      </c>
      <c r="B4584" s="711" t="s">
        <v>6828</v>
      </c>
      <c r="C4584" s="711" t="s">
        <v>269</v>
      </c>
      <c r="D4584" s="711" t="s">
        <v>5884</v>
      </c>
      <c r="E4584" s="713">
        <v>97.33</v>
      </c>
    </row>
    <row r="4585" spans="1:5">
      <c r="A4585" s="712">
        <v>92390</v>
      </c>
      <c r="B4585" s="711" t="s">
        <v>6829</v>
      </c>
      <c r="C4585" s="711" t="s">
        <v>269</v>
      </c>
      <c r="D4585" s="711" t="s">
        <v>5884</v>
      </c>
      <c r="E4585" s="713">
        <v>91.7</v>
      </c>
    </row>
    <row r="4586" spans="1:5">
      <c r="A4586" s="712">
        <v>92635</v>
      </c>
      <c r="B4586" s="711" t="s">
        <v>6830</v>
      </c>
      <c r="C4586" s="711" t="s">
        <v>269</v>
      </c>
      <c r="D4586" s="711" t="s">
        <v>5884</v>
      </c>
      <c r="E4586" s="713">
        <v>128.55000000000001</v>
      </c>
    </row>
    <row r="4587" spans="1:5">
      <c r="A4587" s="712">
        <v>92636</v>
      </c>
      <c r="B4587" s="711" t="s">
        <v>6831</v>
      </c>
      <c r="C4587" s="711" t="s">
        <v>269</v>
      </c>
      <c r="D4587" s="711" t="s">
        <v>5884</v>
      </c>
      <c r="E4587" s="713">
        <v>117.7</v>
      </c>
    </row>
    <row r="4588" spans="1:5">
      <c r="A4588" s="712">
        <v>92637</v>
      </c>
      <c r="B4588" s="711" t="s">
        <v>6832</v>
      </c>
      <c r="C4588" s="711" t="s">
        <v>269</v>
      </c>
      <c r="D4588" s="711" t="s">
        <v>5884</v>
      </c>
      <c r="E4588" s="713">
        <v>48.25</v>
      </c>
    </row>
    <row r="4589" spans="1:5">
      <c r="A4589" s="712">
        <v>92638</v>
      </c>
      <c r="B4589" s="711" t="s">
        <v>6833</v>
      </c>
      <c r="C4589" s="711" t="s">
        <v>269</v>
      </c>
      <c r="D4589" s="711" t="s">
        <v>5884</v>
      </c>
      <c r="E4589" s="713">
        <v>57.89</v>
      </c>
    </row>
    <row r="4590" spans="1:5">
      <c r="A4590" s="712">
        <v>92639</v>
      </c>
      <c r="B4590" s="711" t="s">
        <v>6834</v>
      </c>
      <c r="C4590" s="711" t="s">
        <v>269</v>
      </c>
      <c r="D4590" s="711" t="s">
        <v>5884</v>
      </c>
      <c r="E4590" s="713">
        <v>66.5</v>
      </c>
    </row>
    <row r="4591" spans="1:5">
      <c r="A4591" s="712">
        <v>92640</v>
      </c>
      <c r="B4591" s="711" t="s">
        <v>6835</v>
      </c>
      <c r="C4591" s="711" t="s">
        <v>269</v>
      </c>
      <c r="D4591" s="711" t="s">
        <v>5884</v>
      </c>
      <c r="E4591" s="713">
        <v>84.82</v>
      </c>
    </row>
    <row r="4592" spans="1:5">
      <c r="A4592" s="712">
        <v>92642</v>
      </c>
      <c r="B4592" s="711" t="s">
        <v>6836</v>
      </c>
      <c r="C4592" s="711" t="s">
        <v>269</v>
      </c>
      <c r="D4592" s="711" t="s">
        <v>5884</v>
      </c>
      <c r="E4592" s="713">
        <v>125.08</v>
      </c>
    </row>
    <row r="4593" spans="1:5">
      <c r="A4593" s="712">
        <v>92644</v>
      </c>
      <c r="B4593" s="711" t="s">
        <v>6837</v>
      </c>
      <c r="C4593" s="711" t="s">
        <v>269</v>
      </c>
      <c r="D4593" s="711" t="s">
        <v>5884</v>
      </c>
      <c r="E4593" s="713">
        <v>155.94</v>
      </c>
    </row>
    <row r="4594" spans="1:5">
      <c r="A4594" s="712">
        <v>92657</v>
      </c>
      <c r="B4594" s="711" t="s">
        <v>6838</v>
      </c>
      <c r="C4594" s="711" t="s">
        <v>269</v>
      </c>
      <c r="D4594" s="711" t="s">
        <v>5884</v>
      </c>
      <c r="E4594" s="713">
        <v>17.690000000000001</v>
      </c>
    </row>
    <row r="4595" spans="1:5">
      <c r="A4595" s="712">
        <v>92658</v>
      </c>
      <c r="B4595" s="711" t="s">
        <v>6839</v>
      </c>
      <c r="C4595" s="711" t="s">
        <v>269</v>
      </c>
      <c r="D4595" s="711" t="s">
        <v>5884</v>
      </c>
      <c r="E4595" s="713">
        <v>18.73</v>
      </c>
    </row>
    <row r="4596" spans="1:5">
      <c r="A4596" s="712">
        <v>92659</v>
      </c>
      <c r="B4596" s="711" t="s">
        <v>6840</v>
      </c>
      <c r="C4596" s="711" t="s">
        <v>269</v>
      </c>
      <c r="D4596" s="711" t="s">
        <v>5884</v>
      </c>
      <c r="E4596" s="713">
        <v>21.46</v>
      </c>
    </row>
    <row r="4597" spans="1:5">
      <c r="A4597" s="712">
        <v>92660</v>
      </c>
      <c r="B4597" s="711" t="s">
        <v>6841</v>
      </c>
      <c r="C4597" s="711" t="s">
        <v>269</v>
      </c>
      <c r="D4597" s="711" t="s">
        <v>5884</v>
      </c>
      <c r="E4597" s="713">
        <v>22.42</v>
      </c>
    </row>
    <row r="4598" spans="1:5">
      <c r="A4598" s="712">
        <v>92661</v>
      </c>
      <c r="B4598" s="711" t="s">
        <v>6842</v>
      </c>
      <c r="C4598" s="711" t="s">
        <v>269</v>
      </c>
      <c r="D4598" s="711" t="s">
        <v>5884</v>
      </c>
      <c r="E4598" s="713">
        <v>25.34</v>
      </c>
    </row>
    <row r="4599" spans="1:5">
      <c r="A4599" s="712">
        <v>92662</v>
      </c>
      <c r="B4599" s="711" t="s">
        <v>6843</v>
      </c>
      <c r="C4599" s="711" t="s">
        <v>269</v>
      </c>
      <c r="D4599" s="711" t="s">
        <v>5884</v>
      </c>
      <c r="E4599" s="713">
        <v>25.52</v>
      </c>
    </row>
    <row r="4600" spans="1:5">
      <c r="A4600" s="712">
        <v>92663</v>
      </c>
      <c r="B4600" s="711" t="s">
        <v>6844</v>
      </c>
      <c r="C4600" s="711" t="s">
        <v>269</v>
      </c>
      <c r="D4600" s="711" t="s">
        <v>5884</v>
      </c>
      <c r="E4600" s="713">
        <v>33.36</v>
      </c>
    </row>
    <row r="4601" spans="1:5">
      <c r="A4601" s="712">
        <v>92664</v>
      </c>
      <c r="B4601" s="711" t="s">
        <v>6845</v>
      </c>
      <c r="C4601" s="711" t="s">
        <v>269</v>
      </c>
      <c r="D4601" s="711" t="s">
        <v>5884</v>
      </c>
      <c r="E4601" s="713">
        <v>33.35</v>
      </c>
    </row>
    <row r="4602" spans="1:5">
      <c r="A4602" s="712">
        <v>92665</v>
      </c>
      <c r="B4602" s="711" t="s">
        <v>6846</v>
      </c>
      <c r="C4602" s="711" t="s">
        <v>269</v>
      </c>
      <c r="D4602" s="711" t="s">
        <v>5884</v>
      </c>
      <c r="E4602" s="713">
        <v>45.24</v>
      </c>
    </row>
    <row r="4603" spans="1:5">
      <c r="A4603" s="712">
        <v>92666</v>
      </c>
      <c r="B4603" s="711" t="s">
        <v>6847</v>
      </c>
      <c r="C4603" s="711" t="s">
        <v>269</v>
      </c>
      <c r="D4603" s="711" t="s">
        <v>5884</v>
      </c>
      <c r="E4603" s="713">
        <v>50.99</v>
      </c>
    </row>
    <row r="4604" spans="1:5">
      <c r="A4604" s="712">
        <v>92667</v>
      </c>
      <c r="B4604" s="711" t="s">
        <v>6848</v>
      </c>
      <c r="C4604" s="711" t="s">
        <v>269</v>
      </c>
      <c r="D4604" s="711" t="s">
        <v>5884</v>
      </c>
      <c r="E4604" s="713">
        <v>65.56</v>
      </c>
    </row>
    <row r="4605" spans="1:5">
      <c r="A4605" s="712">
        <v>92668</v>
      </c>
      <c r="B4605" s="711" t="s">
        <v>6849</v>
      </c>
      <c r="C4605" s="711" t="s">
        <v>269</v>
      </c>
      <c r="D4605" s="711" t="s">
        <v>5884</v>
      </c>
      <c r="E4605" s="713">
        <v>70.680000000000007</v>
      </c>
    </row>
    <row r="4606" spans="1:5">
      <c r="A4606" s="712">
        <v>92669</v>
      </c>
      <c r="B4606" s="711" t="s">
        <v>6850</v>
      </c>
      <c r="C4606" s="711" t="s">
        <v>269</v>
      </c>
      <c r="D4606" s="711" t="s">
        <v>5884</v>
      </c>
      <c r="E4606" s="713">
        <v>26.8</v>
      </c>
    </row>
    <row r="4607" spans="1:5">
      <c r="A4607" s="712">
        <v>92670</v>
      </c>
      <c r="B4607" s="711" t="s">
        <v>6851</v>
      </c>
      <c r="C4607" s="711" t="s">
        <v>269</v>
      </c>
      <c r="D4607" s="711" t="s">
        <v>5884</v>
      </c>
      <c r="E4607" s="713">
        <v>25.42</v>
      </c>
    </row>
    <row r="4608" spans="1:5">
      <c r="A4608" s="712">
        <v>92671</v>
      </c>
      <c r="B4608" s="711" t="s">
        <v>6852</v>
      </c>
      <c r="C4608" s="711" t="s">
        <v>269</v>
      </c>
      <c r="D4608" s="711" t="s">
        <v>5884</v>
      </c>
      <c r="E4608" s="713">
        <v>34.130000000000003</v>
      </c>
    </row>
    <row r="4609" spans="1:5">
      <c r="A4609" s="712">
        <v>92672</v>
      </c>
      <c r="B4609" s="711" t="s">
        <v>6853</v>
      </c>
      <c r="C4609" s="711" t="s">
        <v>269</v>
      </c>
      <c r="D4609" s="711" t="s">
        <v>5884</v>
      </c>
      <c r="E4609" s="713">
        <v>31.4</v>
      </c>
    </row>
    <row r="4610" spans="1:5">
      <c r="A4610" s="712">
        <v>92673</v>
      </c>
      <c r="B4610" s="711" t="s">
        <v>6854</v>
      </c>
      <c r="C4610" s="711" t="s">
        <v>269</v>
      </c>
      <c r="D4610" s="711" t="s">
        <v>5884</v>
      </c>
      <c r="E4610" s="713">
        <v>38.880000000000003</v>
      </c>
    </row>
    <row r="4611" spans="1:5">
      <c r="A4611" s="712">
        <v>92674</v>
      </c>
      <c r="B4611" s="711" t="s">
        <v>6855</v>
      </c>
      <c r="C4611" s="711" t="s">
        <v>269</v>
      </c>
      <c r="D4611" s="711" t="s">
        <v>5884</v>
      </c>
      <c r="E4611" s="713">
        <v>37</v>
      </c>
    </row>
    <row r="4612" spans="1:5">
      <c r="A4612" s="712">
        <v>92675</v>
      </c>
      <c r="B4612" s="711" t="s">
        <v>6856</v>
      </c>
      <c r="C4612" s="711" t="s">
        <v>269</v>
      </c>
      <c r="D4612" s="711" t="s">
        <v>5884</v>
      </c>
      <c r="E4612" s="713">
        <v>49.5</v>
      </c>
    </row>
    <row r="4613" spans="1:5">
      <c r="A4613" s="712">
        <v>92676</v>
      </c>
      <c r="B4613" s="711" t="s">
        <v>6857</v>
      </c>
      <c r="C4613" s="711" t="s">
        <v>269</v>
      </c>
      <c r="D4613" s="711" t="s">
        <v>5884</v>
      </c>
      <c r="E4613" s="713">
        <v>48.22</v>
      </c>
    </row>
    <row r="4614" spans="1:5">
      <c r="A4614" s="712">
        <v>92677</v>
      </c>
      <c r="B4614" s="711" t="s">
        <v>6858</v>
      </c>
      <c r="C4614" s="711" t="s">
        <v>269</v>
      </c>
      <c r="D4614" s="711" t="s">
        <v>5884</v>
      </c>
      <c r="E4614" s="713">
        <v>78.87</v>
      </c>
    </row>
    <row r="4615" spans="1:5">
      <c r="A4615" s="712">
        <v>92678</v>
      </c>
      <c r="B4615" s="711" t="s">
        <v>6859</v>
      </c>
      <c r="C4615" s="711" t="s">
        <v>269</v>
      </c>
      <c r="D4615" s="711" t="s">
        <v>5884</v>
      </c>
      <c r="E4615" s="713">
        <v>73.239999999999995</v>
      </c>
    </row>
    <row r="4616" spans="1:5">
      <c r="A4616" s="712">
        <v>92679</v>
      </c>
      <c r="B4616" s="711" t="s">
        <v>6860</v>
      </c>
      <c r="C4616" s="711" t="s">
        <v>269</v>
      </c>
      <c r="D4616" s="711" t="s">
        <v>5884</v>
      </c>
      <c r="E4616" s="713">
        <v>107.06</v>
      </c>
    </row>
    <row r="4617" spans="1:5">
      <c r="A4617" s="712">
        <v>92680</v>
      </c>
      <c r="B4617" s="711" t="s">
        <v>6861</v>
      </c>
      <c r="C4617" s="711" t="s">
        <v>269</v>
      </c>
      <c r="D4617" s="711" t="s">
        <v>5884</v>
      </c>
      <c r="E4617" s="713">
        <v>96.21</v>
      </c>
    </row>
    <row r="4618" spans="1:5">
      <c r="A4618" s="712">
        <v>92681</v>
      </c>
      <c r="B4618" s="711" t="s">
        <v>6862</v>
      </c>
      <c r="C4618" s="711" t="s">
        <v>269</v>
      </c>
      <c r="D4618" s="711" t="s">
        <v>5884</v>
      </c>
      <c r="E4618" s="713">
        <v>34.42</v>
      </c>
    </row>
    <row r="4619" spans="1:5">
      <c r="A4619" s="712">
        <v>92682</v>
      </c>
      <c r="B4619" s="711" t="s">
        <v>6863</v>
      </c>
      <c r="C4619" s="711" t="s">
        <v>269</v>
      </c>
      <c r="D4619" s="711" t="s">
        <v>5884</v>
      </c>
      <c r="E4619" s="713">
        <v>42.17</v>
      </c>
    </row>
    <row r="4620" spans="1:5">
      <c r="A4620" s="712">
        <v>92683</v>
      </c>
      <c r="B4620" s="711" t="s">
        <v>6864</v>
      </c>
      <c r="C4620" s="711" t="s">
        <v>269</v>
      </c>
      <c r="D4620" s="711" t="s">
        <v>5884</v>
      </c>
      <c r="E4620" s="713">
        <v>48.65</v>
      </c>
    </row>
    <row r="4621" spans="1:5">
      <c r="A4621" s="712">
        <v>92684</v>
      </c>
      <c r="B4621" s="711" t="s">
        <v>6865</v>
      </c>
      <c r="C4621" s="711" t="s">
        <v>269</v>
      </c>
      <c r="D4621" s="711" t="s">
        <v>5884</v>
      </c>
      <c r="E4621" s="713">
        <v>64.28</v>
      </c>
    </row>
    <row r="4622" spans="1:5">
      <c r="A4622" s="712">
        <v>92685</v>
      </c>
      <c r="B4622" s="711" t="s">
        <v>6866</v>
      </c>
      <c r="C4622" s="711" t="s">
        <v>269</v>
      </c>
      <c r="D4622" s="711" t="s">
        <v>5884</v>
      </c>
      <c r="E4622" s="713">
        <v>100.5</v>
      </c>
    </row>
    <row r="4623" spans="1:5">
      <c r="A4623" s="712">
        <v>92686</v>
      </c>
      <c r="B4623" s="711" t="s">
        <v>6867</v>
      </c>
      <c r="C4623" s="711" t="s">
        <v>269</v>
      </c>
      <c r="D4623" s="711" t="s">
        <v>5884</v>
      </c>
      <c r="E4623" s="713">
        <v>127.27</v>
      </c>
    </row>
    <row r="4624" spans="1:5">
      <c r="A4624" s="712">
        <v>92692</v>
      </c>
      <c r="B4624" s="711" t="s">
        <v>6868</v>
      </c>
      <c r="C4624" s="711" t="s">
        <v>269</v>
      </c>
      <c r="D4624" s="711" t="s">
        <v>5884</v>
      </c>
      <c r="E4624" s="713">
        <v>9.6199999999999992</v>
      </c>
    </row>
    <row r="4625" spans="1:5">
      <c r="A4625" s="712">
        <v>92693</v>
      </c>
      <c r="B4625" s="711" t="s">
        <v>6869</v>
      </c>
      <c r="C4625" s="711" t="s">
        <v>269</v>
      </c>
      <c r="D4625" s="711" t="s">
        <v>5884</v>
      </c>
      <c r="E4625" s="713">
        <v>9.85</v>
      </c>
    </row>
    <row r="4626" spans="1:5">
      <c r="A4626" s="712">
        <v>92694</v>
      </c>
      <c r="B4626" s="711" t="s">
        <v>6870</v>
      </c>
      <c r="C4626" s="711" t="s">
        <v>269</v>
      </c>
      <c r="D4626" s="711" t="s">
        <v>5884</v>
      </c>
      <c r="E4626" s="713">
        <v>15.44</v>
      </c>
    </row>
    <row r="4627" spans="1:5">
      <c r="A4627" s="712">
        <v>92695</v>
      </c>
      <c r="B4627" s="711" t="s">
        <v>6871</v>
      </c>
      <c r="C4627" s="711" t="s">
        <v>269</v>
      </c>
      <c r="D4627" s="711" t="s">
        <v>5884</v>
      </c>
      <c r="E4627" s="713">
        <v>15.67</v>
      </c>
    </row>
    <row r="4628" spans="1:5">
      <c r="A4628" s="712">
        <v>92696</v>
      </c>
      <c r="B4628" s="711" t="s">
        <v>6872</v>
      </c>
      <c r="C4628" s="711" t="s">
        <v>269</v>
      </c>
      <c r="D4628" s="711" t="s">
        <v>5884</v>
      </c>
      <c r="E4628" s="713">
        <v>24.3</v>
      </c>
    </row>
    <row r="4629" spans="1:5">
      <c r="A4629" s="712">
        <v>92697</v>
      </c>
      <c r="B4629" s="711" t="s">
        <v>6873</v>
      </c>
      <c r="C4629" s="711" t="s">
        <v>269</v>
      </c>
      <c r="D4629" s="711" t="s">
        <v>5884</v>
      </c>
      <c r="E4629" s="713">
        <v>25.34</v>
      </c>
    </row>
    <row r="4630" spans="1:5">
      <c r="A4630" s="712">
        <v>92698</v>
      </c>
      <c r="B4630" s="711" t="s">
        <v>6874</v>
      </c>
      <c r="C4630" s="711" t="s">
        <v>269</v>
      </c>
      <c r="D4630" s="711" t="s">
        <v>5884</v>
      </c>
      <c r="E4630" s="713">
        <v>14.21</v>
      </c>
    </row>
    <row r="4631" spans="1:5">
      <c r="A4631" s="712">
        <v>92699</v>
      </c>
      <c r="B4631" s="711" t="s">
        <v>6875</v>
      </c>
      <c r="C4631" s="711" t="s">
        <v>269</v>
      </c>
      <c r="D4631" s="711" t="s">
        <v>5884</v>
      </c>
      <c r="E4631" s="713">
        <v>13.47</v>
      </c>
    </row>
    <row r="4632" spans="1:5">
      <c r="A4632" s="712">
        <v>92700</v>
      </c>
      <c r="B4632" s="711" t="s">
        <v>6876</v>
      </c>
      <c r="C4632" s="711" t="s">
        <v>269</v>
      </c>
      <c r="D4632" s="711" t="s">
        <v>5884</v>
      </c>
      <c r="E4632" s="713">
        <v>23.37</v>
      </c>
    </row>
    <row r="4633" spans="1:5">
      <c r="A4633" s="712">
        <v>92701</v>
      </c>
      <c r="B4633" s="711" t="s">
        <v>6877</v>
      </c>
      <c r="C4633" s="711" t="s">
        <v>269</v>
      </c>
      <c r="D4633" s="711" t="s">
        <v>5884</v>
      </c>
      <c r="E4633" s="713">
        <v>22.25</v>
      </c>
    </row>
    <row r="4634" spans="1:5">
      <c r="A4634" s="712">
        <v>92702</v>
      </c>
      <c r="B4634" s="711" t="s">
        <v>6878</v>
      </c>
      <c r="C4634" s="711" t="s">
        <v>269</v>
      </c>
      <c r="D4634" s="711" t="s">
        <v>5884</v>
      </c>
      <c r="E4634" s="713">
        <v>36.75</v>
      </c>
    </row>
    <row r="4635" spans="1:5">
      <c r="A4635" s="712">
        <v>92703</v>
      </c>
      <c r="B4635" s="711" t="s">
        <v>6879</v>
      </c>
      <c r="C4635" s="711" t="s">
        <v>269</v>
      </c>
      <c r="D4635" s="711" t="s">
        <v>5884</v>
      </c>
      <c r="E4635" s="713">
        <v>35.369999999999997</v>
      </c>
    </row>
    <row r="4636" spans="1:5">
      <c r="A4636" s="712">
        <v>92704</v>
      </c>
      <c r="B4636" s="711" t="s">
        <v>6880</v>
      </c>
      <c r="C4636" s="711" t="s">
        <v>269</v>
      </c>
      <c r="D4636" s="711" t="s">
        <v>5884</v>
      </c>
      <c r="E4636" s="713">
        <v>18.149999999999999</v>
      </c>
    </row>
    <row r="4637" spans="1:5">
      <c r="A4637" s="712">
        <v>92705</v>
      </c>
      <c r="B4637" s="711" t="s">
        <v>6881</v>
      </c>
      <c r="C4637" s="711" t="s">
        <v>269</v>
      </c>
      <c r="D4637" s="711" t="s">
        <v>5884</v>
      </c>
      <c r="E4637" s="713">
        <v>29.47</v>
      </c>
    </row>
    <row r="4638" spans="1:5">
      <c r="A4638" s="712">
        <v>92706</v>
      </c>
      <c r="B4638" s="711" t="s">
        <v>6882</v>
      </c>
      <c r="C4638" s="711" t="s">
        <v>269</v>
      </c>
      <c r="D4638" s="711" t="s">
        <v>5884</v>
      </c>
      <c r="E4638" s="713">
        <v>47.7</v>
      </c>
    </row>
    <row r="4639" spans="1:5">
      <c r="A4639" s="712">
        <v>92889</v>
      </c>
      <c r="B4639" s="711" t="s">
        <v>6883</v>
      </c>
      <c r="C4639" s="711" t="s">
        <v>269</v>
      </c>
      <c r="D4639" s="711" t="s">
        <v>5884</v>
      </c>
      <c r="E4639" s="713">
        <v>81.02</v>
      </c>
    </row>
    <row r="4640" spans="1:5">
      <c r="A4640" s="712">
        <v>92890</v>
      </c>
      <c r="B4640" s="711" t="s">
        <v>6884</v>
      </c>
      <c r="C4640" s="711" t="s">
        <v>269</v>
      </c>
      <c r="D4640" s="711" t="s">
        <v>5884</v>
      </c>
      <c r="E4640" s="713">
        <v>120.53</v>
      </c>
    </row>
    <row r="4641" spans="1:5">
      <c r="A4641" s="712">
        <v>92891</v>
      </c>
      <c r="B4641" s="711" t="s">
        <v>6885</v>
      </c>
      <c r="C4641" s="711" t="s">
        <v>269</v>
      </c>
      <c r="D4641" s="711" t="s">
        <v>5884</v>
      </c>
      <c r="E4641" s="713">
        <v>174.47</v>
      </c>
    </row>
    <row r="4642" spans="1:5">
      <c r="A4642" s="712">
        <v>92892</v>
      </c>
      <c r="B4642" s="711" t="s">
        <v>6886</v>
      </c>
      <c r="C4642" s="711" t="s">
        <v>269</v>
      </c>
      <c r="D4642" s="711" t="s">
        <v>5884</v>
      </c>
      <c r="E4642" s="713">
        <v>36.729999999999997</v>
      </c>
    </row>
    <row r="4643" spans="1:5">
      <c r="A4643" s="712">
        <v>92893</v>
      </c>
      <c r="B4643" s="711" t="s">
        <v>6887</v>
      </c>
      <c r="C4643" s="711" t="s">
        <v>269</v>
      </c>
      <c r="D4643" s="711" t="s">
        <v>5884</v>
      </c>
      <c r="E4643" s="713">
        <v>50.93</v>
      </c>
    </row>
    <row r="4644" spans="1:5">
      <c r="A4644" s="712">
        <v>92894</v>
      </c>
      <c r="B4644" s="711" t="s">
        <v>6888</v>
      </c>
      <c r="C4644" s="711" t="s">
        <v>269</v>
      </c>
      <c r="D4644" s="711" t="s">
        <v>5884</v>
      </c>
      <c r="E4644" s="713">
        <v>60.4</v>
      </c>
    </row>
    <row r="4645" spans="1:5">
      <c r="A4645" s="712">
        <v>92895</v>
      </c>
      <c r="B4645" s="711" t="s">
        <v>6889</v>
      </c>
      <c r="C4645" s="711" t="s">
        <v>269</v>
      </c>
      <c r="D4645" s="711" t="s">
        <v>5884</v>
      </c>
      <c r="E4645" s="713">
        <v>80.98</v>
      </c>
    </row>
    <row r="4646" spans="1:5">
      <c r="A4646" s="712">
        <v>92896</v>
      </c>
      <c r="B4646" s="711" t="s">
        <v>6890</v>
      </c>
      <c r="C4646" s="711" t="s">
        <v>269</v>
      </c>
      <c r="D4646" s="711" t="s">
        <v>5884</v>
      </c>
      <c r="E4646" s="713">
        <v>121.76</v>
      </c>
    </row>
    <row r="4647" spans="1:5">
      <c r="A4647" s="712">
        <v>92897</v>
      </c>
      <c r="B4647" s="711" t="s">
        <v>6891</v>
      </c>
      <c r="C4647" s="711" t="s">
        <v>269</v>
      </c>
      <c r="D4647" s="711" t="s">
        <v>5884</v>
      </c>
      <c r="E4647" s="713">
        <v>177.03</v>
      </c>
    </row>
    <row r="4648" spans="1:5">
      <c r="A4648" s="712">
        <v>92898</v>
      </c>
      <c r="B4648" s="711" t="s">
        <v>6892</v>
      </c>
      <c r="C4648" s="711" t="s">
        <v>269</v>
      </c>
      <c r="D4648" s="711" t="s">
        <v>5884</v>
      </c>
      <c r="E4648" s="713">
        <v>29.84</v>
      </c>
    </row>
    <row r="4649" spans="1:5">
      <c r="A4649" s="712">
        <v>92899</v>
      </c>
      <c r="B4649" s="711" t="s">
        <v>6893</v>
      </c>
      <c r="C4649" s="711" t="s">
        <v>269</v>
      </c>
      <c r="D4649" s="711" t="s">
        <v>5884</v>
      </c>
      <c r="E4649" s="713">
        <v>43.08</v>
      </c>
    </row>
    <row r="4650" spans="1:5">
      <c r="A4650" s="712">
        <v>92900</v>
      </c>
      <c r="B4650" s="711" t="s">
        <v>6894</v>
      </c>
      <c r="C4650" s="711" t="s">
        <v>269</v>
      </c>
      <c r="D4650" s="711" t="s">
        <v>5884</v>
      </c>
      <c r="E4650" s="713">
        <v>51.45</v>
      </c>
    </row>
    <row r="4651" spans="1:5">
      <c r="A4651" s="712">
        <v>92901</v>
      </c>
      <c r="B4651" s="711" t="s">
        <v>6895</v>
      </c>
      <c r="C4651" s="711" t="s">
        <v>269</v>
      </c>
      <c r="D4651" s="711" t="s">
        <v>5884</v>
      </c>
      <c r="E4651" s="713">
        <v>70.69</v>
      </c>
    </row>
    <row r="4652" spans="1:5">
      <c r="A4652" s="712">
        <v>92902</v>
      </c>
      <c r="B4652" s="711" t="s">
        <v>6896</v>
      </c>
      <c r="C4652" s="711" t="s">
        <v>269</v>
      </c>
      <c r="D4652" s="711" t="s">
        <v>5884</v>
      </c>
      <c r="E4652" s="713">
        <v>109.44</v>
      </c>
    </row>
    <row r="4653" spans="1:5">
      <c r="A4653" s="712">
        <v>92903</v>
      </c>
      <c r="B4653" s="711" t="s">
        <v>6897</v>
      </c>
      <c r="C4653" s="711" t="s">
        <v>269</v>
      </c>
      <c r="D4653" s="711" t="s">
        <v>5884</v>
      </c>
      <c r="E4653" s="713">
        <v>162.69</v>
      </c>
    </row>
    <row r="4654" spans="1:5">
      <c r="A4654" s="712">
        <v>92904</v>
      </c>
      <c r="B4654" s="711" t="s">
        <v>6898</v>
      </c>
      <c r="C4654" s="711" t="s">
        <v>269</v>
      </c>
      <c r="D4654" s="711" t="s">
        <v>5884</v>
      </c>
      <c r="E4654" s="713">
        <v>20.05</v>
      </c>
    </row>
    <row r="4655" spans="1:5">
      <c r="A4655" s="712">
        <v>92905</v>
      </c>
      <c r="B4655" s="711" t="s">
        <v>6899</v>
      </c>
      <c r="C4655" s="711" t="s">
        <v>269</v>
      </c>
      <c r="D4655" s="711" t="s">
        <v>5884</v>
      </c>
      <c r="E4655" s="713">
        <v>29.06</v>
      </c>
    </row>
    <row r="4656" spans="1:5">
      <c r="A4656" s="712">
        <v>92906</v>
      </c>
      <c r="B4656" s="711" t="s">
        <v>6900</v>
      </c>
      <c r="C4656" s="711" t="s">
        <v>269</v>
      </c>
      <c r="D4656" s="711" t="s">
        <v>5884</v>
      </c>
      <c r="E4656" s="713">
        <v>36.450000000000003</v>
      </c>
    </row>
    <row r="4657" spans="1:5">
      <c r="A4657" s="712">
        <v>92907</v>
      </c>
      <c r="B4657" s="711" t="s">
        <v>6901</v>
      </c>
      <c r="C4657" s="711" t="s">
        <v>269</v>
      </c>
      <c r="D4657" s="711" t="s">
        <v>5884</v>
      </c>
      <c r="E4657" s="713">
        <v>45.85</v>
      </c>
    </row>
    <row r="4658" spans="1:5">
      <c r="A4658" s="712">
        <v>92908</v>
      </c>
      <c r="B4658" s="711" t="s">
        <v>6902</v>
      </c>
      <c r="C4658" s="711" t="s">
        <v>269</v>
      </c>
      <c r="D4658" s="711" t="s">
        <v>5884</v>
      </c>
      <c r="E4658" s="713">
        <v>45.85</v>
      </c>
    </row>
    <row r="4659" spans="1:5">
      <c r="A4659" s="712">
        <v>92909</v>
      </c>
      <c r="B4659" s="711" t="s">
        <v>6903</v>
      </c>
      <c r="C4659" s="711" t="s">
        <v>269</v>
      </c>
      <c r="D4659" s="711" t="s">
        <v>5884</v>
      </c>
      <c r="E4659" s="713">
        <v>45.85</v>
      </c>
    </row>
    <row r="4660" spans="1:5">
      <c r="A4660" s="712">
        <v>92910</v>
      </c>
      <c r="B4660" s="711" t="s">
        <v>6904</v>
      </c>
      <c r="C4660" s="711" t="s">
        <v>269</v>
      </c>
      <c r="D4660" s="711" t="s">
        <v>5884</v>
      </c>
      <c r="E4660" s="713">
        <v>64.510000000000005</v>
      </c>
    </row>
    <row r="4661" spans="1:5">
      <c r="A4661" s="712">
        <v>92911</v>
      </c>
      <c r="B4661" s="711" t="s">
        <v>6905</v>
      </c>
      <c r="C4661" s="711" t="s">
        <v>269</v>
      </c>
      <c r="D4661" s="711" t="s">
        <v>5884</v>
      </c>
      <c r="E4661" s="713">
        <v>64.510000000000005</v>
      </c>
    </row>
    <row r="4662" spans="1:5">
      <c r="A4662" s="712">
        <v>92912</v>
      </c>
      <c r="B4662" s="711" t="s">
        <v>6906</v>
      </c>
      <c r="C4662" s="711" t="s">
        <v>269</v>
      </c>
      <c r="D4662" s="711" t="s">
        <v>5884</v>
      </c>
      <c r="E4662" s="713">
        <v>84.56</v>
      </c>
    </row>
    <row r="4663" spans="1:5">
      <c r="A4663" s="712">
        <v>92913</v>
      </c>
      <c r="B4663" s="711" t="s">
        <v>6907</v>
      </c>
      <c r="C4663" s="711" t="s">
        <v>269</v>
      </c>
      <c r="D4663" s="711" t="s">
        <v>5884</v>
      </c>
      <c r="E4663" s="713">
        <v>86.7</v>
      </c>
    </row>
    <row r="4664" spans="1:5">
      <c r="A4664" s="712">
        <v>92914</v>
      </c>
      <c r="B4664" s="711" t="s">
        <v>6908</v>
      </c>
      <c r="C4664" s="711" t="s">
        <v>269</v>
      </c>
      <c r="D4664" s="711" t="s">
        <v>5884</v>
      </c>
      <c r="E4664" s="713">
        <v>86.7</v>
      </c>
    </row>
    <row r="4665" spans="1:5">
      <c r="A4665" s="712">
        <v>92918</v>
      </c>
      <c r="B4665" s="711" t="s">
        <v>6909</v>
      </c>
      <c r="C4665" s="711" t="s">
        <v>269</v>
      </c>
      <c r="D4665" s="711" t="s">
        <v>5884</v>
      </c>
      <c r="E4665" s="713">
        <v>25.53</v>
      </c>
    </row>
    <row r="4666" spans="1:5">
      <c r="A4666" s="712">
        <v>92920</v>
      </c>
      <c r="B4666" s="711" t="s">
        <v>6910</v>
      </c>
      <c r="C4666" s="711" t="s">
        <v>269</v>
      </c>
      <c r="D4666" s="711" t="s">
        <v>5884</v>
      </c>
      <c r="E4666" s="713">
        <v>25.68</v>
      </c>
    </row>
    <row r="4667" spans="1:5">
      <c r="A4667" s="712">
        <v>92925</v>
      </c>
      <c r="B4667" s="711" t="s">
        <v>6911</v>
      </c>
      <c r="C4667" s="711" t="s">
        <v>269</v>
      </c>
      <c r="D4667" s="711" t="s">
        <v>5884</v>
      </c>
      <c r="E4667" s="713">
        <v>31.04</v>
      </c>
    </row>
    <row r="4668" spans="1:5">
      <c r="A4668" s="712">
        <v>92926</v>
      </c>
      <c r="B4668" s="711" t="s">
        <v>6912</v>
      </c>
      <c r="C4668" s="711" t="s">
        <v>269</v>
      </c>
      <c r="D4668" s="711" t="s">
        <v>5884</v>
      </c>
      <c r="E4668" s="713">
        <v>31.04</v>
      </c>
    </row>
    <row r="4669" spans="1:5">
      <c r="A4669" s="712">
        <v>92927</v>
      </c>
      <c r="B4669" s="711" t="s">
        <v>6913</v>
      </c>
      <c r="C4669" s="711" t="s">
        <v>269</v>
      </c>
      <c r="D4669" s="711" t="s">
        <v>5884</v>
      </c>
      <c r="E4669" s="713">
        <v>31.04</v>
      </c>
    </row>
    <row r="4670" spans="1:5">
      <c r="A4670" s="712">
        <v>92928</v>
      </c>
      <c r="B4670" s="711" t="s">
        <v>6914</v>
      </c>
      <c r="C4670" s="711" t="s">
        <v>269</v>
      </c>
      <c r="D4670" s="711" t="s">
        <v>5884</v>
      </c>
      <c r="E4670" s="713">
        <v>35.270000000000003</v>
      </c>
    </row>
    <row r="4671" spans="1:5">
      <c r="A4671" s="712">
        <v>92929</v>
      </c>
      <c r="B4671" s="711" t="s">
        <v>6915</v>
      </c>
      <c r="C4671" s="711" t="s">
        <v>269</v>
      </c>
      <c r="D4671" s="711" t="s">
        <v>5884</v>
      </c>
      <c r="E4671" s="713">
        <v>35.270000000000003</v>
      </c>
    </row>
    <row r="4672" spans="1:5">
      <c r="A4672" s="712">
        <v>92930</v>
      </c>
      <c r="B4672" s="711" t="s">
        <v>6916</v>
      </c>
      <c r="C4672" s="711" t="s">
        <v>269</v>
      </c>
      <c r="D4672" s="711" t="s">
        <v>5884</v>
      </c>
      <c r="E4672" s="713">
        <v>35.270000000000003</v>
      </c>
    </row>
    <row r="4673" spans="1:5">
      <c r="A4673" s="712">
        <v>92931</v>
      </c>
      <c r="B4673" s="711" t="s">
        <v>6917</v>
      </c>
      <c r="C4673" s="711" t="s">
        <v>269</v>
      </c>
      <c r="D4673" s="711" t="s">
        <v>5884</v>
      </c>
      <c r="E4673" s="713">
        <v>45.81</v>
      </c>
    </row>
    <row r="4674" spans="1:5">
      <c r="A4674" s="712">
        <v>92932</v>
      </c>
      <c r="B4674" s="711" t="s">
        <v>6918</v>
      </c>
      <c r="C4674" s="711" t="s">
        <v>269</v>
      </c>
      <c r="D4674" s="711" t="s">
        <v>5884</v>
      </c>
      <c r="E4674" s="713">
        <v>45.81</v>
      </c>
    </row>
    <row r="4675" spans="1:5">
      <c r="A4675" s="712">
        <v>92933</v>
      </c>
      <c r="B4675" s="711" t="s">
        <v>6919</v>
      </c>
      <c r="C4675" s="711" t="s">
        <v>269</v>
      </c>
      <c r="D4675" s="711" t="s">
        <v>5884</v>
      </c>
      <c r="E4675" s="713">
        <v>45.81</v>
      </c>
    </row>
    <row r="4676" spans="1:5">
      <c r="A4676" s="712">
        <v>92934</v>
      </c>
      <c r="B4676" s="711" t="s">
        <v>6920</v>
      </c>
      <c r="C4676" s="711" t="s">
        <v>269</v>
      </c>
      <c r="D4676" s="711" t="s">
        <v>5884</v>
      </c>
      <c r="E4676" s="713">
        <v>65.739999999999995</v>
      </c>
    </row>
    <row r="4677" spans="1:5">
      <c r="A4677" s="712">
        <v>92935</v>
      </c>
      <c r="B4677" s="711" t="s">
        <v>6921</v>
      </c>
      <c r="C4677" s="711" t="s">
        <v>269</v>
      </c>
      <c r="D4677" s="711" t="s">
        <v>5884</v>
      </c>
      <c r="E4677" s="713">
        <v>65.739999999999995</v>
      </c>
    </row>
    <row r="4678" spans="1:5">
      <c r="A4678" s="712">
        <v>92936</v>
      </c>
      <c r="B4678" s="711" t="s">
        <v>6922</v>
      </c>
      <c r="C4678" s="711" t="s">
        <v>269</v>
      </c>
      <c r="D4678" s="711" t="s">
        <v>5884</v>
      </c>
      <c r="E4678" s="713">
        <v>89.26</v>
      </c>
    </row>
    <row r="4679" spans="1:5">
      <c r="A4679" s="712">
        <v>92937</v>
      </c>
      <c r="B4679" s="711" t="s">
        <v>6923</v>
      </c>
      <c r="C4679" s="711" t="s">
        <v>269</v>
      </c>
      <c r="D4679" s="711" t="s">
        <v>5884</v>
      </c>
      <c r="E4679" s="713">
        <v>89.26</v>
      </c>
    </row>
    <row r="4680" spans="1:5">
      <c r="A4680" s="712">
        <v>92938</v>
      </c>
      <c r="B4680" s="711" t="s">
        <v>6924</v>
      </c>
      <c r="C4680" s="711" t="s">
        <v>269</v>
      </c>
      <c r="D4680" s="711" t="s">
        <v>5884</v>
      </c>
      <c r="E4680" s="713">
        <v>18.64</v>
      </c>
    </row>
    <row r="4681" spans="1:5">
      <c r="A4681" s="712">
        <v>92939</v>
      </c>
      <c r="B4681" s="711" t="s">
        <v>6925</v>
      </c>
      <c r="C4681" s="711" t="s">
        <v>269</v>
      </c>
      <c r="D4681" s="711" t="s">
        <v>5884</v>
      </c>
      <c r="E4681" s="713">
        <v>18.79</v>
      </c>
    </row>
    <row r="4682" spans="1:5">
      <c r="A4682" s="712">
        <v>92940</v>
      </c>
      <c r="B4682" s="711" t="s">
        <v>6926</v>
      </c>
      <c r="C4682" s="711" t="s">
        <v>269</v>
      </c>
      <c r="D4682" s="711" t="s">
        <v>5884</v>
      </c>
      <c r="E4682" s="713">
        <v>23.19</v>
      </c>
    </row>
    <row r="4683" spans="1:5">
      <c r="A4683" s="712">
        <v>92941</v>
      </c>
      <c r="B4683" s="711" t="s">
        <v>6927</v>
      </c>
      <c r="C4683" s="711" t="s">
        <v>269</v>
      </c>
      <c r="D4683" s="711" t="s">
        <v>5884</v>
      </c>
      <c r="E4683" s="713">
        <v>23.19</v>
      </c>
    </row>
    <row r="4684" spans="1:5">
      <c r="A4684" s="712">
        <v>92942</v>
      </c>
      <c r="B4684" s="711" t="s">
        <v>6928</v>
      </c>
      <c r="C4684" s="711" t="s">
        <v>269</v>
      </c>
      <c r="D4684" s="711" t="s">
        <v>5884</v>
      </c>
      <c r="E4684" s="713">
        <v>23.19</v>
      </c>
    </row>
    <row r="4685" spans="1:5">
      <c r="A4685" s="712">
        <v>92943</v>
      </c>
      <c r="B4685" s="711" t="s">
        <v>6929</v>
      </c>
      <c r="C4685" s="711" t="s">
        <v>269</v>
      </c>
      <c r="D4685" s="711" t="s">
        <v>5884</v>
      </c>
      <c r="E4685" s="713">
        <v>26.32</v>
      </c>
    </row>
    <row r="4686" spans="1:5">
      <c r="A4686" s="712">
        <v>92944</v>
      </c>
      <c r="B4686" s="711" t="s">
        <v>6930</v>
      </c>
      <c r="C4686" s="711" t="s">
        <v>269</v>
      </c>
      <c r="D4686" s="711" t="s">
        <v>5884</v>
      </c>
      <c r="E4686" s="713">
        <v>26.32</v>
      </c>
    </row>
    <row r="4687" spans="1:5">
      <c r="A4687" s="712">
        <v>92945</v>
      </c>
      <c r="B4687" s="711" t="s">
        <v>6931</v>
      </c>
      <c r="C4687" s="711" t="s">
        <v>269</v>
      </c>
      <c r="D4687" s="711" t="s">
        <v>5884</v>
      </c>
      <c r="E4687" s="713">
        <v>26.32</v>
      </c>
    </row>
    <row r="4688" spans="1:5">
      <c r="A4688" s="712">
        <v>92946</v>
      </c>
      <c r="B4688" s="711" t="s">
        <v>6932</v>
      </c>
      <c r="C4688" s="711" t="s">
        <v>269</v>
      </c>
      <c r="D4688" s="711" t="s">
        <v>5884</v>
      </c>
      <c r="E4688" s="713">
        <v>35.520000000000003</v>
      </c>
    </row>
    <row r="4689" spans="1:5">
      <c r="A4689" s="712">
        <v>92947</v>
      </c>
      <c r="B4689" s="711" t="s">
        <v>6933</v>
      </c>
      <c r="C4689" s="711" t="s">
        <v>269</v>
      </c>
      <c r="D4689" s="711" t="s">
        <v>5884</v>
      </c>
      <c r="E4689" s="713">
        <v>35.520000000000003</v>
      </c>
    </row>
    <row r="4690" spans="1:5">
      <c r="A4690" s="712">
        <v>92948</v>
      </c>
      <c r="B4690" s="711" t="s">
        <v>6934</v>
      </c>
      <c r="C4690" s="711" t="s">
        <v>269</v>
      </c>
      <c r="D4690" s="711" t="s">
        <v>5884</v>
      </c>
      <c r="E4690" s="713">
        <v>35.520000000000003</v>
      </c>
    </row>
    <row r="4691" spans="1:5">
      <c r="A4691" s="712">
        <v>92949</v>
      </c>
      <c r="B4691" s="711" t="s">
        <v>6935</v>
      </c>
      <c r="C4691" s="711" t="s">
        <v>269</v>
      </c>
      <c r="D4691" s="711" t="s">
        <v>5884</v>
      </c>
      <c r="E4691" s="713">
        <v>53.42</v>
      </c>
    </row>
    <row r="4692" spans="1:5">
      <c r="A4692" s="712">
        <v>92950</v>
      </c>
      <c r="B4692" s="711" t="s">
        <v>6936</v>
      </c>
      <c r="C4692" s="711" t="s">
        <v>269</v>
      </c>
      <c r="D4692" s="711" t="s">
        <v>5884</v>
      </c>
      <c r="E4692" s="713">
        <v>53.42</v>
      </c>
    </row>
    <row r="4693" spans="1:5">
      <c r="A4693" s="712">
        <v>92951</v>
      </c>
      <c r="B4693" s="711" t="s">
        <v>6937</v>
      </c>
      <c r="C4693" s="711" t="s">
        <v>269</v>
      </c>
      <c r="D4693" s="711" t="s">
        <v>5884</v>
      </c>
      <c r="E4693" s="713">
        <v>74.92</v>
      </c>
    </row>
    <row r="4694" spans="1:5">
      <c r="A4694" s="712">
        <v>92952</v>
      </c>
      <c r="B4694" s="711" t="s">
        <v>6938</v>
      </c>
      <c r="C4694" s="711" t="s">
        <v>269</v>
      </c>
      <c r="D4694" s="711" t="s">
        <v>5884</v>
      </c>
      <c r="E4694" s="713">
        <v>74.92</v>
      </c>
    </row>
    <row r="4695" spans="1:5">
      <c r="A4695" s="712">
        <v>92953</v>
      </c>
      <c r="B4695" s="711" t="s">
        <v>6939</v>
      </c>
      <c r="C4695" s="711" t="s">
        <v>269</v>
      </c>
      <c r="D4695" s="711" t="s">
        <v>5884</v>
      </c>
      <c r="E4695" s="713">
        <v>16.420000000000002</v>
      </c>
    </row>
    <row r="4696" spans="1:5">
      <c r="A4696" s="712">
        <v>93050</v>
      </c>
      <c r="B4696" s="711" t="s">
        <v>3790</v>
      </c>
      <c r="C4696" s="711" t="s">
        <v>269</v>
      </c>
      <c r="D4696" s="711" t="s">
        <v>5883</v>
      </c>
      <c r="E4696" s="713">
        <v>8.41</v>
      </c>
    </row>
    <row r="4697" spans="1:5">
      <c r="A4697" s="712">
        <v>93051</v>
      </c>
      <c r="B4697" s="711" t="s">
        <v>3791</v>
      </c>
      <c r="C4697" s="711" t="s">
        <v>269</v>
      </c>
      <c r="D4697" s="711" t="s">
        <v>5883</v>
      </c>
      <c r="E4697" s="713">
        <v>7.77</v>
      </c>
    </row>
    <row r="4698" spans="1:5">
      <c r="A4698" s="712">
        <v>93052</v>
      </c>
      <c r="B4698" s="711" t="s">
        <v>3792</v>
      </c>
      <c r="C4698" s="711" t="s">
        <v>269</v>
      </c>
      <c r="D4698" s="711" t="s">
        <v>5883</v>
      </c>
      <c r="E4698" s="713">
        <v>365.8</v>
      </c>
    </row>
    <row r="4699" spans="1:5">
      <c r="A4699" s="712">
        <v>93054</v>
      </c>
      <c r="B4699" s="711" t="s">
        <v>3793</v>
      </c>
      <c r="C4699" s="711" t="s">
        <v>269</v>
      </c>
      <c r="D4699" s="711" t="s">
        <v>5883</v>
      </c>
      <c r="E4699" s="713">
        <v>15.86</v>
      </c>
    </row>
    <row r="4700" spans="1:5">
      <c r="A4700" s="712">
        <v>93055</v>
      </c>
      <c r="B4700" s="711" t="s">
        <v>3794</v>
      </c>
      <c r="C4700" s="711" t="s">
        <v>269</v>
      </c>
      <c r="D4700" s="711" t="s">
        <v>5883</v>
      </c>
      <c r="E4700" s="713">
        <v>32.08</v>
      </c>
    </row>
    <row r="4701" spans="1:5">
      <c r="A4701" s="712">
        <v>93056</v>
      </c>
      <c r="B4701" s="711" t="s">
        <v>3795</v>
      </c>
      <c r="C4701" s="711" t="s">
        <v>269</v>
      </c>
      <c r="D4701" s="711" t="s">
        <v>5883</v>
      </c>
      <c r="E4701" s="713">
        <v>12.22</v>
      </c>
    </row>
    <row r="4702" spans="1:5">
      <c r="A4702" s="712">
        <v>93057</v>
      </c>
      <c r="B4702" s="711" t="s">
        <v>3796</v>
      </c>
      <c r="C4702" s="711" t="s">
        <v>269</v>
      </c>
      <c r="D4702" s="711" t="s">
        <v>5883</v>
      </c>
      <c r="E4702" s="713">
        <v>10.71</v>
      </c>
    </row>
    <row r="4703" spans="1:5">
      <c r="A4703" s="712">
        <v>93058</v>
      </c>
      <c r="B4703" s="711" t="s">
        <v>3797</v>
      </c>
      <c r="C4703" s="711" t="s">
        <v>269</v>
      </c>
      <c r="D4703" s="711" t="s">
        <v>5883</v>
      </c>
      <c r="E4703" s="713">
        <v>402.28</v>
      </c>
    </row>
    <row r="4704" spans="1:5">
      <c r="A4704" s="712">
        <v>93059</v>
      </c>
      <c r="B4704" s="711" t="s">
        <v>3798</v>
      </c>
      <c r="C4704" s="711" t="s">
        <v>269</v>
      </c>
      <c r="D4704" s="711" t="s">
        <v>5883</v>
      </c>
      <c r="E4704" s="713">
        <v>21.73</v>
      </c>
    </row>
    <row r="4705" spans="1:5">
      <c r="A4705" s="712">
        <v>93060</v>
      </c>
      <c r="B4705" s="711" t="s">
        <v>3799</v>
      </c>
      <c r="C4705" s="711" t="s">
        <v>269</v>
      </c>
      <c r="D4705" s="711" t="s">
        <v>5883</v>
      </c>
      <c r="E4705" s="713">
        <v>55.74</v>
      </c>
    </row>
    <row r="4706" spans="1:5">
      <c r="A4706" s="712">
        <v>93061</v>
      </c>
      <c r="B4706" s="711" t="s">
        <v>3800</v>
      </c>
      <c r="C4706" s="711" t="s">
        <v>269</v>
      </c>
      <c r="D4706" s="711" t="s">
        <v>5883</v>
      </c>
      <c r="E4706" s="713">
        <v>22.69</v>
      </c>
    </row>
    <row r="4707" spans="1:5">
      <c r="A4707" s="712">
        <v>93062</v>
      </c>
      <c r="B4707" s="711" t="s">
        <v>3801</v>
      </c>
      <c r="C4707" s="711" t="s">
        <v>269</v>
      </c>
      <c r="D4707" s="711" t="s">
        <v>5883</v>
      </c>
      <c r="E4707" s="713">
        <v>19.75</v>
      </c>
    </row>
    <row r="4708" spans="1:5">
      <c r="A4708" s="712">
        <v>93063</v>
      </c>
      <c r="B4708" s="711" t="s">
        <v>3802</v>
      </c>
      <c r="C4708" s="711" t="s">
        <v>269</v>
      </c>
      <c r="D4708" s="711" t="s">
        <v>5883</v>
      </c>
      <c r="E4708" s="713">
        <v>460.79</v>
      </c>
    </row>
    <row r="4709" spans="1:5">
      <c r="A4709" s="712">
        <v>93064</v>
      </c>
      <c r="B4709" s="711" t="s">
        <v>3803</v>
      </c>
      <c r="C4709" s="711" t="s">
        <v>269</v>
      </c>
      <c r="D4709" s="711" t="s">
        <v>5883</v>
      </c>
      <c r="E4709" s="713">
        <v>34.86</v>
      </c>
    </row>
    <row r="4710" spans="1:5">
      <c r="A4710" s="712">
        <v>93065</v>
      </c>
      <c r="B4710" s="711" t="s">
        <v>3804</v>
      </c>
      <c r="C4710" s="711" t="s">
        <v>269</v>
      </c>
      <c r="D4710" s="711" t="s">
        <v>5883</v>
      </c>
      <c r="E4710" s="713">
        <v>32.69</v>
      </c>
    </row>
    <row r="4711" spans="1:5">
      <c r="A4711" s="712">
        <v>93066</v>
      </c>
      <c r="B4711" s="711" t="s">
        <v>3805</v>
      </c>
      <c r="C4711" s="711" t="s">
        <v>269</v>
      </c>
      <c r="D4711" s="711" t="s">
        <v>5883</v>
      </c>
      <c r="E4711" s="713">
        <v>578.37</v>
      </c>
    </row>
    <row r="4712" spans="1:5">
      <c r="A4712" s="712">
        <v>93067</v>
      </c>
      <c r="B4712" s="711" t="s">
        <v>3806</v>
      </c>
      <c r="C4712" s="711" t="s">
        <v>269</v>
      </c>
      <c r="D4712" s="711" t="s">
        <v>5883</v>
      </c>
      <c r="E4712" s="713">
        <v>51.59</v>
      </c>
    </row>
    <row r="4713" spans="1:5">
      <c r="A4713" s="712">
        <v>93068</v>
      </c>
      <c r="B4713" s="711" t="s">
        <v>3807</v>
      </c>
      <c r="C4713" s="711" t="s">
        <v>269</v>
      </c>
      <c r="D4713" s="711" t="s">
        <v>5883</v>
      </c>
      <c r="E4713" s="713">
        <v>45.22</v>
      </c>
    </row>
    <row r="4714" spans="1:5">
      <c r="A4714" s="712">
        <v>93069</v>
      </c>
      <c r="B4714" s="711" t="s">
        <v>3808</v>
      </c>
      <c r="C4714" s="711" t="s">
        <v>269</v>
      </c>
      <c r="D4714" s="711" t="s">
        <v>5883</v>
      </c>
      <c r="E4714" s="713">
        <v>801.49</v>
      </c>
    </row>
    <row r="4715" spans="1:5">
      <c r="A4715" s="712">
        <v>93070</v>
      </c>
      <c r="B4715" s="711" t="s">
        <v>3809</v>
      </c>
      <c r="C4715" s="711" t="s">
        <v>269</v>
      </c>
      <c r="D4715" s="711" t="s">
        <v>5883</v>
      </c>
      <c r="E4715" s="713">
        <v>129.47</v>
      </c>
    </row>
    <row r="4716" spans="1:5">
      <c r="A4716" s="712">
        <v>93071</v>
      </c>
      <c r="B4716" s="711" t="s">
        <v>3810</v>
      </c>
      <c r="C4716" s="711" t="s">
        <v>269</v>
      </c>
      <c r="D4716" s="711" t="s">
        <v>5883</v>
      </c>
      <c r="E4716" s="713">
        <v>120.27</v>
      </c>
    </row>
    <row r="4717" spans="1:5">
      <c r="A4717" s="712">
        <v>93072</v>
      </c>
      <c r="B4717" s="711" t="s">
        <v>3811</v>
      </c>
      <c r="C4717" s="711" t="s">
        <v>269</v>
      </c>
      <c r="D4717" s="711" t="s">
        <v>5883</v>
      </c>
      <c r="E4717" s="714">
        <v>1057.42</v>
      </c>
    </row>
    <row r="4718" spans="1:5">
      <c r="A4718" s="712">
        <v>93073</v>
      </c>
      <c r="B4718" s="711" t="s">
        <v>3812</v>
      </c>
      <c r="C4718" s="711" t="s">
        <v>269</v>
      </c>
      <c r="D4718" s="711" t="s">
        <v>5883</v>
      </c>
      <c r="E4718" s="713">
        <v>58.7</v>
      </c>
    </row>
    <row r="4719" spans="1:5">
      <c r="A4719" s="712">
        <v>93074</v>
      </c>
      <c r="B4719" s="711" t="s">
        <v>3813</v>
      </c>
      <c r="C4719" s="711" t="s">
        <v>269</v>
      </c>
      <c r="D4719" s="711" t="s">
        <v>5883</v>
      </c>
      <c r="E4719" s="713">
        <v>9.3800000000000008</v>
      </c>
    </row>
    <row r="4720" spans="1:5">
      <c r="A4720" s="712">
        <v>93075</v>
      </c>
      <c r="B4720" s="711" t="s">
        <v>3814</v>
      </c>
      <c r="C4720" s="711" t="s">
        <v>269</v>
      </c>
      <c r="D4720" s="711" t="s">
        <v>5883</v>
      </c>
      <c r="E4720" s="713">
        <v>15.45</v>
      </c>
    </row>
    <row r="4721" spans="1:5">
      <c r="A4721" s="712">
        <v>93076</v>
      </c>
      <c r="B4721" s="711" t="s">
        <v>3815</v>
      </c>
      <c r="C4721" s="711" t="s">
        <v>269</v>
      </c>
      <c r="D4721" s="711" t="s">
        <v>5883</v>
      </c>
      <c r="E4721" s="713">
        <v>15.03</v>
      </c>
    </row>
    <row r="4722" spans="1:5">
      <c r="A4722" s="712">
        <v>93077</v>
      </c>
      <c r="B4722" s="711" t="s">
        <v>3816</v>
      </c>
      <c r="C4722" s="711" t="s">
        <v>269</v>
      </c>
      <c r="D4722" s="711" t="s">
        <v>5883</v>
      </c>
      <c r="E4722" s="713">
        <v>21.85</v>
      </c>
    </row>
    <row r="4723" spans="1:5">
      <c r="A4723" s="712">
        <v>93078</v>
      </c>
      <c r="B4723" s="711" t="s">
        <v>3817</v>
      </c>
      <c r="C4723" s="711" t="s">
        <v>269</v>
      </c>
      <c r="D4723" s="711" t="s">
        <v>5883</v>
      </c>
      <c r="E4723" s="713">
        <v>23.63</v>
      </c>
    </row>
    <row r="4724" spans="1:5">
      <c r="A4724" s="712">
        <v>93079</v>
      </c>
      <c r="B4724" s="711" t="s">
        <v>3818</v>
      </c>
      <c r="C4724" s="711" t="s">
        <v>269</v>
      </c>
      <c r="D4724" s="711" t="s">
        <v>5883</v>
      </c>
      <c r="E4724" s="713">
        <v>20.92</v>
      </c>
    </row>
    <row r="4725" spans="1:5">
      <c r="A4725" s="712">
        <v>93080</v>
      </c>
      <c r="B4725" s="711" t="s">
        <v>3819</v>
      </c>
      <c r="C4725" s="711" t="s">
        <v>269</v>
      </c>
      <c r="D4725" s="711" t="s">
        <v>5883</v>
      </c>
      <c r="E4725" s="713">
        <v>6.13</v>
      </c>
    </row>
    <row r="4726" spans="1:5">
      <c r="A4726" s="712">
        <v>93081</v>
      </c>
      <c r="B4726" s="711" t="s">
        <v>3820</v>
      </c>
      <c r="C4726" s="711" t="s">
        <v>269</v>
      </c>
      <c r="D4726" s="711" t="s">
        <v>5883</v>
      </c>
      <c r="E4726" s="713">
        <v>13.83</v>
      </c>
    </row>
    <row r="4727" spans="1:5">
      <c r="A4727" s="712">
        <v>93082</v>
      </c>
      <c r="B4727" s="711" t="s">
        <v>3821</v>
      </c>
      <c r="C4727" s="711" t="s">
        <v>269</v>
      </c>
      <c r="D4727" s="711" t="s">
        <v>5883</v>
      </c>
      <c r="E4727" s="713">
        <v>16.899999999999999</v>
      </c>
    </row>
    <row r="4728" spans="1:5">
      <c r="A4728" s="712">
        <v>93083</v>
      </c>
      <c r="B4728" s="711" t="s">
        <v>3822</v>
      </c>
      <c r="C4728" s="711" t="s">
        <v>269</v>
      </c>
      <c r="D4728" s="711" t="s">
        <v>5883</v>
      </c>
      <c r="E4728" s="713">
        <v>316.35000000000002</v>
      </c>
    </row>
    <row r="4729" spans="1:5">
      <c r="A4729" s="712">
        <v>93084</v>
      </c>
      <c r="B4729" s="711" t="s">
        <v>3823</v>
      </c>
      <c r="C4729" s="711" t="s">
        <v>269</v>
      </c>
      <c r="D4729" s="711" t="s">
        <v>5883</v>
      </c>
      <c r="E4729" s="713">
        <v>9.9600000000000009</v>
      </c>
    </row>
    <row r="4730" spans="1:5">
      <c r="A4730" s="712">
        <v>93085</v>
      </c>
      <c r="B4730" s="711" t="s">
        <v>3824</v>
      </c>
      <c r="C4730" s="711" t="s">
        <v>269</v>
      </c>
      <c r="D4730" s="711" t="s">
        <v>5883</v>
      </c>
      <c r="E4730" s="713">
        <v>9.32</v>
      </c>
    </row>
    <row r="4731" spans="1:5">
      <c r="A4731" s="712">
        <v>93086</v>
      </c>
      <c r="B4731" s="711" t="s">
        <v>3825</v>
      </c>
      <c r="C4731" s="711" t="s">
        <v>269</v>
      </c>
      <c r="D4731" s="711" t="s">
        <v>5883</v>
      </c>
      <c r="E4731" s="713">
        <v>367.35</v>
      </c>
    </row>
    <row r="4732" spans="1:5">
      <c r="A4732" s="712">
        <v>93087</v>
      </c>
      <c r="B4732" s="711" t="s">
        <v>3826</v>
      </c>
      <c r="C4732" s="711" t="s">
        <v>269</v>
      </c>
      <c r="D4732" s="711" t="s">
        <v>5883</v>
      </c>
      <c r="E4732" s="713">
        <v>15.03</v>
      </c>
    </row>
    <row r="4733" spans="1:5">
      <c r="A4733" s="712">
        <v>93088</v>
      </c>
      <c r="B4733" s="711" t="s">
        <v>3827</v>
      </c>
      <c r="C4733" s="711" t="s">
        <v>269</v>
      </c>
      <c r="D4733" s="711" t="s">
        <v>5883</v>
      </c>
      <c r="E4733" s="713">
        <v>17.59</v>
      </c>
    </row>
    <row r="4734" spans="1:5">
      <c r="A4734" s="712">
        <v>93089</v>
      </c>
      <c r="B4734" s="711" t="s">
        <v>3828</v>
      </c>
      <c r="C4734" s="711" t="s">
        <v>269</v>
      </c>
      <c r="D4734" s="711" t="s">
        <v>5883</v>
      </c>
      <c r="E4734" s="713">
        <v>33.630000000000003</v>
      </c>
    </row>
    <row r="4735" spans="1:5">
      <c r="A4735" s="712">
        <v>93090</v>
      </c>
      <c r="B4735" s="711" t="s">
        <v>3829</v>
      </c>
      <c r="C4735" s="711" t="s">
        <v>269</v>
      </c>
      <c r="D4735" s="711" t="s">
        <v>5883</v>
      </c>
      <c r="E4735" s="713">
        <v>13.77</v>
      </c>
    </row>
    <row r="4736" spans="1:5">
      <c r="A4736" s="712">
        <v>93091</v>
      </c>
      <c r="B4736" s="711" t="s">
        <v>3830</v>
      </c>
      <c r="C4736" s="711" t="s">
        <v>269</v>
      </c>
      <c r="D4736" s="711" t="s">
        <v>5883</v>
      </c>
      <c r="E4736" s="713">
        <v>12.26</v>
      </c>
    </row>
    <row r="4737" spans="1:5">
      <c r="A4737" s="712">
        <v>93092</v>
      </c>
      <c r="B4737" s="711" t="s">
        <v>3831</v>
      </c>
      <c r="C4737" s="711" t="s">
        <v>269</v>
      </c>
      <c r="D4737" s="711" t="s">
        <v>5883</v>
      </c>
      <c r="E4737" s="713">
        <v>403.83</v>
      </c>
    </row>
    <row r="4738" spans="1:5">
      <c r="A4738" s="712">
        <v>93093</v>
      </c>
      <c r="B4738" s="711" t="s">
        <v>3832</v>
      </c>
      <c r="C4738" s="711" t="s">
        <v>269</v>
      </c>
      <c r="D4738" s="711" t="s">
        <v>5883</v>
      </c>
      <c r="E4738" s="713">
        <v>23.28</v>
      </c>
    </row>
    <row r="4739" spans="1:5">
      <c r="A4739" s="712">
        <v>93094</v>
      </c>
      <c r="B4739" s="711" t="s">
        <v>3833</v>
      </c>
      <c r="C4739" s="711" t="s">
        <v>269</v>
      </c>
      <c r="D4739" s="711" t="s">
        <v>5883</v>
      </c>
      <c r="E4739" s="713">
        <v>57.29</v>
      </c>
    </row>
    <row r="4740" spans="1:5">
      <c r="A4740" s="712">
        <v>93095</v>
      </c>
      <c r="B4740" s="711" t="s">
        <v>3834</v>
      </c>
      <c r="C4740" s="711" t="s">
        <v>269</v>
      </c>
      <c r="D4740" s="711" t="s">
        <v>5883</v>
      </c>
      <c r="E4740" s="713">
        <v>43.39</v>
      </c>
    </row>
    <row r="4741" spans="1:5">
      <c r="A4741" s="712">
        <v>93096</v>
      </c>
      <c r="B4741" s="711" t="s">
        <v>3835</v>
      </c>
      <c r="C4741" s="711" t="s">
        <v>269</v>
      </c>
      <c r="D4741" s="711" t="s">
        <v>5883</v>
      </c>
      <c r="E4741" s="713">
        <v>61.76</v>
      </c>
    </row>
    <row r="4742" spans="1:5">
      <c r="A4742" s="712">
        <v>93097</v>
      </c>
      <c r="B4742" s="711" t="s">
        <v>3836</v>
      </c>
      <c r="C4742" s="711" t="s">
        <v>269</v>
      </c>
      <c r="D4742" s="711" t="s">
        <v>5883</v>
      </c>
      <c r="E4742" s="713">
        <v>9.57</v>
      </c>
    </row>
    <row r="4743" spans="1:5">
      <c r="A4743" s="712">
        <v>93098</v>
      </c>
      <c r="B4743" s="711" t="s">
        <v>3837</v>
      </c>
      <c r="C4743" s="711" t="s">
        <v>269</v>
      </c>
      <c r="D4743" s="711" t="s">
        <v>5883</v>
      </c>
      <c r="E4743" s="713">
        <v>15.64</v>
      </c>
    </row>
    <row r="4744" spans="1:5">
      <c r="A4744" s="712">
        <v>93099</v>
      </c>
      <c r="B4744" s="711" t="s">
        <v>3838</v>
      </c>
      <c r="C4744" s="711" t="s">
        <v>269</v>
      </c>
      <c r="D4744" s="711" t="s">
        <v>5883</v>
      </c>
      <c r="E4744" s="713">
        <v>17.14</v>
      </c>
    </row>
    <row r="4745" spans="1:5">
      <c r="A4745" s="712">
        <v>93100</v>
      </c>
      <c r="B4745" s="711" t="s">
        <v>3839</v>
      </c>
      <c r="C4745" s="711" t="s">
        <v>269</v>
      </c>
      <c r="D4745" s="711" t="s">
        <v>5883</v>
      </c>
      <c r="E4745" s="713">
        <v>23.96</v>
      </c>
    </row>
    <row r="4746" spans="1:5">
      <c r="A4746" s="712">
        <v>93101</v>
      </c>
      <c r="B4746" s="711" t="s">
        <v>3840</v>
      </c>
      <c r="C4746" s="711" t="s">
        <v>269</v>
      </c>
      <c r="D4746" s="711" t="s">
        <v>5883</v>
      </c>
      <c r="E4746" s="713">
        <v>25.74</v>
      </c>
    </row>
    <row r="4747" spans="1:5">
      <c r="A4747" s="712">
        <v>93102</v>
      </c>
      <c r="B4747" s="711" t="s">
        <v>3841</v>
      </c>
      <c r="C4747" s="711" t="s">
        <v>269</v>
      </c>
      <c r="D4747" s="711" t="s">
        <v>5883</v>
      </c>
      <c r="E4747" s="713">
        <v>22.84</v>
      </c>
    </row>
    <row r="4748" spans="1:5">
      <c r="A4748" s="712">
        <v>93103</v>
      </c>
      <c r="B4748" s="711" t="s">
        <v>3842</v>
      </c>
      <c r="C4748" s="711" t="s">
        <v>269</v>
      </c>
      <c r="D4748" s="711" t="s">
        <v>5883</v>
      </c>
      <c r="E4748" s="713">
        <v>6.28</v>
      </c>
    </row>
    <row r="4749" spans="1:5">
      <c r="A4749" s="712">
        <v>93104</v>
      </c>
      <c r="B4749" s="711" t="s">
        <v>3843</v>
      </c>
      <c r="C4749" s="711" t="s">
        <v>269</v>
      </c>
      <c r="D4749" s="711" t="s">
        <v>5883</v>
      </c>
      <c r="E4749" s="713">
        <v>13.98</v>
      </c>
    </row>
    <row r="4750" spans="1:5">
      <c r="A4750" s="712">
        <v>93105</v>
      </c>
      <c r="B4750" s="711" t="s">
        <v>3844</v>
      </c>
      <c r="C4750" s="711" t="s">
        <v>269</v>
      </c>
      <c r="D4750" s="711" t="s">
        <v>5883</v>
      </c>
      <c r="E4750" s="713">
        <v>17.05</v>
      </c>
    </row>
    <row r="4751" spans="1:5">
      <c r="A4751" s="712">
        <v>93106</v>
      </c>
      <c r="B4751" s="711" t="s">
        <v>3845</v>
      </c>
      <c r="C4751" s="711" t="s">
        <v>269</v>
      </c>
      <c r="D4751" s="711" t="s">
        <v>5883</v>
      </c>
      <c r="E4751" s="713">
        <v>316.5</v>
      </c>
    </row>
    <row r="4752" spans="1:5">
      <c r="A4752" s="712">
        <v>93107</v>
      </c>
      <c r="B4752" s="711" t="s">
        <v>3846</v>
      </c>
      <c r="C4752" s="711" t="s">
        <v>269</v>
      </c>
      <c r="D4752" s="711" t="s">
        <v>5883</v>
      </c>
      <c r="E4752" s="713">
        <v>11.34</v>
      </c>
    </row>
    <row r="4753" spans="1:5">
      <c r="A4753" s="712">
        <v>93108</v>
      </c>
      <c r="B4753" s="711" t="s">
        <v>3847</v>
      </c>
      <c r="C4753" s="711" t="s">
        <v>269</v>
      </c>
      <c r="D4753" s="711" t="s">
        <v>5883</v>
      </c>
      <c r="E4753" s="713">
        <v>10.7</v>
      </c>
    </row>
    <row r="4754" spans="1:5">
      <c r="A4754" s="712">
        <v>93109</v>
      </c>
      <c r="B4754" s="711" t="s">
        <v>3848</v>
      </c>
      <c r="C4754" s="711" t="s">
        <v>269</v>
      </c>
      <c r="D4754" s="711" t="s">
        <v>5883</v>
      </c>
      <c r="E4754" s="713">
        <v>368.73</v>
      </c>
    </row>
    <row r="4755" spans="1:5">
      <c r="A4755" s="712">
        <v>93110</v>
      </c>
      <c r="B4755" s="711" t="s">
        <v>3849</v>
      </c>
      <c r="C4755" s="711" t="s">
        <v>269</v>
      </c>
      <c r="D4755" s="711" t="s">
        <v>5883</v>
      </c>
      <c r="E4755" s="713">
        <v>16.41</v>
      </c>
    </row>
    <row r="4756" spans="1:5">
      <c r="A4756" s="712">
        <v>93111</v>
      </c>
      <c r="B4756" s="711" t="s">
        <v>3850</v>
      </c>
      <c r="C4756" s="711" t="s">
        <v>269</v>
      </c>
      <c r="D4756" s="711" t="s">
        <v>5883</v>
      </c>
      <c r="E4756" s="713">
        <v>18.79</v>
      </c>
    </row>
    <row r="4757" spans="1:5">
      <c r="A4757" s="712">
        <v>93112</v>
      </c>
      <c r="B4757" s="711" t="s">
        <v>3851</v>
      </c>
      <c r="C4757" s="711" t="s">
        <v>269</v>
      </c>
      <c r="D4757" s="711" t="s">
        <v>5883</v>
      </c>
      <c r="E4757" s="713">
        <v>35.01</v>
      </c>
    </row>
    <row r="4758" spans="1:5">
      <c r="A4758" s="712">
        <v>93113</v>
      </c>
      <c r="B4758" s="711" t="s">
        <v>3852</v>
      </c>
      <c r="C4758" s="711" t="s">
        <v>269</v>
      </c>
      <c r="D4758" s="711" t="s">
        <v>5883</v>
      </c>
      <c r="E4758" s="713">
        <v>16.28</v>
      </c>
    </row>
    <row r="4759" spans="1:5">
      <c r="A4759" s="712">
        <v>93114</v>
      </c>
      <c r="B4759" s="711" t="s">
        <v>3853</v>
      </c>
      <c r="C4759" s="711" t="s">
        <v>269</v>
      </c>
      <c r="D4759" s="711" t="s">
        <v>5883</v>
      </c>
      <c r="E4759" s="713">
        <v>25.79</v>
      </c>
    </row>
    <row r="4760" spans="1:5">
      <c r="A4760" s="712">
        <v>93115</v>
      </c>
      <c r="B4760" s="711" t="s">
        <v>3854</v>
      </c>
      <c r="C4760" s="711" t="s">
        <v>269</v>
      </c>
      <c r="D4760" s="711" t="s">
        <v>5883</v>
      </c>
      <c r="E4760" s="713">
        <v>59.8</v>
      </c>
    </row>
    <row r="4761" spans="1:5">
      <c r="A4761" s="712">
        <v>93116</v>
      </c>
      <c r="B4761" s="711" t="s">
        <v>3855</v>
      </c>
      <c r="C4761" s="711" t="s">
        <v>269</v>
      </c>
      <c r="D4761" s="711" t="s">
        <v>5883</v>
      </c>
      <c r="E4761" s="713">
        <v>406.34</v>
      </c>
    </row>
    <row r="4762" spans="1:5">
      <c r="A4762" s="712">
        <v>93117</v>
      </c>
      <c r="B4762" s="711" t="s">
        <v>3856</v>
      </c>
      <c r="C4762" s="711" t="s">
        <v>269</v>
      </c>
      <c r="D4762" s="711" t="s">
        <v>5883</v>
      </c>
      <c r="E4762" s="713">
        <v>43.62</v>
      </c>
    </row>
    <row r="4763" spans="1:5">
      <c r="A4763" s="712">
        <v>93118</v>
      </c>
      <c r="B4763" s="711" t="s">
        <v>3857</v>
      </c>
      <c r="C4763" s="711" t="s">
        <v>269</v>
      </c>
      <c r="D4763" s="711" t="s">
        <v>5883</v>
      </c>
      <c r="E4763" s="713">
        <v>64.540000000000006</v>
      </c>
    </row>
    <row r="4764" spans="1:5">
      <c r="A4764" s="712">
        <v>93119</v>
      </c>
      <c r="B4764" s="711" t="s">
        <v>3858</v>
      </c>
      <c r="C4764" s="711" t="s">
        <v>269</v>
      </c>
      <c r="D4764" s="711" t="s">
        <v>5883</v>
      </c>
      <c r="E4764" s="713">
        <v>12.74</v>
      </c>
    </row>
    <row r="4765" spans="1:5">
      <c r="A4765" s="712">
        <v>93120</v>
      </c>
      <c r="B4765" s="711" t="s">
        <v>3859</v>
      </c>
      <c r="C4765" s="711" t="s">
        <v>269</v>
      </c>
      <c r="D4765" s="711" t="s">
        <v>5883</v>
      </c>
      <c r="E4765" s="713">
        <v>19.559999999999999</v>
      </c>
    </row>
    <row r="4766" spans="1:5">
      <c r="A4766" s="712">
        <v>93121</v>
      </c>
      <c r="B4766" s="711" t="s">
        <v>3860</v>
      </c>
      <c r="C4766" s="711" t="s">
        <v>269</v>
      </c>
      <c r="D4766" s="711" t="s">
        <v>5883</v>
      </c>
      <c r="E4766" s="713">
        <v>21.34</v>
      </c>
    </row>
    <row r="4767" spans="1:5">
      <c r="A4767" s="712">
        <v>93122</v>
      </c>
      <c r="B4767" s="711" t="s">
        <v>3861</v>
      </c>
      <c r="C4767" s="711" t="s">
        <v>269</v>
      </c>
      <c r="D4767" s="711" t="s">
        <v>5883</v>
      </c>
      <c r="E4767" s="713">
        <v>18.64</v>
      </c>
    </row>
    <row r="4768" spans="1:5">
      <c r="A4768" s="712">
        <v>93123</v>
      </c>
      <c r="B4768" s="711" t="s">
        <v>3862</v>
      </c>
      <c r="C4768" s="711" t="s">
        <v>269</v>
      </c>
      <c r="D4768" s="711" t="s">
        <v>5883</v>
      </c>
      <c r="E4768" s="713">
        <v>40.799999999999997</v>
      </c>
    </row>
    <row r="4769" spans="1:5">
      <c r="A4769" s="712">
        <v>93124</v>
      </c>
      <c r="B4769" s="711" t="s">
        <v>3863</v>
      </c>
      <c r="C4769" s="711" t="s">
        <v>269</v>
      </c>
      <c r="D4769" s="711" t="s">
        <v>5883</v>
      </c>
      <c r="E4769" s="713">
        <v>64.010000000000005</v>
      </c>
    </row>
    <row r="4770" spans="1:5">
      <c r="A4770" s="712">
        <v>93125</v>
      </c>
      <c r="B4770" s="711" t="s">
        <v>3864</v>
      </c>
      <c r="C4770" s="711" t="s">
        <v>269</v>
      </c>
      <c r="D4770" s="711" t="s">
        <v>5883</v>
      </c>
      <c r="E4770" s="713">
        <v>93.05</v>
      </c>
    </row>
    <row r="4771" spans="1:5">
      <c r="A4771" s="712">
        <v>93126</v>
      </c>
      <c r="B4771" s="711" t="s">
        <v>3865</v>
      </c>
      <c r="C4771" s="711" t="s">
        <v>269</v>
      </c>
      <c r="D4771" s="711" t="s">
        <v>5883</v>
      </c>
      <c r="E4771" s="713">
        <v>205.78</v>
      </c>
    </row>
    <row r="4772" spans="1:5">
      <c r="A4772" s="712">
        <v>93133</v>
      </c>
      <c r="B4772" s="711" t="s">
        <v>3866</v>
      </c>
      <c r="C4772" s="711" t="s">
        <v>269</v>
      </c>
      <c r="D4772" s="711" t="s">
        <v>5883</v>
      </c>
      <c r="E4772" s="713">
        <v>14.77</v>
      </c>
    </row>
    <row r="4773" spans="1:5">
      <c r="A4773" s="712">
        <v>94465</v>
      </c>
      <c r="B4773" s="711" t="s">
        <v>3867</v>
      </c>
      <c r="C4773" s="711" t="s">
        <v>269</v>
      </c>
      <c r="D4773" s="711" t="s">
        <v>5884</v>
      </c>
      <c r="E4773" s="713">
        <v>32.81</v>
      </c>
    </row>
    <row r="4774" spans="1:5">
      <c r="A4774" s="712">
        <v>94466</v>
      </c>
      <c r="B4774" s="711" t="s">
        <v>3868</v>
      </c>
      <c r="C4774" s="711" t="s">
        <v>269</v>
      </c>
      <c r="D4774" s="711" t="s">
        <v>5884</v>
      </c>
      <c r="E4774" s="713">
        <v>32.82</v>
      </c>
    </row>
    <row r="4775" spans="1:5">
      <c r="A4775" s="712">
        <v>94467</v>
      </c>
      <c r="B4775" s="711" t="s">
        <v>3869</v>
      </c>
      <c r="C4775" s="711" t="s">
        <v>269</v>
      </c>
      <c r="D4775" s="711" t="s">
        <v>5884</v>
      </c>
      <c r="E4775" s="713">
        <v>49.01</v>
      </c>
    </row>
    <row r="4776" spans="1:5">
      <c r="A4776" s="712">
        <v>94468</v>
      </c>
      <c r="B4776" s="711" t="s">
        <v>3870</v>
      </c>
      <c r="C4776" s="711" t="s">
        <v>269</v>
      </c>
      <c r="D4776" s="711" t="s">
        <v>5884</v>
      </c>
      <c r="E4776" s="713">
        <v>43.26</v>
      </c>
    </row>
    <row r="4777" spans="1:5">
      <c r="A4777" s="712">
        <v>94469</v>
      </c>
      <c r="B4777" s="711" t="s">
        <v>3871</v>
      </c>
      <c r="C4777" s="711" t="s">
        <v>269</v>
      </c>
      <c r="D4777" s="711" t="s">
        <v>5884</v>
      </c>
      <c r="E4777" s="713">
        <v>70.569999999999993</v>
      </c>
    </row>
    <row r="4778" spans="1:5">
      <c r="A4778" s="712">
        <v>94470</v>
      </c>
      <c r="B4778" s="711" t="s">
        <v>3872</v>
      </c>
      <c r="C4778" s="711" t="s">
        <v>269</v>
      </c>
      <c r="D4778" s="711" t="s">
        <v>5884</v>
      </c>
      <c r="E4778" s="713">
        <v>65.45</v>
      </c>
    </row>
    <row r="4779" spans="1:5">
      <c r="A4779" s="712">
        <v>94471</v>
      </c>
      <c r="B4779" s="711" t="s">
        <v>3873</v>
      </c>
      <c r="C4779" s="711" t="s">
        <v>269</v>
      </c>
      <c r="D4779" s="711" t="s">
        <v>5884</v>
      </c>
      <c r="E4779" s="713">
        <v>47.41</v>
      </c>
    </row>
    <row r="4780" spans="1:5">
      <c r="A4780" s="712">
        <v>94472</v>
      </c>
      <c r="B4780" s="711" t="s">
        <v>3874</v>
      </c>
      <c r="C4780" s="711" t="s">
        <v>269</v>
      </c>
      <c r="D4780" s="711" t="s">
        <v>5884</v>
      </c>
      <c r="E4780" s="713">
        <v>48.69</v>
      </c>
    </row>
    <row r="4781" spans="1:5">
      <c r="A4781" s="712">
        <v>94473</v>
      </c>
      <c r="B4781" s="711" t="s">
        <v>3875</v>
      </c>
      <c r="C4781" s="711" t="s">
        <v>269</v>
      </c>
      <c r="D4781" s="711" t="s">
        <v>5884</v>
      </c>
      <c r="E4781" s="713">
        <v>70.31</v>
      </c>
    </row>
    <row r="4782" spans="1:5">
      <c r="A4782" s="712">
        <v>94474</v>
      </c>
      <c r="B4782" s="711" t="s">
        <v>3876</v>
      </c>
      <c r="C4782" s="711" t="s">
        <v>269</v>
      </c>
      <c r="D4782" s="711" t="s">
        <v>5884</v>
      </c>
      <c r="E4782" s="713">
        <v>75.94</v>
      </c>
    </row>
    <row r="4783" spans="1:5">
      <c r="A4783" s="712">
        <v>94475</v>
      </c>
      <c r="B4783" s="711" t="s">
        <v>3877</v>
      </c>
      <c r="C4783" s="711" t="s">
        <v>269</v>
      </c>
      <c r="D4783" s="711" t="s">
        <v>5884</v>
      </c>
      <c r="E4783" s="713">
        <v>96.06</v>
      </c>
    </row>
    <row r="4784" spans="1:5">
      <c r="A4784" s="712">
        <v>94476</v>
      </c>
      <c r="B4784" s="711" t="s">
        <v>3878</v>
      </c>
      <c r="C4784" s="711" t="s">
        <v>269</v>
      </c>
      <c r="D4784" s="711" t="s">
        <v>5884</v>
      </c>
      <c r="E4784" s="713">
        <v>106.91</v>
      </c>
    </row>
    <row r="4785" spans="1:5">
      <c r="A4785" s="712">
        <v>94477</v>
      </c>
      <c r="B4785" s="711" t="s">
        <v>3879</v>
      </c>
      <c r="C4785" s="711" t="s">
        <v>269</v>
      </c>
      <c r="D4785" s="711" t="s">
        <v>5884</v>
      </c>
      <c r="E4785" s="713">
        <v>63.12</v>
      </c>
    </row>
    <row r="4786" spans="1:5">
      <c r="A4786" s="712">
        <v>94478</v>
      </c>
      <c r="B4786" s="711" t="s">
        <v>3880</v>
      </c>
      <c r="C4786" s="711" t="s">
        <v>269</v>
      </c>
      <c r="D4786" s="711" t="s">
        <v>5884</v>
      </c>
      <c r="E4786" s="713">
        <v>96.49</v>
      </c>
    </row>
    <row r="4787" spans="1:5">
      <c r="A4787" s="712">
        <v>94479</v>
      </c>
      <c r="B4787" s="711" t="s">
        <v>3881</v>
      </c>
      <c r="C4787" s="711" t="s">
        <v>269</v>
      </c>
      <c r="D4787" s="711" t="s">
        <v>5884</v>
      </c>
      <c r="E4787" s="713">
        <v>126.99</v>
      </c>
    </row>
    <row r="4788" spans="1:5">
      <c r="A4788" s="712">
        <v>94606</v>
      </c>
      <c r="B4788" s="711" t="s">
        <v>3882</v>
      </c>
      <c r="C4788" s="711" t="s">
        <v>269</v>
      </c>
      <c r="D4788" s="711" t="s">
        <v>5883</v>
      </c>
      <c r="E4788" s="713">
        <v>57.22</v>
      </c>
    </row>
    <row r="4789" spans="1:5">
      <c r="A4789" s="712">
        <v>94608</v>
      </c>
      <c r="B4789" s="711" t="s">
        <v>3883</v>
      </c>
      <c r="C4789" s="711" t="s">
        <v>269</v>
      </c>
      <c r="D4789" s="711" t="s">
        <v>5883</v>
      </c>
      <c r="E4789" s="713">
        <v>138.1</v>
      </c>
    </row>
    <row r="4790" spans="1:5">
      <c r="A4790" s="712">
        <v>94610</v>
      </c>
      <c r="B4790" s="711" t="s">
        <v>3884</v>
      </c>
      <c r="C4790" s="711" t="s">
        <v>269</v>
      </c>
      <c r="D4790" s="711" t="s">
        <v>5883</v>
      </c>
      <c r="E4790" s="713">
        <v>204.45</v>
      </c>
    </row>
    <row r="4791" spans="1:5">
      <c r="A4791" s="712">
        <v>94612</v>
      </c>
      <c r="B4791" s="711" t="s">
        <v>3885</v>
      </c>
      <c r="C4791" s="711" t="s">
        <v>269</v>
      </c>
      <c r="D4791" s="711" t="s">
        <v>5883</v>
      </c>
      <c r="E4791" s="713">
        <v>286.10000000000002</v>
      </c>
    </row>
    <row r="4792" spans="1:5">
      <c r="A4792" s="712">
        <v>94614</v>
      </c>
      <c r="B4792" s="711" t="s">
        <v>3886</v>
      </c>
      <c r="C4792" s="711" t="s">
        <v>269</v>
      </c>
      <c r="D4792" s="711" t="s">
        <v>5883</v>
      </c>
      <c r="E4792" s="713">
        <v>96.46</v>
      </c>
    </row>
    <row r="4793" spans="1:5">
      <c r="A4793" s="712">
        <v>94615</v>
      </c>
      <c r="B4793" s="711" t="s">
        <v>3887</v>
      </c>
      <c r="C4793" s="711" t="s">
        <v>269</v>
      </c>
      <c r="D4793" s="711" t="s">
        <v>5883</v>
      </c>
      <c r="E4793" s="713">
        <v>109.15</v>
      </c>
    </row>
    <row r="4794" spans="1:5">
      <c r="A4794" s="712">
        <v>94616</v>
      </c>
      <c r="B4794" s="711" t="s">
        <v>3888</v>
      </c>
      <c r="C4794" s="711" t="s">
        <v>269</v>
      </c>
      <c r="D4794" s="711" t="s">
        <v>5883</v>
      </c>
      <c r="E4794" s="713">
        <v>263.33</v>
      </c>
    </row>
    <row r="4795" spans="1:5">
      <c r="A4795" s="712">
        <v>94617</v>
      </c>
      <c r="B4795" s="711" t="s">
        <v>3889</v>
      </c>
      <c r="C4795" s="711" t="s">
        <v>269</v>
      </c>
      <c r="D4795" s="711" t="s">
        <v>5883</v>
      </c>
      <c r="E4795" s="713">
        <v>219.19</v>
      </c>
    </row>
    <row r="4796" spans="1:5">
      <c r="A4796" s="712">
        <v>94618</v>
      </c>
      <c r="B4796" s="711" t="s">
        <v>3890</v>
      </c>
      <c r="C4796" s="711" t="s">
        <v>269</v>
      </c>
      <c r="D4796" s="711" t="s">
        <v>5883</v>
      </c>
      <c r="E4796" s="713">
        <v>258.87</v>
      </c>
    </row>
    <row r="4797" spans="1:5">
      <c r="A4797" s="712">
        <v>94620</v>
      </c>
      <c r="B4797" s="711" t="s">
        <v>3891</v>
      </c>
      <c r="C4797" s="711" t="s">
        <v>269</v>
      </c>
      <c r="D4797" s="711" t="s">
        <v>5883</v>
      </c>
      <c r="E4797" s="713">
        <v>589.09</v>
      </c>
    </row>
    <row r="4798" spans="1:5">
      <c r="A4798" s="712">
        <v>94622</v>
      </c>
      <c r="B4798" s="711" t="s">
        <v>3892</v>
      </c>
      <c r="C4798" s="711" t="s">
        <v>269</v>
      </c>
      <c r="D4798" s="711" t="s">
        <v>5883</v>
      </c>
      <c r="E4798" s="713">
        <v>140.78</v>
      </c>
    </row>
    <row r="4799" spans="1:5">
      <c r="A4799" s="712">
        <v>94623</v>
      </c>
      <c r="B4799" s="711" t="s">
        <v>3893</v>
      </c>
      <c r="C4799" s="711" t="s">
        <v>269</v>
      </c>
      <c r="D4799" s="711" t="s">
        <v>5883</v>
      </c>
      <c r="E4799" s="713">
        <v>326.39999999999998</v>
      </c>
    </row>
    <row r="4800" spans="1:5">
      <c r="A4800" s="712">
        <v>94624</v>
      </c>
      <c r="B4800" s="711" t="s">
        <v>3894</v>
      </c>
      <c r="C4800" s="711" t="s">
        <v>269</v>
      </c>
      <c r="D4800" s="711" t="s">
        <v>5883</v>
      </c>
      <c r="E4800" s="713">
        <v>495.18</v>
      </c>
    </row>
    <row r="4801" spans="1:5">
      <c r="A4801" s="712">
        <v>94625</v>
      </c>
      <c r="B4801" s="711" t="s">
        <v>3895</v>
      </c>
      <c r="C4801" s="711" t="s">
        <v>269</v>
      </c>
      <c r="D4801" s="711" t="s">
        <v>5883</v>
      </c>
      <c r="E4801" s="714">
        <v>1026.31</v>
      </c>
    </row>
    <row r="4802" spans="1:5">
      <c r="A4802" s="712">
        <v>94656</v>
      </c>
      <c r="B4802" s="711" t="s">
        <v>3896</v>
      </c>
      <c r="C4802" s="711" t="s">
        <v>269</v>
      </c>
      <c r="D4802" s="711" t="s">
        <v>5884</v>
      </c>
      <c r="E4802" s="713">
        <v>5.52</v>
      </c>
    </row>
    <row r="4803" spans="1:5">
      <c r="A4803" s="712">
        <v>94657</v>
      </c>
      <c r="B4803" s="711" t="s">
        <v>3897</v>
      </c>
      <c r="C4803" s="711" t="s">
        <v>269</v>
      </c>
      <c r="D4803" s="711" t="s">
        <v>5884</v>
      </c>
      <c r="E4803" s="713">
        <v>5.42</v>
      </c>
    </row>
    <row r="4804" spans="1:5">
      <c r="A4804" s="712">
        <v>94658</v>
      </c>
      <c r="B4804" s="711" t="s">
        <v>3898</v>
      </c>
      <c r="C4804" s="711" t="s">
        <v>269</v>
      </c>
      <c r="D4804" s="711" t="s">
        <v>5884</v>
      </c>
      <c r="E4804" s="713">
        <v>6.52</v>
      </c>
    </row>
    <row r="4805" spans="1:5">
      <c r="A4805" s="712">
        <v>94659</v>
      </c>
      <c r="B4805" s="711" t="s">
        <v>3899</v>
      </c>
      <c r="C4805" s="711" t="s">
        <v>269</v>
      </c>
      <c r="D4805" s="711" t="s">
        <v>5884</v>
      </c>
      <c r="E4805" s="713">
        <v>6.63</v>
      </c>
    </row>
    <row r="4806" spans="1:5">
      <c r="A4806" s="712">
        <v>94660</v>
      </c>
      <c r="B4806" s="711" t="s">
        <v>3900</v>
      </c>
      <c r="C4806" s="711" t="s">
        <v>269</v>
      </c>
      <c r="D4806" s="711" t="s">
        <v>5884</v>
      </c>
      <c r="E4806" s="713">
        <v>10.83</v>
      </c>
    </row>
    <row r="4807" spans="1:5">
      <c r="A4807" s="712">
        <v>94661</v>
      </c>
      <c r="B4807" s="711" t="s">
        <v>3901</v>
      </c>
      <c r="C4807" s="711" t="s">
        <v>269</v>
      </c>
      <c r="D4807" s="711" t="s">
        <v>5884</v>
      </c>
      <c r="E4807" s="713">
        <v>11.31</v>
      </c>
    </row>
    <row r="4808" spans="1:5">
      <c r="A4808" s="712">
        <v>94662</v>
      </c>
      <c r="B4808" s="711" t="s">
        <v>3902</v>
      </c>
      <c r="C4808" s="711" t="s">
        <v>269</v>
      </c>
      <c r="D4808" s="711" t="s">
        <v>5884</v>
      </c>
      <c r="E4808" s="713">
        <v>11.83</v>
      </c>
    </row>
    <row r="4809" spans="1:5">
      <c r="A4809" s="712">
        <v>94663</v>
      </c>
      <c r="B4809" s="711" t="s">
        <v>3903</v>
      </c>
      <c r="C4809" s="711" t="s">
        <v>269</v>
      </c>
      <c r="D4809" s="711" t="s">
        <v>5884</v>
      </c>
      <c r="E4809" s="713">
        <v>12.02</v>
      </c>
    </row>
    <row r="4810" spans="1:5">
      <c r="A4810" s="712">
        <v>94664</v>
      </c>
      <c r="B4810" s="711" t="s">
        <v>3904</v>
      </c>
      <c r="C4810" s="711" t="s">
        <v>269</v>
      </c>
      <c r="D4810" s="711" t="s">
        <v>5884</v>
      </c>
      <c r="E4810" s="713">
        <v>26.03</v>
      </c>
    </row>
    <row r="4811" spans="1:5">
      <c r="A4811" s="712">
        <v>94665</v>
      </c>
      <c r="B4811" s="711" t="s">
        <v>3905</v>
      </c>
      <c r="C4811" s="711" t="s">
        <v>269</v>
      </c>
      <c r="D4811" s="711" t="s">
        <v>5884</v>
      </c>
      <c r="E4811" s="713">
        <v>26.01</v>
      </c>
    </row>
    <row r="4812" spans="1:5">
      <c r="A4812" s="712">
        <v>94666</v>
      </c>
      <c r="B4812" s="711" t="s">
        <v>3906</v>
      </c>
      <c r="C4812" s="711" t="s">
        <v>269</v>
      </c>
      <c r="D4812" s="711" t="s">
        <v>5884</v>
      </c>
      <c r="E4812" s="713">
        <v>31.76</v>
      </c>
    </row>
    <row r="4813" spans="1:5">
      <c r="A4813" s="712">
        <v>94667</v>
      </c>
      <c r="B4813" s="711" t="s">
        <v>3907</v>
      </c>
      <c r="C4813" s="711" t="s">
        <v>269</v>
      </c>
      <c r="D4813" s="711" t="s">
        <v>5884</v>
      </c>
      <c r="E4813" s="713">
        <v>35.340000000000003</v>
      </c>
    </row>
    <row r="4814" spans="1:5">
      <c r="A4814" s="712">
        <v>94668</v>
      </c>
      <c r="B4814" s="711" t="s">
        <v>3908</v>
      </c>
      <c r="C4814" s="711" t="s">
        <v>269</v>
      </c>
      <c r="D4814" s="711" t="s">
        <v>5884</v>
      </c>
      <c r="E4814" s="713">
        <v>54.44</v>
      </c>
    </row>
    <row r="4815" spans="1:5">
      <c r="A4815" s="712">
        <v>94669</v>
      </c>
      <c r="B4815" s="711" t="s">
        <v>3909</v>
      </c>
      <c r="C4815" s="711" t="s">
        <v>269</v>
      </c>
      <c r="D4815" s="711" t="s">
        <v>5884</v>
      </c>
      <c r="E4815" s="713">
        <v>74.5</v>
      </c>
    </row>
    <row r="4816" spans="1:5">
      <c r="A4816" s="712">
        <v>94670</v>
      </c>
      <c r="B4816" s="711" t="s">
        <v>3910</v>
      </c>
      <c r="C4816" s="711" t="s">
        <v>269</v>
      </c>
      <c r="D4816" s="711" t="s">
        <v>5884</v>
      </c>
      <c r="E4816" s="713">
        <v>72.3</v>
      </c>
    </row>
    <row r="4817" spans="1:5">
      <c r="A4817" s="712">
        <v>94671</v>
      </c>
      <c r="B4817" s="711" t="s">
        <v>3911</v>
      </c>
      <c r="C4817" s="711" t="s">
        <v>269</v>
      </c>
      <c r="D4817" s="711" t="s">
        <v>5884</v>
      </c>
      <c r="E4817" s="713">
        <v>105.74</v>
      </c>
    </row>
    <row r="4818" spans="1:5">
      <c r="A4818" s="712">
        <v>94672</v>
      </c>
      <c r="B4818" s="711" t="s">
        <v>3912</v>
      </c>
      <c r="C4818" s="711" t="s">
        <v>269</v>
      </c>
      <c r="D4818" s="711" t="s">
        <v>5884</v>
      </c>
      <c r="E4818" s="713">
        <v>9.58</v>
      </c>
    </row>
    <row r="4819" spans="1:5">
      <c r="A4819" s="712">
        <v>94673</v>
      </c>
      <c r="B4819" s="711" t="s">
        <v>3913</v>
      </c>
      <c r="C4819" s="711" t="s">
        <v>269</v>
      </c>
      <c r="D4819" s="711" t="s">
        <v>5884</v>
      </c>
      <c r="E4819" s="713">
        <v>9.3000000000000007</v>
      </c>
    </row>
    <row r="4820" spans="1:5">
      <c r="A4820" s="712">
        <v>94674</v>
      </c>
      <c r="B4820" s="711" t="s">
        <v>3914</v>
      </c>
      <c r="C4820" s="711" t="s">
        <v>269</v>
      </c>
      <c r="D4820" s="711" t="s">
        <v>5884</v>
      </c>
      <c r="E4820" s="713">
        <v>8.3699999999999992</v>
      </c>
    </row>
    <row r="4821" spans="1:5">
      <c r="A4821" s="712">
        <v>94675</v>
      </c>
      <c r="B4821" s="711" t="s">
        <v>3915</v>
      </c>
      <c r="C4821" s="711" t="s">
        <v>269</v>
      </c>
      <c r="D4821" s="711" t="s">
        <v>5884</v>
      </c>
      <c r="E4821" s="713">
        <v>13.43</v>
      </c>
    </row>
    <row r="4822" spans="1:5">
      <c r="A4822" s="712">
        <v>94676</v>
      </c>
      <c r="B4822" s="711" t="s">
        <v>3916</v>
      </c>
      <c r="C4822" s="711" t="s">
        <v>269</v>
      </c>
      <c r="D4822" s="711" t="s">
        <v>5884</v>
      </c>
      <c r="E4822" s="713">
        <v>14.73</v>
      </c>
    </row>
    <row r="4823" spans="1:5">
      <c r="A4823" s="712">
        <v>94677</v>
      </c>
      <c r="B4823" s="711" t="s">
        <v>3917</v>
      </c>
      <c r="C4823" s="711" t="s">
        <v>269</v>
      </c>
      <c r="D4823" s="711" t="s">
        <v>5884</v>
      </c>
      <c r="E4823" s="713">
        <v>22.33</v>
      </c>
    </row>
    <row r="4824" spans="1:5">
      <c r="A4824" s="712">
        <v>94678</v>
      </c>
      <c r="B4824" s="711" t="s">
        <v>3918</v>
      </c>
      <c r="C4824" s="711" t="s">
        <v>269</v>
      </c>
      <c r="D4824" s="711" t="s">
        <v>5884</v>
      </c>
      <c r="E4824" s="713">
        <v>15.18</v>
      </c>
    </row>
    <row r="4825" spans="1:5">
      <c r="A4825" s="712">
        <v>94679</v>
      </c>
      <c r="B4825" s="711" t="s">
        <v>3919</v>
      </c>
      <c r="C4825" s="711" t="s">
        <v>269</v>
      </c>
      <c r="D4825" s="711" t="s">
        <v>5884</v>
      </c>
      <c r="E4825" s="713">
        <v>25.19</v>
      </c>
    </row>
    <row r="4826" spans="1:5">
      <c r="A4826" s="712">
        <v>94680</v>
      </c>
      <c r="B4826" s="711" t="s">
        <v>3920</v>
      </c>
      <c r="C4826" s="711" t="s">
        <v>269</v>
      </c>
      <c r="D4826" s="711" t="s">
        <v>5884</v>
      </c>
      <c r="E4826" s="713">
        <v>42.42</v>
      </c>
    </row>
    <row r="4827" spans="1:5">
      <c r="A4827" s="712">
        <v>94681</v>
      </c>
      <c r="B4827" s="711" t="s">
        <v>3921</v>
      </c>
      <c r="C4827" s="711" t="s">
        <v>269</v>
      </c>
      <c r="D4827" s="711" t="s">
        <v>5884</v>
      </c>
      <c r="E4827" s="713">
        <v>56.15</v>
      </c>
    </row>
    <row r="4828" spans="1:5">
      <c r="A4828" s="712">
        <v>94682</v>
      </c>
      <c r="B4828" s="711" t="s">
        <v>3922</v>
      </c>
      <c r="C4828" s="711" t="s">
        <v>269</v>
      </c>
      <c r="D4828" s="711" t="s">
        <v>5884</v>
      </c>
      <c r="E4828" s="713">
        <v>113.05</v>
      </c>
    </row>
    <row r="4829" spans="1:5">
      <c r="A4829" s="712">
        <v>94683</v>
      </c>
      <c r="B4829" s="711" t="s">
        <v>3923</v>
      </c>
      <c r="C4829" s="711" t="s">
        <v>269</v>
      </c>
      <c r="D4829" s="711" t="s">
        <v>5884</v>
      </c>
      <c r="E4829" s="713">
        <v>72.75</v>
      </c>
    </row>
    <row r="4830" spans="1:5">
      <c r="A4830" s="712">
        <v>94684</v>
      </c>
      <c r="B4830" s="711" t="s">
        <v>3924</v>
      </c>
      <c r="C4830" s="711" t="s">
        <v>269</v>
      </c>
      <c r="D4830" s="711" t="s">
        <v>5884</v>
      </c>
      <c r="E4830" s="713">
        <v>144.19</v>
      </c>
    </row>
    <row r="4831" spans="1:5">
      <c r="A4831" s="712">
        <v>94685</v>
      </c>
      <c r="B4831" s="711" t="s">
        <v>3925</v>
      </c>
      <c r="C4831" s="711" t="s">
        <v>269</v>
      </c>
      <c r="D4831" s="711" t="s">
        <v>5884</v>
      </c>
      <c r="E4831" s="713">
        <v>110.64</v>
      </c>
    </row>
    <row r="4832" spans="1:5">
      <c r="A4832" s="712">
        <v>94686</v>
      </c>
      <c r="B4832" s="711" t="s">
        <v>3926</v>
      </c>
      <c r="C4832" s="711" t="s">
        <v>269</v>
      </c>
      <c r="D4832" s="711" t="s">
        <v>5884</v>
      </c>
      <c r="E4832" s="713">
        <v>270.64</v>
      </c>
    </row>
    <row r="4833" spans="1:5">
      <c r="A4833" s="712">
        <v>94687</v>
      </c>
      <c r="B4833" s="711" t="s">
        <v>3927</v>
      </c>
      <c r="C4833" s="711" t="s">
        <v>269</v>
      </c>
      <c r="D4833" s="711" t="s">
        <v>5884</v>
      </c>
      <c r="E4833" s="713">
        <v>220.08</v>
      </c>
    </row>
    <row r="4834" spans="1:5">
      <c r="A4834" s="712">
        <v>94688</v>
      </c>
      <c r="B4834" s="711" t="s">
        <v>3928</v>
      </c>
      <c r="C4834" s="711" t="s">
        <v>269</v>
      </c>
      <c r="D4834" s="711" t="s">
        <v>5884</v>
      </c>
      <c r="E4834" s="713">
        <v>9.6</v>
      </c>
    </row>
    <row r="4835" spans="1:5">
      <c r="A4835" s="712">
        <v>94689</v>
      </c>
      <c r="B4835" s="711" t="s">
        <v>3929</v>
      </c>
      <c r="C4835" s="711" t="s">
        <v>269</v>
      </c>
      <c r="D4835" s="711" t="s">
        <v>5884</v>
      </c>
      <c r="E4835" s="713">
        <v>13.23</v>
      </c>
    </row>
    <row r="4836" spans="1:5">
      <c r="A4836" s="712">
        <v>94690</v>
      </c>
      <c r="B4836" s="711" t="s">
        <v>3930</v>
      </c>
      <c r="C4836" s="711" t="s">
        <v>269</v>
      </c>
      <c r="D4836" s="711" t="s">
        <v>5884</v>
      </c>
      <c r="E4836" s="713">
        <v>12.64</v>
      </c>
    </row>
    <row r="4837" spans="1:5">
      <c r="A4837" s="712">
        <v>94691</v>
      </c>
      <c r="B4837" s="711" t="s">
        <v>3931</v>
      </c>
      <c r="C4837" s="711" t="s">
        <v>269</v>
      </c>
      <c r="D4837" s="711" t="s">
        <v>5884</v>
      </c>
      <c r="E4837" s="713">
        <v>14.74</v>
      </c>
    </row>
    <row r="4838" spans="1:5">
      <c r="A4838" s="712">
        <v>94692</v>
      </c>
      <c r="B4838" s="711" t="s">
        <v>3932</v>
      </c>
      <c r="C4838" s="711" t="s">
        <v>269</v>
      </c>
      <c r="D4838" s="711" t="s">
        <v>5884</v>
      </c>
      <c r="E4838" s="713">
        <v>22.38</v>
      </c>
    </row>
    <row r="4839" spans="1:5">
      <c r="A4839" s="712">
        <v>94693</v>
      </c>
      <c r="B4839" s="711" t="s">
        <v>3933</v>
      </c>
      <c r="C4839" s="711" t="s">
        <v>269</v>
      </c>
      <c r="D4839" s="711" t="s">
        <v>5884</v>
      </c>
      <c r="E4839" s="713">
        <v>23.44</v>
      </c>
    </row>
    <row r="4840" spans="1:5">
      <c r="A4840" s="712">
        <v>94694</v>
      </c>
      <c r="B4840" s="711" t="s">
        <v>3934</v>
      </c>
      <c r="C4840" s="711" t="s">
        <v>269</v>
      </c>
      <c r="D4840" s="711" t="s">
        <v>5884</v>
      </c>
      <c r="E4840" s="713">
        <v>23.5</v>
      </c>
    </row>
    <row r="4841" spans="1:5">
      <c r="A4841" s="712">
        <v>94695</v>
      </c>
      <c r="B4841" s="711" t="s">
        <v>3935</v>
      </c>
      <c r="C4841" s="711" t="s">
        <v>269</v>
      </c>
      <c r="D4841" s="711" t="s">
        <v>5884</v>
      </c>
      <c r="E4841" s="713">
        <v>31.68</v>
      </c>
    </row>
    <row r="4842" spans="1:5">
      <c r="A4842" s="712">
        <v>94696</v>
      </c>
      <c r="B4842" s="711" t="s">
        <v>3936</v>
      </c>
      <c r="C4842" s="711" t="s">
        <v>269</v>
      </c>
      <c r="D4842" s="711" t="s">
        <v>5884</v>
      </c>
      <c r="E4842" s="713">
        <v>55.25</v>
      </c>
    </row>
    <row r="4843" spans="1:5">
      <c r="A4843" s="712">
        <v>94697</v>
      </c>
      <c r="B4843" s="711" t="s">
        <v>3937</v>
      </c>
      <c r="C4843" s="711" t="s">
        <v>269</v>
      </c>
      <c r="D4843" s="711" t="s">
        <v>5884</v>
      </c>
      <c r="E4843" s="713">
        <v>86.97</v>
      </c>
    </row>
    <row r="4844" spans="1:5">
      <c r="A4844" s="712">
        <v>94698</v>
      </c>
      <c r="B4844" s="711" t="s">
        <v>3938</v>
      </c>
      <c r="C4844" s="711" t="s">
        <v>269</v>
      </c>
      <c r="D4844" s="711" t="s">
        <v>5884</v>
      </c>
      <c r="E4844" s="713">
        <v>75.819999999999993</v>
      </c>
    </row>
    <row r="4845" spans="1:5">
      <c r="A4845" s="712">
        <v>94699</v>
      </c>
      <c r="B4845" s="711" t="s">
        <v>3939</v>
      </c>
      <c r="C4845" s="711" t="s">
        <v>269</v>
      </c>
      <c r="D4845" s="711" t="s">
        <v>5884</v>
      </c>
      <c r="E4845" s="713">
        <v>146.41999999999999</v>
      </c>
    </row>
    <row r="4846" spans="1:5">
      <c r="A4846" s="712">
        <v>94700</v>
      </c>
      <c r="B4846" s="711" t="s">
        <v>3940</v>
      </c>
      <c r="C4846" s="711" t="s">
        <v>269</v>
      </c>
      <c r="D4846" s="711" t="s">
        <v>5884</v>
      </c>
      <c r="E4846" s="713">
        <v>123.59</v>
      </c>
    </row>
    <row r="4847" spans="1:5">
      <c r="A4847" s="712">
        <v>94701</v>
      </c>
      <c r="B4847" s="711" t="s">
        <v>3941</v>
      </c>
      <c r="C4847" s="711" t="s">
        <v>269</v>
      </c>
      <c r="D4847" s="711" t="s">
        <v>5884</v>
      </c>
      <c r="E4847" s="713">
        <v>218.8</v>
      </c>
    </row>
    <row r="4848" spans="1:5">
      <c r="A4848" s="712">
        <v>94702</v>
      </c>
      <c r="B4848" s="711" t="s">
        <v>3942</v>
      </c>
      <c r="C4848" s="711" t="s">
        <v>269</v>
      </c>
      <c r="D4848" s="711" t="s">
        <v>5884</v>
      </c>
      <c r="E4848" s="713">
        <v>207.12</v>
      </c>
    </row>
    <row r="4849" spans="1:5">
      <c r="A4849" s="712">
        <v>94703</v>
      </c>
      <c r="B4849" s="711" t="s">
        <v>3943</v>
      </c>
      <c r="C4849" s="711" t="s">
        <v>269</v>
      </c>
      <c r="D4849" s="711" t="s">
        <v>5884</v>
      </c>
      <c r="E4849" s="713">
        <v>18.600000000000001</v>
      </c>
    </row>
    <row r="4850" spans="1:5">
      <c r="A4850" s="712">
        <v>94704</v>
      </c>
      <c r="B4850" s="711" t="s">
        <v>3944</v>
      </c>
      <c r="C4850" s="711" t="s">
        <v>269</v>
      </c>
      <c r="D4850" s="711" t="s">
        <v>5884</v>
      </c>
      <c r="E4850" s="713">
        <v>22.11</v>
      </c>
    </row>
    <row r="4851" spans="1:5">
      <c r="A4851" s="712">
        <v>94705</v>
      </c>
      <c r="B4851" s="711" t="s">
        <v>3945</v>
      </c>
      <c r="C4851" s="711" t="s">
        <v>269</v>
      </c>
      <c r="D4851" s="711" t="s">
        <v>5884</v>
      </c>
      <c r="E4851" s="713">
        <v>27.41</v>
      </c>
    </row>
    <row r="4852" spans="1:5">
      <c r="A4852" s="712">
        <v>94706</v>
      </c>
      <c r="B4852" s="711" t="s">
        <v>3946</v>
      </c>
      <c r="C4852" s="711" t="s">
        <v>269</v>
      </c>
      <c r="D4852" s="711" t="s">
        <v>5884</v>
      </c>
      <c r="E4852" s="713">
        <v>39.950000000000003</v>
      </c>
    </row>
    <row r="4853" spans="1:5">
      <c r="A4853" s="712">
        <v>94707</v>
      </c>
      <c r="B4853" s="711" t="s">
        <v>3947</v>
      </c>
      <c r="C4853" s="711" t="s">
        <v>269</v>
      </c>
      <c r="D4853" s="711" t="s">
        <v>5884</v>
      </c>
      <c r="E4853" s="713">
        <v>49.8</v>
      </c>
    </row>
    <row r="4854" spans="1:5">
      <c r="A4854" s="712">
        <v>94708</v>
      </c>
      <c r="B4854" s="711" t="s">
        <v>3948</v>
      </c>
      <c r="C4854" s="711" t="s">
        <v>269</v>
      </c>
      <c r="D4854" s="711" t="s">
        <v>5884</v>
      </c>
      <c r="E4854" s="713">
        <v>23.55</v>
      </c>
    </row>
    <row r="4855" spans="1:5">
      <c r="A4855" s="712">
        <v>94709</v>
      </c>
      <c r="B4855" s="711" t="s">
        <v>3949</v>
      </c>
      <c r="C4855" s="711" t="s">
        <v>269</v>
      </c>
      <c r="D4855" s="711" t="s">
        <v>5884</v>
      </c>
      <c r="E4855" s="713">
        <v>30.53</v>
      </c>
    </row>
    <row r="4856" spans="1:5">
      <c r="A4856" s="712">
        <v>94710</v>
      </c>
      <c r="B4856" s="711" t="s">
        <v>3950</v>
      </c>
      <c r="C4856" s="711" t="s">
        <v>269</v>
      </c>
      <c r="D4856" s="711" t="s">
        <v>5884</v>
      </c>
      <c r="E4856" s="713">
        <v>47.87</v>
      </c>
    </row>
    <row r="4857" spans="1:5">
      <c r="A4857" s="712">
        <v>94711</v>
      </c>
      <c r="B4857" s="711" t="s">
        <v>3951</v>
      </c>
      <c r="C4857" s="711" t="s">
        <v>269</v>
      </c>
      <c r="D4857" s="711" t="s">
        <v>5884</v>
      </c>
      <c r="E4857" s="713">
        <v>57.35</v>
      </c>
    </row>
    <row r="4858" spans="1:5">
      <c r="A4858" s="712">
        <v>94712</v>
      </c>
      <c r="B4858" s="711" t="s">
        <v>3952</v>
      </c>
      <c r="C4858" s="711" t="s">
        <v>269</v>
      </c>
      <c r="D4858" s="711" t="s">
        <v>5884</v>
      </c>
      <c r="E4858" s="713">
        <v>77.25</v>
      </c>
    </row>
    <row r="4859" spans="1:5">
      <c r="A4859" s="712">
        <v>94713</v>
      </c>
      <c r="B4859" s="711" t="s">
        <v>3953</v>
      </c>
      <c r="C4859" s="711" t="s">
        <v>269</v>
      </c>
      <c r="D4859" s="711" t="s">
        <v>5884</v>
      </c>
      <c r="E4859" s="713">
        <v>203.53</v>
      </c>
    </row>
    <row r="4860" spans="1:5">
      <c r="A4860" s="712">
        <v>94714</v>
      </c>
      <c r="B4860" s="711" t="s">
        <v>3954</v>
      </c>
      <c r="C4860" s="711" t="s">
        <v>269</v>
      </c>
      <c r="D4860" s="711" t="s">
        <v>5884</v>
      </c>
      <c r="E4860" s="713">
        <v>276.35000000000002</v>
      </c>
    </row>
    <row r="4861" spans="1:5">
      <c r="A4861" s="712">
        <v>94715</v>
      </c>
      <c r="B4861" s="711" t="s">
        <v>3955</v>
      </c>
      <c r="C4861" s="711" t="s">
        <v>269</v>
      </c>
      <c r="D4861" s="711" t="s">
        <v>5884</v>
      </c>
      <c r="E4861" s="713">
        <v>381.94</v>
      </c>
    </row>
    <row r="4862" spans="1:5">
      <c r="A4862" s="712">
        <v>94724</v>
      </c>
      <c r="B4862" s="711" t="s">
        <v>3956</v>
      </c>
      <c r="C4862" s="711" t="s">
        <v>269</v>
      </c>
      <c r="D4862" s="711" t="s">
        <v>5884</v>
      </c>
      <c r="E4862" s="713">
        <v>24.81</v>
      </c>
    </row>
    <row r="4863" spans="1:5">
      <c r="A4863" s="712">
        <v>94725</v>
      </c>
      <c r="B4863" s="711" t="s">
        <v>3957</v>
      </c>
      <c r="C4863" s="711" t="s">
        <v>269</v>
      </c>
      <c r="D4863" s="711" t="s">
        <v>5884</v>
      </c>
      <c r="E4863" s="713">
        <v>5.79</v>
      </c>
    </row>
    <row r="4864" spans="1:5">
      <c r="A4864" s="712">
        <v>94726</v>
      </c>
      <c r="B4864" s="711" t="s">
        <v>3958</v>
      </c>
      <c r="C4864" s="711" t="s">
        <v>269</v>
      </c>
      <c r="D4864" s="711" t="s">
        <v>5884</v>
      </c>
      <c r="E4864" s="713">
        <v>38.409999999999997</v>
      </c>
    </row>
    <row r="4865" spans="1:5">
      <c r="A4865" s="712">
        <v>94727</v>
      </c>
      <c r="B4865" s="711" t="s">
        <v>3959</v>
      </c>
      <c r="C4865" s="711" t="s">
        <v>269</v>
      </c>
      <c r="D4865" s="711" t="s">
        <v>5884</v>
      </c>
      <c r="E4865" s="713">
        <v>8.31</v>
      </c>
    </row>
    <row r="4866" spans="1:5">
      <c r="A4866" s="712">
        <v>94728</v>
      </c>
      <c r="B4866" s="711" t="s">
        <v>3960</v>
      </c>
      <c r="C4866" s="711" t="s">
        <v>269</v>
      </c>
      <c r="D4866" s="711" t="s">
        <v>5884</v>
      </c>
      <c r="E4866" s="713">
        <v>145.81</v>
      </c>
    </row>
    <row r="4867" spans="1:5">
      <c r="A4867" s="712">
        <v>94729</v>
      </c>
      <c r="B4867" s="711" t="s">
        <v>3961</v>
      </c>
      <c r="C4867" s="711" t="s">
        <v>269</v>
      </c>
      <c r="D4867" s="711" t="s">
        <v>5884</v>
      </c>
      <c r="E4867" s="713">
        <v>14.8</v>
      </c>
    </row>
    <row r="4868" spans="1:5">
      <c r="A4868" s="712">
        <v>94730</v>
      </c>
      <c r="B4868" s="711" t="s">
        <v>3962</v>
      </c>
      <c r="C4868" s="711" t="s">
        <v>269</v>
      </c>
      <c r="D4868" s="711" t="s">
        <v>5884</v>
      </c>
      <c r="E4868" s="713">
        <v>177.18</v>
      </c>
    </row>
    <row r="4869" spans="1:5">
      <c r="A4869" s="712">
        <v>94731</v>
      </c>
      <c r="B4869" s="711" t="s">
        <v>3963</v>
      </c>
      <c r="C4869" s="711" t="s">
        <v>269</v>
      </c>
      <c r="D4869" s="711" t="s">
        <v>5884</v>
      </c>
      <c r="E4869" s="713">
        <v>18.61</v>
      </c>
    </row>
    <row r="4870" spans="1:5">
      <c r="A4870" s="712">
        <v>94733</v>
      </c>
      <c r="B4870" s="711" t="s">
        <v>3964</v>
      </c>
      <c r="C4870" s="711" t="s">
        <v>269</v>
      </c>
      <c r="D4870" s="711" t="s">
        <v>5884</v>
      </c>
      <c r="E4870" s="713">
        <v>36.1</v>
      </c>
    </row>
    <row r="4871" spans="1:5">
      <c r="A4871" s="712">
        <v>94737</v>
      </c>
      <c r="B4871" s="711" t="s">
        <v>3965</v>
      </c>
      <c r="C4871" s="711" t="s">
        <v>269</v>
      </c>
      <c r="D4871" s="711" t="s">
        <v>5884</v>
      </c>
      <c r="E4871" s="713">
        <v>151.6</v>
      </c>
    </row>
    <row r="4872" spans="1:5">
      <c r="A4872" s="712">
        <v>94740</v>
      </c>
      <c r="B4872" s="711" t="s">
        <v>3966</v>
      </c>
      <c r="C4872" s="711" t="s">
        <v>269</v>
      </c>
      <c r="D4872" s="711" t="s">
        <v>5884</v>
      </c>
      <c r="E4872" s="713">
        <v>9.1</v>
      </c>
    </row>
    <row r="4873" spans="1:5">
      <c r="A4873" s="712">
        <v>94741</v>
      </c>
      <c r="B4873" s="711" t="s">
        <v>3967</v>
      </c>
      <c r="C4873" s="711" t="s">
        <v>269</v>
      </c>
      <c r="D4873" s="711" t="s">
        <v>5884</v>
      </c>
      <c r="E4873" s="713">
        <v>11.39</v>
      </c>
    </row>
    <row r="4874" spans="1:5">
      <c r="A4874" s="712">
        <v>94742</v>
      </c>
      <c r="B4874" s="711" t="s">
        <v>3968</v>
      </c>
      <c r="C4874" s="711" t="s">
        <v>269</v>
      </c>
      <c r="D4874" s="711" t="s">
        <v>5884</v>
      </c>
      <c r="E4874" s="713">
        <v>13.96</v>
      </c>
    </row>
    <row r="4875" spans="1:5">
      <c r="A4875" s="712">
        <v>94743</v>
      </c>
      <c r="B4875" s="711" t="s">
        <v>3969</v>
      </c>
      <c r="C4875" s="711" t="s">
        <v>269</v>
      </c>
      <c r="D4875" s="711" t="s">
        <v>5884</v>
      </c>
      <c r="E4875" s="713">
        <v>15.41</v>
      </c>
    </row>
    <row r="4876" spans="1:5">
      <c r="A4876" s="712">
        <v>94744</v>
      </c>
      <c r="B4876" s="711" t="s">
        <v>3970</v>
      </c>
      <c r="C4876" s="711" t="s">
        <v>269</v>
      </c>
      <c r="D4876" s="711" t="s">
        <v>5884</v>
      </c>
      <c r="E4876" s="713">
        <v>22.41</v>
      </c>
    </row>
    <row r="4877" spans="1:5">
      <c r="A4877" s="712">
        <v>94746</v>
      </c>
      <c r="B4877" s="711" t="s">
        <v>3971</v>
      </c>
      <c r="C4877" s="711" t="s">
        <v>269</v>
      </c>
      <c r="D4877" s="711" t="s">
        <v>5884</v>
      </c>
      <c r="E4877" s="713">
        <v>32.090000000000003</v>
      </c>
    </row>
    <row r="4878" spans="1:5">
      <c r="A4878" s="712">
        <v>94748</v>
      </c>
      <c r="B4878" s="711" t="s">
        <v>3972</v>
      </c>
      <c r="C4878" s="711" t="s">
        <v>269</v>
      </c>
      <c r="D4878" s="711" t="s">
        <v>5884</v>
      </c>
      <c r="E4878" s="713">
        <v>66.23</v>
      </c>
    </row>
    <row r="4879" spans="1:5">
      <c r="A4879" s="712">
        <v>94750</v>
      </c>
      <c r="B4879" s="711" t="s">
        <v>3973</v>
      </c>
      <c r="C4879" s="711" t="s">
        <v>269</v>
      </c>
      <c r="D4879" s="711" t="s">
        <v>5884</v>
      </c>
      <c r="E4879" s="713">
        <v>157.81</v>
      </c>
    </row>
    <row r="4880" spans="1:5">
      <c r="A4880" s="712">
        <v>94752</v>
      </c>
      <c r="B4880" s="711" t="s">
        <v>3974</v>
      </c>
      <c r="C4880" s="711" t="s">
        <v>269</v>
      </c>
      <c r="D4880" s="711" t="s">
        <v>5884</v>
      </c>
      <c r="E4880" s="713">
        <v>191.72</v>
      </c>
    </row>
    <row r="4881" spans="1:5">
      <c r="A4881" s="712">
        <v>94756</v>
      </c>
      <c r="B4881" s="711" t="s">
        <v>3975</v>
      </c>
      <c r="C4881" s="711" t="s">
        <v>269</v>
      </c>
      <c r="D4881" s="711" t="s">
        <v>5884</v>
      </c>
      <c r="E4881" s="713">
        <v>11.5</v>
      </c>
    </row>
    <row r="4882" spans="1:5">
      <c r="A4882" s="712">
        <v>94757</v>
      </c>
      <c r="B4882" s="711" t="s">
        <v>3976</v>
      </c>
      <c r="C4882" s="711" t="s">
        <v>269</v>
      </c>
      <c r="D4882" s="711" t="s">
        <v>5884</v>
      </c>
      <c r="E4882" s="713">
        <v>15.84</v>
      </c>
    </row>
    <row r="4883" spans="1:5">
      <c r="A4883" s="712">
        <v>94758</v>
      </c>
      <c r="B4883" s="711" t="s">
        <v>3977</v>
      </c>
      <c r="C4883" s="711" t="s">
        <v>269</v>
      </c>
      <c r="D4883" s="711" t="s">
        <v>5884</v>
      </c>
      <c r="E4883" s="713">
        <v>41.03</v>
      </c>
    </row>
    <row r="4884" spans="1:5">
      <c r="A4884" s="712">
        <v>94759</v>
      </c>
      <c r="B4884" s="711" t="s">
        <v>3978</v>
      </c>
      <c r="C4884" s="711" t="s">
        <v>269</v>
      </c>
      <c r="D4884" s="711" t="s">
        <v>5884</v>
      </c>
      <c r="E4884" s="713">
        <v>50.68</v>
      </c>
    </row>
    <row r="4885" spans="1:5">
      <c r="A4885" s="712">
        <v>94760</v>
      </c>
      <c r="B4885" s="711" t="s">
        <v>3979</v>
      </c>
      <c r="C4885" s="711" t="s">
        <v>269</v>
      </c>
      <c r="D4885" s="711" t="s">
        <v>5884</v>
      </c>
      <c r="E4885" s="713">
        <v>83.14</v>
      </c>
    </row>
    <row r="4886" spans="1:5">
      <c r="A4886" s="712">
        <v>94761</v>
      </c>
      <c r="B4886" s="711" t="s">
        <v>3980</v>
      </c>
      <c r="C4886" s="711" t="s">
        <v>269</v>
      </c>
      <c r="D4886" s="711" t="s">
        <v>5884</v>
      </c>
      <c r="E4886" s="713">
        <v>179.94</v>
      </c>
    </row>
    <row r="4887" spans="1:5">
      <c r="A4887" s="712">
        <v>94762</v>
      </c>
      <c r="B4887" s="711" t="s">
        <v>3981</v>
      </c>
      <c r="C4887" s="711" t="s">
        <v>269</v>
      </c>
      <c r="D4887" s="711" t="s">
        <v>5884</v>
      </c>
      <c r="E4887" s="713">
        <v>229.35</v>
      </c>
    </row>
    <row r="4888" spans="1:5">
      <c r="A4888" s="712">
        <v>94783</v>
      </c>
      <c r="B4888" s="711" t="s">
        <v>3982</v>
      </c>
      <c r="C4888" s="711" t="s">
        <v>269</v>
      </c>
      <c r="D4888" s="711" t="s">
        <v>5884</v>
      </c>
      <c r="E4888" s="713">
        <v>17.079999999999998</v>
      </c>
    </row>
    <row r="4889" spans="1:5">
      <c r="A4889" s="712">
        <v>94785</v>
      </c>
      <c r="B4889" s="711" t="s">
        <v>3983</v>
      </c>
      <c r="C4889" s="711" t="s">
        <v>269</v>
      </c>
      <c r="D4889" s="711" t="s">
        <v>5884</v>
      </c>
      <c r="E4889" s="713">
        <v>31.03</v>
      </c>
    </row>
    <row r="4890" spans="1:5">
      <c r="A4890" s="712">
        <v>94786</v>
      </c>
      <c r="B4890" s="711" t="s">
        <v>3984</v>
      </c>
      <c r="C4890" s="711" t="s">
        <v>269</v>
      </c>
      <c r="D4890" s="711" t="s">
        <v>5884</v>
      </c>
      <c r="E4890" s="713">
        <v>40.93</v>
      </c>
    </row>
    <row r="4891" spans="1:5">
      <c r="A4891" s="712">
        <v>94787</v>
      </c>
      <c r="B4891" s="711" t="s">
        <v>3985</v>
      </c>
      <c r="C4891" s="711" t="s">
        <v>269</v>
      </c>
      <c r="D4891" s="711" t="s">
        <v>5884</v>
      </c>
      <c r="E4891" s="713">
        <v>54.73</v>
      </c>
    </row>
    <row r="4892" spans="1:5">
      <c r="A4892" s="712">
        <v>94788</v>
      </c>
      <c r="B4892" s="711" t="s">
        <v>3986</v>
      </c>
      <c r="C4892" s="711" t="s">
        <v>269</v>
      </c>
      <c r="D4892" s="711" t="s">
        <v>5884</v>
      </c>
      <c r="E4892" s="713">
        <v>79.62</v>
      </c>
    </row>
    <row r="4893" spans="1:5">
      <c r="A4893" s="712">
        <v>94789</v>
      </c>
      <c r="B4893" s="711" t="s">
        <v>3987</v>
      </c>
      <c r="C4893" s="711" t="s">
        <v>269</v>
      </c>
      <c r="D4893" s="711" t="s">
        <v>5884</v>
      </c>
      <c r="E4893" s="713">
        <v>252.33</v>
      </c>
    </row>
    <row r="4894" spans="1:5">
      <c r="A4894" s="712">
        <v>94790</v>
      </c>
      <c r="B4894" s="711" t="s">
        <v>3988</v>
      </c>
      <c r="C4894" s="711" t="s">
        <v>269</v>
      </c>
      <c r="D4894" s="711" t="s">
        <v>5884</v>
      </c>
      <c r="E4894" s="713">
        <v>292.06</v>
      </c>
    </row>
    <row r="4895" spans="1:5">
      <c r="A4895" s="712">
        <v>94791</v>
      </c>
      <c r="B4895" s="711" t="s">
        <v>3989</v>
      </c>
      <c r="C4895" s="711" t="s">
        <v>269</v>
      </c>
      <c r="D4895" s="711" t="s">
        <v>5884</v>
      </c>
      <c r="E4895" s="713">
        <v>409.59</v>
      </c>
    </row>
    <row r="4896" spans="1:5">
      <c r="A4896" s="712">
        <v>94863</v>
      </c>
      <c r="B4896" s="711" t="s">
        <v>3990</v>
      </c>
      <c r="C4896" s="711" t="s">
        <v>269</v>
      </c>
      <c r="D4896" s="711" t="s">
        <v>5884</v>
      </c>
      <c r="E4896" s="713">
        <v>129.61000000000001</v>
      </c>
    </row>
    <row r="4897" spans="1:5">
      <c r="A4897" s="712">
        <v>95141</v>
      </c>
      <c r="B4897" s="711" t="s">
        <v>3991</v>
      </c>
      <c r="C4897" s="711" t="s">
        <v>269</v>
      </c>
      <c r="D4897" s="711" t="s">
        <v>5884</v>
      </c>
      <c r="E4897" s="713">
        <v>28.88</v>
      </c>
    </row>
    <row r="4898" spans="1:5">
      <c r="A4898" s="712">
        <v>95237</v>
      </c>
      <c r="B4898" s="711" t="s">
        <v>3992</v>
      </c>
      <c r="C4898" s="711" t="s">
        <v>269</v>
      </c>
      <c r="D4898" s="711" t="s">
        <v>5884</v>
      </c>
      <c r="E4898" s="713">
        <v>23.43</v>
      </c>
    </row>
    <row r="4899" spans="1:5">
      <c r="A4899" s="712">
        <v>95693</v>
      </c>
      <c r="B4899" s="711" t="s">
        <v>3993</v>
      </c>
      <c r="C4899" s="711" t="s">
        <v>269</v>
      </c>
      <c r="D4899" s="711" t="s">
        <v>5884</v>
      </c>
      <c r="E4899" s="713">
        <v>48.09</v>
      </c>
    </row>
    <row r="4900" spans="1:5">
      <c r="A4900" s="712">
        <v>95694</v>
      </c>
      <c r="B4900" s="711" t="s">
        <v>3994</v>
      </c>
      <c r="C4900" s="711" t="s">
        <v>269</v>
      </c>
      <c r="D4900" s="711" t="s">
        <v>5884</v>
      </c>
      <c r="E4900" s="713">
        <v>64.209999999999994</v>
      </c>
    </row>
    <row r="4901" spans="1:5">
      <c r="A4901" s="712">
        <v>95695</v>
      </c>
      <c r="B4901" s="711" t="s">
        <v>3995</v>
      </c>
      <c r="C4901" s="711" t="s">
        <v>269</v>
      </c>
      <c r="D4901" s="711" t="s">
        <v>5884</v>
      </c>
      <c r="E4901" s="713">
        <v>62.75</v>
      </c>
    </row>
    <row r="4902" spans="1:5">
      <c r="A4902" s="712">
        <v>95696</v>
      </c>
      <c r="B4902" s="711" t="s">
        <v>6940</v>
      </c>
      <c r="C4902" s="711" t="s">
        <v>269</v>
      </c>
      <c r="D4902" s="711" t="s">
        <v>5884</v>
      </c>
      <c r="E4902" s="713">
        <v>31.67</v>
      </c>
    </row>
    <row r="4903" spans="1:5">
      <c r="A4903" s="712">
        <v>96637</v>
      </c>
      <c r="B4903" s="711" t="s">
        <v>3996</v>
      </c>
      <c r="C4903" s="711" t="s">
        <v>269</v>
      </c>
      <c r="D4903" s="711" t="s">
        <v>5883</v>
      </c>
      <c r="E4903" s="713">
        <v>11.27</v>
      </c>
    </row>
    <row r="4904" spans="1:5">
      <c r="A4904" s="712">
        <v>96638</v>
      </c>
      <c r="B4904" s="711" t="s">
        <v>3997</v>
      </c>
      <c r="C4904" s="711" t="s">
        <v>269</v>
      </c>
      <c r="D4904" s="711" t="s">
        <v>5883</v>
      </c>
      <c r="E4904" s="713">
        <v>10.78</v>
      </c>
    </row>
    <row r="4905" spans="1:5">
      <c r="A4905" s="712">
        <v>96639</v>
      </c>
      <c r="B4905" s="711" t="s">
        <v>3998</v>
      </c>
      <c r="C4905" s="711" t="s">
        <v>269</v>
      </c>
      <c r="D4905" s="711" t="s">
        <v>5883</v>
      </c>
      <c r="E4905" s="713">
        <v>7.92</v>
      </c>
    </row>
    <row r="4906" spans="1:5">
      <c r="A4906" s="712">
        <v>96640</v>
      </c>
      <c r="B4906" s="711" t="s">
        <v>3999</v>
      </c>
      <c r="C4906" s="711" t="s">
        <v>269</v>
      </c>
      <c r="D4906" s="711" t="s">
        <v>5883</v>
      </c>
      <c r="E4906" s="713">
        <v>21.7</v>
      </c>
    </row>
    <row r="4907" spans="1:5">
      <c r="A4907" s="712">
        <v>96641</v>
      </c>
      <c r="B4907" s="711" t="s">
        <v>4000</v>
      </c>
      <c r="C4907" s="711" t="s">
        <v>269</v>
      </c>
      <c r="D4907" s="711" t="s">
        <v>5883</v>
      </c>
      <c r="E4907" s="713">
        <v>16.77</v>
      </c>
    </row>
    <row r="4908" spans="1:5">
      <c r="A4908" s="712">
        <v>96642</v>
      </c>
      <c r="B4908" s="711" t="s">
        <v>4001</v>
      </c>
      <c r="C4908" s="711" t="s">
        <v>269</v>
      </c>
      <c r="D4908" s="711" t="s">
        <v>5883</v>
      </c>
      <c r="E4908" s="713">
        <v>14.91</v>
      </c>
    </row>
    <row r="4909" spans="1:5">
      <c r="A4909" s="712">
        <v>96643</v>
      </c>
      <c r="B4909" s="711" t="s">
        <v>4002</v>
      </c>
      <c r="C4909" s="711" t="s">
        <v>269</v>
      </c>
      <c r="D4909" s="711" t="s">
        <v>5883</v>
      </c>
      <c r="E4909" s="713">
        <v>43.76</v>
      </c>
    </row>
    <row r="4910" spans="1:5">
      <c r="A4910" s="712">
        <v>96650</v>
      </c>
      <c r="B4910" s="711" t="s">
        <v>4003</v>
      </c>
      <c r="C4910" s="711" t="s">
        <v>269</v>
      </c>
      <c r="D4910" s="711" t="s">
        <v>5883</v>
      </c>
      <c r="E4910" s="713">
        <v>8.51</v>
      </c>
    </row>
    <row r="4911" spans="1:5">
      <c r="A4911" s="712">
        <v>96651</v>
      </c>
      <c r="B4911" s="711" t="s">
        <v>4004</v>
      </c>
      <c r="C4911" s="711" t="s">
        <v>269</v>
      </c>
      <c r="D4911" s="711" t="s">
        <v>5883</v>
      </c>
      <c r="E4911" s="713">
        <v>8.02</v>
      </c>
    </row>
    <row r="4912" spans="1:5">
      <c r="A4912" s="712">
        <v>96652</v>
      </c>
      <c r="B4912" s="711" t="s">
        <v>4005</v>
      </c>
      <c r="C4912" s="711" t="s">
        <v>269</v>
      </c>
      <c r="D4912" s="711" t="s">
        <v>5883</v>
      </c>
      <c r="E4912" s="713">
        <v>16.07</v>
      </c>
    </row>
    <row r="4913" spans="1:5">
      <c r="A4913" s="712">
        <v>96653</v>
      </c>
      <c r="B4913" s="711" t="s">
        <v>4006</v>
      </c>
      <c r="C4913" s="711" t="s">
        <v>269</v>
      </c>
      <c r="D4913" s="711" t="s">
        <v>5883</v>
      </c>
      <c r="E4913" s="713">
        <v>16.010000000000002</v>
      </c>
    </row>
    <row r="4914" spans="1:5">
      <c r="A4914" s="712">
        <v>96654</v>
      </c>
      <c r="B4914" s="711" t="s">
        <v>4007</v>
      </c>
      <c r="C4914" s="711" t="s">
        <v>269</v>
      </c>
      <c r="D4914" s="711" t="s">
        <v>5883</v>
      </c>
      <c r="E4914" s="713">
        <v>26.76</v>
      </c>
    </row>
    <row r="4915" spans="1:5">
      <c r="A4915" s="712">
        <v>96655</v>
      </c>
      <c r="B4915" s="711" t="s">
        <v>4008</v>
      </c>
      <c r="C4915" s="711" t="s">
        <v>269</v>
      </c>
      <c r="D4915" s="711" t="s">
        <v>5883</v>
      </c>
      <c r="E4915" s="713">
        <v>26.22</v>
      </c>
    </row>
    <row r="4916" spans="1:5">
      <c r="A4916" s="712">
        <v>96656</v>
      </c>
      <c r="B4916" s="711" t="s">
        <v>4009</v>
      </c>
      <c r="C4916" s="711" t="s">
        <v>269</v>
      </c>
      <c r="D4916" s="711" t="s">
        <v>5883</v>
      </c>
      <c r="E4916" s="713">
        <v>6.11</v>
      </c>
    </row>
    <row r="4917" spans="1:5">
      <c r="A4917" s="712">
        <v>96657</v>
      </c>
      <c r="B4917" s="711" t="s">
        <v>4010</v>
      </c>
      <c r="C4917" s="711" t="s">
        <v>269</v>
      </c>
      <c r="D4917" s="711" t="s">
        <v>5883</v>
      </c>
      <c r="E4917" s="713">
        <v>19.89</v>
      </c>
    </row>
    <row r="4918" spans="1:5">
      <c r="A4918" s="712">
        <v>96658</v>
      </c>
      <c r="B4918" s="711" t="s">
        <v>4011</v>
      </c>
      <c r="C4918" s="711" t="s">
        <v>269</v>
      </c>
      <c r="D4918" s="711" t="s">
        <v>5883</v>
      </c>
      <c r="E4918" s="713">
        <v>14.96</v>
      </c>
    </row>
    <row r="4919" spans="1:5">
      <c r="A4919" s="712">
        <v>96659</v>
      </c>
      <c r="B4919" s="711" t="s">
        <v>4012</v>
      </c>
      <c r="C4919" s="711" t="s">
        <v>269</v>
      </c>
      <c r="D4919" s="711" t="s">
        <v>5883</v>
      </c>
      <c r="E4919" s="713">
        <v>10.88</v>
      </c>
    </row>
    <row r="4920" spans="1:5">
      <c r="A4920" s="712">
        <v>96660</v>
      </c>
      <c r="B4920" s="711" t="s">
        <v>4013</v>
      </c>
      <c r="C4920" s="711" t="s">
        <v>269</v>
      </c>
      <c r="D4920" s="711" t="s">
        <v>5883</v>
      </c>
      <c r="E4920" s="713">
        <v>33.85</v>
      </c>
    </row>
    <row r="4921" spans="1:5">
      <c r="A4921" s="712">
        <v>96661</v>
      </c>
      <c r="B4921" s="711" t="s">
        <v>4014</v>
      </c>
      <c r="C4921" s="711" t="s">
        <v>269</v>
      </c>
      <c r="D4921" s="711" t="s">
        <v>5883</v>
      </c>
      <c r="E4921" s="713">
        <v>26.29</v>
      </c>
    </row>
    <row r="4922" spans="1:5">
      <c r="A4922" s="712">
        <v>96662</v>
      </c>
      <c r="B4922" s="711" t="s">
        <v>4015</v>
      </c>
      <c r="C4922" s="711" t="s">
        <v>269</v>
      </c>
      <c r="D4922" s="711" t="s">
        <v>5883</v>
      </c>
      <c r="E4922" s="713">
        <v>11.13</v>
      </c>
    </row>
    <row r="4923" spans="1:5">
      <c r="A4923" s="712">
        <v>96663</v>
      </c>
      <c r="B4923" s="711" t="s">
        <v>4016</v>
      </c>
      <c r="C4923" s="711" t="s">
        <v>269</v>
      </c>
      <c r="D4923" s="711" t="s">
        <v>5883</v>
      </c>
      <c r="E4923" s="713">
        <v>20.03</v>
      </c>
    </row>
    <row r="4924" spans="1:5">
      <c r="A4924" s="712">
        <v>96664</v>
      </c>
      <c r="B4924" s="711" t="s">
        <v>4017</v>
      </c>
      <c r="C4924" s="711" t="s">
        <v>269</v>
      </c>
      <c r="D4924" s="711" t="s">
        <v>5883</v>
      </c>
      <c r="E4924" s="713">
        <v>21.65</v>
      </c>
    </row>
    <row r="4925" spans="1:5">
      <c r="A4925" s="712">
        <v>96665</v>
      </c>
      <c r="B4925" s="711" t="s">
        <v>4018</v>
      </c>
      <c r="C4925" s="711" t="s">
        <v>269</v>
      </c>
      <c r="D4925" s="711" t="s">
        <v>5883</v>
      </c>
      <c r="E4925" s="713">
        <v>11.19</v>
      </c>
    </row>
    <row r="4926" spans="1:5">
      <c r="A4926" s="712">
        <v>96666</v>
      </c>
      <c r="B4926" s="711" t="s">
        <v>4019</v>
      </c>
      <c r="C4926" s="711" t="s">
        <v>269</v>
      </c>
      <c r="D4926" s="711" t="s">
        <v>5883</v>
      </c>
      <c r="E4926" s="713">
        <v>21.53</v>
      </c>
    </row>
    <row r="4927" spans="1:5">
      <c r="A4927" s="712">
        <v>96667</v>
      </c>
      <c r="B4927" s="711" t="s">
        <v>4020</v>
      </c>
      <c r="C4927" s="711" t="s">
        <v>269</v>
      </c>
      <c r="D4927" s="711" t="s">
        <v>5883</v>
      </c>
      <c r="E4927" s="713">
        <v>37.93</v>
      </c>
    </row>
    <row r="4928" spans="1:5">
      <c r="A4928" s="712">
        <v>96684</v>
      </c>
      <c r="B4928" s="711" t="s">
        <v>4021</v>
      </c>
      <c r="C4928" s="711" t="s">
        <v>269</v>
      </c>
      <c r="D4928" s="711" t="s">
        <v>5883</v>
      </c>
      <c r="E4928" s="713">
        <v>4.3499999999999996</v>
      </c>
    </row>
    <row r="4929" spans="1:5">
      <c r="A4929" s="712">
        <v>96685</v>
      </c>
      <c r="B4929" s="711" t="s">
        <v>4022</v>
      </c>
      <c r="C4929" s="711" t="s">
        <v>269</v>
      </c>
      <c r="D4929" s="711" t="s">
        <v>5883</v>
      </c>
      <c r="E4929" s="713">
        <v>3.86</v>
      </c>
    </row>
    <row r="4930" spans="1:5">
      <c r="A4930" s="712">
        <v>96686</v>
      </c>
      <c r="B4930" s="711" t="s">
        <v>4023</v>
      </c>
      <c r="C4930" s="711" t="s">
        <v>269</v>
      </c>
      <c r="D4930" s="711" t="s">
        <v>5883</v>
      </c>
      <c r="E4930" s="713">
        <v>6.54</v>
      </c>
    </row>
    <row r="4931" spans="1:5">
      <c r="A4931" s="712">
        <v>96687</v>
      </c>
      <c r="B4931" s="711" t="s">
        <v>4024</v>
      </c>
      <c r="C4931" s="711" t="s">
        <v>269</v>
      </c>
      <c r="D4931" s="711" t="s">
        <v>5883</v>
      </c>
      <c r="E4931" s="713">
        <v>6.48</v>
      </c>
    </row>
    <row r="4932" spans="1:5">
      <c r="A4932" s="712">
        <v>96688</v>
      </c>
      <c r="B4932" s="711" t="s">
        <v>4025</v>
      </c>
      <c r="C4932" s="711" t="s">
        <v>269</v>
      </c>
      <c r="D4932" s="711" t="s">
        <v>5883</v>
      </c>
      <c r="E4932" s="713">
        <v>11.36</v>
      </c>
    </row>
    <row r="4933" spans="1:5">
      <c r="A4933" s="712">
        <v>96689</v>
      </c>
      <c r="B4933" s="711" t="s">
        <v>4026</v>
      </c>
      <c r="C4933" s="711" t="s">
        <v>269</v>
      </c>
      <c r="D4933" s="711" t="s">
        <v>5883</v>
      </c>
      <c r="E4933" s="713">
        <v>10.82</v>
      </c>
    </row>
    <row r="4934" spans="1:5">
      <c r="A4934" s="712">
        <v>96690</v>
      </c>
      <c r="B4934" s="711" t="s">
        <v>4027</v>
      </c>
      <c r="C4934" s="711" t="s">
        <v>269</v>
      </c>
      <c r="D4934" s="711" t="s">
        <v>5883</v>
      </c>
      <c r="E4934" s="713">
        <v>21.41</v>
      </c>
    </row>
    <row r="4935" spans="1:5">
      <c r="A4935" s="712">
        <v>96691</v>
      </c>
      <c r="B4935" s="711" t="s">
        <v>4028</v>
      </c>
      <c r="C4935" s="711" t="s">
        <v>269</v>
      </c>
      <c r="D4935" s="711" t="s">
        <v>5883</v>
      </c>
      <c r="E4935" s="713">
        <v>22.15</v>
      </c>
    </row>
    <row r="4936" spans="1:5">
      <c r="A4936" s="712">
        <v>96692</v>
      </c>
      <c r="B4936" s="711" t="s">
        <v>4029</v>
      </c>
      <c r="C4936" s="711" t="s">
        <v>269</v>
      </c>
      <c r="D4936" s="711" t="s">
        <v>5883</v>
      </c>
      <c r="E4936" s="713">
        <v>32.35</v>
      </c>
    </row>
    <row r="4937" spans="1:5">
      <c r="A4937" s="712">
        <v>96693</v>
      </c>
      <c r="B4937" s="711" t="s">
        <v>4030</v>
      </c>
      <c r="C4937" s="711" t="s">
        <v>269</v>
      </c>
      <c r="D4937" s="711" t="s">
        <v>5883</v>
      </c>
      <c r="E4937" s="713">
        <v>30.54</v>
      </c>
    </row>
    <row r="4938" spans="1:5">
      <c r="A4938" s="712">
        <v>96694</v>
      </c>
      <c r="B4938" s="711" t="s">
        <v>4031</v>
      </c>
      <c r="C4938" s="711" t="s">
        <v>269</v>
      </c>
      <c r="D4938" s="711" t="s">
        <v>5883</v>
      </c>
      <c r="E4938" s="713">
        <v>72.510000000000005</v>
      </c>
    </row>
    <row r="4939" spans="1:5">
      <c r="A4939" s="712">
        <v>96695</v>
      </c>
      <c r="B4939" s="711" t="s">
        <v>4032</v>
      </c>
      <c r="C4939" s="711" t="s">
        <v>269</v>
      </c>
      <c r="D4939" s="711" t="s">
        <v>5883</v>
      </c>
      <c r="E4939" s="713">
        <v>70.38</v>
      </c>
    </row>
    <row r="4940" spans="1:5">
      <c r="A4940" s="712">
        <v>96696</v>
      </c>
      <c r="B4940" s="711" t="s">
        <v>4033</v>
      </c>
      <c r="C4940" s="711" t="s">
        <v>269</v>
      </c>
      <c r="D4940" s="711" t="s">
        <v>5883</v>
      </c>
      <c r="E4940" s="713">
        <v>109.37</v>
      </c>
    </row>
    <row r="4941" spans="1:5">
      <c r="A4941" s="712">
        <v>96697</v>
      </c>
      <c r="B4941" s="711" t="s">
        <v>4034</v>
      </c>
      <c r="C4941" s="711" t="s">
        <v>269</v>
      </c>
      <c r="D4941" s="711" t="s">
        <v>5883</v>
      </c>
      <c r="E4941" s="713">
        <v>163.69</v>
      </c>
    </row>
    <row r="4942" spans="1:5">
      <c r="A4942" s="712">
        <v>96698</v>
      </c>
      <c r="B4942" s="711" t="s">
        <v>4035</v>
      </c>
      <c r="C4942" s="711" t="s">
        <v>269</v>
      </c>
      <c r="D4942" s="711" t="s">
        <v>5883</v>
      </c>
      <c r="E4942" s="713">
        <v>3.33</v>
      </c>
    </row>
    <row r="4943" spans="1:5">
      <c r="A4943" s="712">
        <v>96699</v>
      </c>
      <c r="B4943" s="711" t="s">
        <v>4036</v>
      </c>
      <c r="C4943" s="711" t="s">
        <v>269</v>
      </c>
      <c r="D4943" s="711" t="s">
        <v>5883</v>
      </c>
      <c r="E4943" s="713">
        <v>17.11</v>
      </c>
    </row>
    <row r="4944" spans="1:5">
      <c r="A4944" s="712">
        <v>96700</v>
      </c>
      <c r="B4944" s="711" t="s">
        <v>4037</v>
      </c>
      <c r="C4944" s="711" t="s">
        <v>269</v>
      </c>
      <c r="D4944" s="711" t="s">
        <v>5883</v>
      </c>
      <c r="E4944" s="713">
        <v>12.18</v>
      </c>
    </row>
    <row r="4945" spans="1:5">
      <c r="A4945" s="712">
        <v>96701</v>
      </c>
      <c r="B4945" s="711" t="s">
        <v>4038</v>
      </c>
      <c r="C4945" s="711" t="s">
        <v>269</v>
      </c>
      <c r="D4945" s="711" t="s">
        <v>5883</v>
      </c>
      <c r="E4945" s="713">
        <v>4.53</v>
      </c>
    </row>
    <row r="4946" spans="1:5">
      <c r="A4946" s="712">
        <v>96702</v>
      </c>
      <c r="B4946" s="711" t="s">
        <v>4039</v>
      </c>
      <c r="C4946" s="711" t="s">
        <v>269</v>
      </c>
      <c r="D4946" s="711" t="s">
        <v>5883</v>
      </c>
      <c r="E4946" s="713">
        <v>4.78</v>
      </c>
    </row>
    <row r="4947" spans="1:5">
      <c r="A4947" s="712">
        <v>96703</v>
      </c>
      <c r="B4947" s="711" t="s">
        <v>4040</v>
      </c>
      <c r="C4947" s="711" t="s">
        <v>269</v>
      </c>
      <c r="D4947" s="711" t="s">
        <v>5883</v>
      </c>
      <c r="E4947" s="713">
        <v>9.74</v>
      </c>
    </row>
    <row r="4948" spans="1:5">
      <c r="A4948" s="712">
        <v>96704</v>
      </c>
      <c r="B4948" s="711" t="s">
        <v>4041</v>
      </c>
      <c r="C4948" s="711" t="s">
        <v>269</v>
      </c>
      <c r="D4948" s="711" t="s">
        <v>5883</v>
      </c>
      <c r="E4948" s="713">
        <v>11.36</v>
      </c>
    </row>
    <row r="4949" spans="1:5">
      <c r="A4949" s="712">
        <v>96705</v>
      </c>
      <c r="B4949" s="711" t="s">
        <v>4042</v>
      </c>
      <c r="C4949" s="711" t="s">
        <v>269</v>
      </c>
      <c r="D4949" s="711" t="s">
        <v>5883</v>
      </c>
      <c r="E4949" s="713">
        <v>14.68</v>
      </c>
    </row>
    <row r="4950" spans="1:5">
      <c r="A4950" s="712">
        <v>96706</v>
      </c>
      <c r="B4950" s="711" t="s">
        <v>4043</v>
      </c>
      <c r="C4950" s="711" t="s">
        <v>269</v>
      </c>
      <c r="D4950" s="711" t="s">
        <v>5883</v>
      </c>
      <c r="E4950" s="713">
        <v>22.02</v>
      </c>
    </row>
    <row r="4951" spans="1:5">
      <c r="A4951" s="712">
        <v>96707</v>
      </c>
      <c r="B4951" s="711" t="s">
        <v>4044</v>
      </c>
      <c r="C4951" s="711" t="s">
        <v>269</v>
      </c>
      <c r="D4951" s="711" t="s">
        <v>5883</v>
      </c>
      <c r="E4951" s="713">
        <v>46.54</v>
      </c>
    </row>
    <row r="4952" spans="1:5">
      <c r="A4952" s="712">
        <v>96708</v>
      </c>
      <c r="B4952" s="711" t="s">
        <v>4045</v>
      </c>
      <c r="C4952" s="711" t="s">
        <v>269</v>
      </c>
      <c r="D4952" s="711" t="s">
        <v>5883</v>
      </c>
      <c r="E4952" s="713">
        <v>73.66</v>
      </c>
    </row>
    <row r="4953" spans="1:5">
      <c r="A4953" s="712">
        <v>96709</v>
      </c>
      <c r="B4953" s="711" t="s">
        <v>4046</v>
      </c>
      <c r="C4953" s="711" t="s">
        <v>269</v>
      </c>
      <c r="D4953" s="711" t="s">
        <v>5883</v>
      </c>
      <c r="E4953" s="713">
        <v>116.57</v>
      </c>
    </row>
    <row r="4954" spans="1:5">
      <c r="A4954" s="712">
        <v>96710</v>
      </c>
      <c r="B4954" s="711" t="s">
        <v>4047</v>
      </c>
      <c r="C4954" s="711" t="s">
        <v>269</v>
      </c>
      <c r="D4954" s="711" t="s">
        <v>5883</v>
      </c>
      <c r="E4954" s="713">
        <v>5.68</v>
      </c>
    </row>
    <row r="4955" spans="1:5">
      <c r="A4955" s="712">
        <v>96711</v>
      </c>
      <c r="B4955" s="711" t="s">
        <v>4048</v>
      </c>
      <c r="C4955" s="711" t="s">
        <v>269</v>
      </c>
      <c r="D4955" s="711" t="s">
        <v>5883</v>
      </c>
      <c r="E4955" s="713">
        <v>8.8699999999999992</v>
      </c>
    </row>
    <row r="4956" spans="1:5">
      <c r="A4956" s="712">
        <v>96712</v>
      </c>
      <c r="B4956" s="711" t="s">
        <v>4049</v>
      </c>
      <c r="C4956" s="711" t="s">
        <v>269</v>
      </c>
      <c r="D4956" s="711" t="s">
        <v>5883</v>
      </c>
      <c r="E4956" s="713">
        <v>17.350000000000001</v>
      </c>
    </row>
    <row r="4957" spans="1:5">
      <c r="A4957" s="712">
        <v>96713</v>
      </c>
      <c r="B4957" s="711" t="s">
        <v>4050</v>
      </c>
      <c r="C4957" s="711" t="s">
        <v>269</v>
      </c>
      <c r="D4957" s="711" t="s">
        <v>5883</v>
      </c>
      <c r="E4957" s="713">
        <v>23.99</v>
      </c>
    </row>
    <row r="4958" spans="1:5">
      <c r="A4958" s="712">
        <v>96714</v>
      </c>
      <c r="B4958" s="711" t="s">
        <v>4051</v>
      </c>
      <c r="C4958" s="711" t="s">
        <v>269</v>
      </c>
      <c r="D4958" s="711" t="s">
        <v>5883</v>
      </c>
      <c r="E4958" s="713">
        <v>40.69</v>
      </c>
    </row>
    <row r="4959" spans="1:5">
      <c r="A4959" s="712">
        <v>96715</v>
      </c>
      <c r="B4959" s="711" t="s">
        <v>4052</v>
      </c>
      <c r="C4959" s="711" t="s">
        <v>269</v>
      </c>
      <c r="D4959" s="711" t="s">
        <v>5883</v>
      </c>
      <c r="E4959" s="713">
        <v>77.45</v>
      </c>
    </row>
    <row r="4960" spans="1:5">
      <c r="A4960" s="712">
        <v>96716</v>
      </c>
      <c r="B4960" s="711" t="s">
        <v>4053</v>
      </c>
      <c r="C4960" s="711" t="s">
        <v>269</v>
      </c>
      <c r="D4960" s="711" t="s">
        <v>5883</v>
      </c>
      <c r="E4960" s="713">
        <v>116.57</v>
      </c>
    </row>
    <row r="4961" spans="1:5">
      <c r="A4961" s="712">
        <v>96717</v>
      </c>
      <c r="B4961" s="711" t="s">
        <v>4054</v>
      </c>
      <c r="C4961" s="711" t="s">
        <v>269</v>
      </c>
      <c r="D4961" s="711" t="s">
        <v>5883</v>
      </c>
      <c r="E4961" s="713">
        <v>183.96</v>
      </c>
    </row>
    <row r="4962" spans="1:5">
      <c r="A4962" s="712">
        <v>96736</v>
      </c>
      <c r="B4962" s="711" t="s">
        <v>4055</v>
      </c>
      <c r="C4962" s="711" t="s">
        <v>269</v>
      </c>
      <c r="D4962" s="711" t="s">
        <v>5883</v>
      </c>
      <c r="E4962" s="713">
        <v>4.59</v>
      </c>
    </row>
    <row r="4963" spans="1:5">
      <c r="A4963" s="712">
        <v>96737</v>
      </c>
      <c r="B4963" s="711" t="s">
        <v>4056</v>
      </c>
      <c r="C4963" s="711" t="s">
        <v>269</v>
      </c>
      <c r="D4963" s="711" t="s">
        <v>5883</v>
      </c>
      <c r="E4963" s="713">
        <v>5.34</v>
      </c>
    </row>
    <row r="4964" spans="1:5">
      <c r="A4964" s="712">
        <v>96738</v>
      </c>
      <c r="B4964" s="711" t="s">
        <v>4057</v>
      </c>
      <c r="C4964" s="711" t="s">
        <v>269</v>
      </c>
      <c r="D4964" s="711" t="s">
        <v>5883</v>
      </c>
      <c r="E4964" s="713">
        <v>19.12</v>
      </c>
    </row>
    <row r="4965" spans="1:5">
      <c r="A4965" s="712">
        <v>96739</v>
      </c>
      <c r="B4965" s="711" t="s">
        <v>4058</v>
      </c>
      <c r="C4965" s="711" t="s">
        <v>269</v>
      </c>
      <c r="D4965" s="711" t="s">
        <v>5883</v>
      </c>
      <c r="E4965" s="713">
        <v>6.91</v>
      </c>
    </row>
    <row r="4966" spans="1:5">
      <c r="A4966" s="712">
        <v>96740</v>
      </c>
      <c r="B4966" s="711" t="s">
        <v>4059</v>
      </c>
      <c r="C4966" s="711" t="s">
        <v>269</v>
      </c>
      <c r="D4966" s="711" t="s">
        <v>5883</v>
      </c>
      <c r="E4966" s="713">
        <v>29.88</v>
      </c>
    </row>
    <row r="4967" spans="1:5">
      <c r="A4967" s="712">
        <v>96741</v>
      </c>
      <c r="B4967" s="711" t="s">
        <v>4060</v>
      </c>
      <c r="C4967" s="711" t="s">
        <v>269</v>
      </c>
      <c r="D4967" s="711" t="s">
        <v>5883</v>
      </c>
      <c r="E4967" s="713">
        <v>11.39</v>
      </c>
    </row>
    <row r="4968" spans="1:5">
      <c r="A4968" s="712">
        <v>96742</v>
      </c>
      <c r="B4968" s="711" t="s">
        <v>4061</v>
      </c>
      <c r="C4968" s="711" t="s">
        <v>269</v>
      </c>
      <c r="D4968" s="711" t="s">
        <v>5883</v>
      </c>
      <c r="E4968" s="713">
        <v>17.27</v>
      </c>
    </row>
    <row r="4969" spans="1:5">
      <c r="A4969" s="712">
        <v>96743</v>
      </c>
      <c r="B4969" s="711" t="s">
        <v>4062</v>
      </c>
      <c r="C4969" s="711" t="s">
        <v>269</v>
      </c>
      <c r="D4969" s="711" t="s">
        <v>5883</v>
      </c>
      <c r="E4969" s="713">
        <v>22.72</v>
      </c>
    </row>
    <row r="4970" spans="1:5">
      <c r="A4970" s="712">
        <v>96744</v>
      </c>
      <c r="B4970" s="711" t="s">
        <v>4063</v>
      </c>
      <c r="C4970" s="711" t="s">
        <v>269</v>
      </c>
      <c r="D4970" s="711" t="s">
        <v>5883</v>
      </c>
      <c r="E4970" s="713">
        <v>49.09</v>
      </c>
    </row>
    <row r="4971" spans="1:5">
      <c r="A4971" s="712">
        <v>96745</v>
      </c>
      <c r="B4971" s="711" t="s">
        <v>4064</v>
      </c>
      <c r="C4971" s="711" t="s">
        <v>269</v>
      </c>
      <c r="D4971" s="711" t="s">
        <v>5883</v>
      </c>
      <c r="E4971" s="713">
        <v>73.03</v>
      </c>
    </row>
    <row r="4972" spans="1:5">
      <c r="A4972" s="712">
        <v>96746</v>
      </c>
      <c r="B4972" s="711" t="s">
        <v>4065</v>
      </c>
      <c r="C4972" s="711" t="s">
        <v>269</v>
      </c>
      <c r="D4972" s="711" t="s">
        <v>5883</v>
      </c>
      <c r="E4972" s="713">
        <v>116.53</v>
      </c>
    </row>
    <row r="4973" spans="1:5">
      <c r="A4973" s="712">
        <v>96747</v>
      </c>
      <c r="B4973" s="711" t="s">
        <v>4066</v>
      </c>
      <c r="C4973" s="711" t="s">
        <v>269</v>
      </c>
      <c r="D4973" s="711" t="s">
        <v>5883</v>
      </c>
      <c r="E4973" s="713">
        <v>6.43</v>
      </c>
    </row>
    <row r="4974" spans="1:5">
      <c r="A4974" s="712">
        <v>96748</v>
      </c>
      <c r="B4974" s="711" t="s">
        <v>4067</v>
      </c>
      <c r="C4974" s="711" t="s">
        <v>269</v>
      </c>
      <c r="D4974" s="711" t="s">
        <v>5883</v>
      </c>
      <c r="E4974" s="713">
        <v>7.37</v>
      </c>
    </row>
    <row r="4975" spans="1:5">
      <c r="A4975" s="712">
        <v>96749</v>
      </c>
      <c r="B4975" s="711" t="s">
        <v>4068</v>
      </c>
      <c r="C4975" s="711" t="s">
        <v>269</v>
      </c>
      <c r="D4975" s="711" t="s">
        <v>5883</v>
      </c>
      <c r="E4975" s="713">
        <v>10.119999999999999</v>
      </c>
    </row>
    <row r="4976" spans="1:5">
      <c r="A4976" s="712">
        <v>96750</v>
      </c>
      <c r="B4976" s="711" t="s">
        <v>4069</v>
      </c>
      <c r="C4976" s="711" t="s">
        <v>269</v>
      </c>
      <c r="D4976" s="711" t="s">
        <v>5883</v>
      </c>
      <c r="E4976" s="713">
        <v>13.81</v>
      </c>
    </row>
    <row r="4977" spans="1:5">
      <c r="A4977" s="712">
        <v>96751</v>
      </c>
      <c r="B4977" s="711" t="s">
        <v>4070</v>
      </c>
      <c r="C4977" s="711" t="s">
        <v>269</v>
      </c>
      <c r="D4977" s="711" t="s">
        <v>5883</v>
      </c>
      <c r="E4977" s="713">
        <v>25.28</v>
      </c>
    </row>
    <row r="4978" spans="1:5">
      <c r="A4978" s="712">
        <v>96752</v>
      </c>
      <c r="B4978" s="711" t="s">
        <v>4071</v>
      </c>
      <c r="C4978" s="711" t="s">
        <v>269</v>
      </c>
      <c r="D4978" s="711" t="s">
        <v>5883</v>
      </c>
      <c r="E4978" s="713">
        <v>33.369999999999997</v>
      </c>
    </row>
    <row r="4979" spans="1:5">
      <c r="A4979" s="712">
        <v>96753</v>
      </c>
      <c r="B4979" s="711" t="s">
        <v>4072</v>
      </c>
      <c r="C4979" s="711" t="s">
        <v>269</v>
      </c>
      <c r="D4979" s="711" t="s">
        <v>5883</v>
      </c>
      <c r="E4979" s="713">
        <v>76.34</v>
      </c>
    </row>
    <row r="4980" spans="1:5">
      <c r="A4980" s="712">
        <v>96754</v>
      </c>
      <c r="B4980" s="711" t="s">
        <v>4073</v>
      </c>
      <c r="C4980" s="711" t="s">
        <v>269</v>
      </c>
      <c r="D4980" s="711" t="s">
        <v>5883</v>
      </c>
      <c r="E4980" s="713">
        <v>108.42</v>
      </c>
    </row>
    <row r="4981" spans="1:5">
      <c r="A4981" s="712">
        <v>96755</v>
      </c>
      <c r="B4981" s="711" t="s">
        <v>4074</v>
      </c>
      <c r="C4981" s="711" t="s">
        <v>269</v>
      </c>
      <c r="D4981" s="711" t="s">
        <v>5883</v>
      </c>
      <c r="E4981" s="713">
        <v>163.66</v>
      </c>
    </row>
    <row r="4982" spans="1:5">
      <c r="A4982" s="712">
        <v>96756</v>
      </c>
      <c r="B4982" s="711" t="s">
        <v>4075</v>
      </c>
      <c r="C4982" s="711" t="s">
        <v>269</v>
      </c>
      <c r="D4982" s="711" t="s">
        <v>5883</v>
      </c>
      <c r="E4982" s="713">
        <v>12.15</v>
      </c>
    </row>
    <row r="4983" spans="1:5">
      <c r="A4983" s="712">
        <v>96757</v>
      </c>
      <c r="B4983" s="711" t="s">
        <v>4076</v>
      </c>
      <c r="C4983" s="711" t="s">
        <v>269</v>
      </c>
      <c r="D4983" s="711" t="s">
        <v>5883</v>
      </c>
      <c r="E4983" s="713">
        <v>11.65</v>
      </c>
    </row>
    <row r="4984" spans="1:5">
      <c r="A4984" s="712">
        <v>96758</v>
      </c>
      <c r="B4984" s="711" t="s">
        <v>4077</v>
      </c>
      <c r="C4984" s="711" t="s">
        <v>269</v>
      </c>
      <c r="D4984" s="711" t="s">
        <v>5883</v>
      </c>
      <c r="E4984" s="713">
        <v>13.62</v>
      </c>
    </row>
    <row r="4985" spans="1:5">
      <c r="A4985" s="712">
        <v>96759</v>
      </c>
      <c r="B4985" s="711" t="s">
        <v>4078</v>
      </c>
      <c r="C4985" s="711" t="s">
        <v>269</v>
      </c>
      <c r="D4985" s="711" t="s">
        <v>5883</v>
      </c>
      <c r="E4985" s="713">
        <v>20.64</v>
      </c>
    </row>
    <row r="4986" spans="1:5">
      <c r="A4986" s="712">
        <v>96760</v>
      </c>
      <c r="B4986" s="711" t="s">
        <v>4079</v>
      </c>
      <c r="C4986" s="711" t="s">
        <v>269</v>
      </c>
      <c r="D4986" s="711" t="s">
        <v>5883</v>
      </c>
      <c r="E4986" s="713">
        <v>29.13</v>
      </c>
    </row>
    <row r="4987" spans="1:5">
      <c r="A4987" s="712">
        <v>96761</v>
      </c>
      <c r="B4987" s="711" t="s">
        <v>4080</v>
      </c>
      <c r="C4987" s="711" t="s">
        <v>269</v>
      </c>
      <c r="D4987" s="711" t="s">
        <v>5883</v>
      </c>
      <c r="E4987" s="713">
        <v>42.07</v>
      </c>
    </row>
    <row r="4988" spans="1:5">
      <c r="A4988" s="712">
        <v>96762</v>
      </c>
      <c r="B4988" s="711" t="s">
        <v>4081</v>
      </c>
      <c r="C4988" s="711" t="s">
        <v>269</v>
      </c>
      <c r="D4988" s="711" t="s">
        <v>5883</v>
      </c>
      <c r="E4988" s="713">
        <v>82.53</v>
      </c>
    </row>
    <row r="4989" spans="1:5">
      <c r="A4989" s="712">
        <v>96763</v>
      </c>
      <c r="B4989" s="711" t="s">
        <v>4082</v>
      </c>
      <c r="C4989" s="711" t="s">
        <v>269</v>
      </c>
      <c r="D4989" s="711" t="s">
        <v>5883</v>
      </c>
      <c r="E4989" s="713">
        <v>115.3</v>
      </c>
    </row>
    <row r="4990" spans="1:5">
      <c r="A4990" s="712">
        <v>96764</v>
      </c>
      <c r="B4990" s="711" t="s">
        <v>4083</v>
      </c>
      <c r="C4990" s="711" t="s">
        <v>269</v>
      </c>
      <c r="D4990" s="711" t="s">
        <v>5883</v>
      </c>
      <c r="E4990" s="713">
        <v>183.88</v>
      </c>
    </row>
    <row r="4991" spans="1:5">
      <c r="A4991" s="712">
        <v>96802</v>
      </c>
      <c r="B4991" s="711" t="s">
        <v>4084</v>
      </c>
      <c r="C4991" s="711" t="s">
        <v>269</v>
      </c>
      <c r="D4991" s="711" t="s">
        <v>5883</v>
      </c>
      <c r="E4991" s="713">
        <v>270.75</v>
      </c>
    </row>
    <row r="4992" spans="1:5">
      <c r="A4992" s="712">
        <v>96803</v>
      </c>
      <c r="B4992" s="711" t="s">
        <v>4085</v>
      </c>
      <c r="C4992" s="711" t="s">
        <v>269</v>
      </c>
      <c r="D4992" s="711" t="s">
        <v>5883</v>
      </c>
      <c r="E4992" s="713">
        <v>138.19999999999999</v>
      </c>
    </row>
    <row r="4993" spans="1:5">
      <c r="A4993" s="712">
        <v>96804</v>
      </c>
      <c r="B4993" s="711" t="s">
        <v>4086</v>
      </c>
      <c r="C4993" s="711" t="s">
        <v>269</v>
      </c>
      <c r="D4993" s="711" t="s">
        <v>5883</v>
      </c>
      <c r="E4993" s="713">
        <v>245.05</v>
      </c>
    </row>
    <row r="4994" spans="1:5">
      <c r="A4994" s="712">
        <v>96805</v>
      </c>
      <c r="B4994" s="711" t="s">
        <v>4087</v>
      </c>
      <c r="C4994" s="711" t="s">
        <v>269</v>
      </c>
      <c r="D4994" s="711" t="s">
        <v>5883</v>
      </c>
      <c r="E4994" s="713">
        <v>277.95999999999998</v>
      </c>
    </row>
    <row r="4995" spans="1:5">
      <c r="A4995" s="712">
        <v>96806</v>
      </c>
      <c r="B4995" s="711" t="s">
        <v>4088</v>
      </c>
      <c r="C4995" s="711" t="s">
        <v>269</v>
      </c>
      <c r="D4995" s="711" t="s">
        <v>5883</v>
      </c>
      <c r="E4995" s="713">
        <v>133.11000000000001</v>
      </c>
    </row>
    <row r="4996" spans="1:5">
      <c r="A4996" s="712">
        <v>96807</v>
      </c>
      <c r="B4996" s="711" t="s">
        <v>4089</v>
      </c>
      <c r="C4996" s="711" t="s">
        <v>269</v>
      </c>
      <c r="D4996" s="711" t="s">
        <v>5883</v>
      </c>
      <c r="E4996" s="713">
        <v>220.51</v>
      </c>
    </row>
    <row r="4997" spans="1:5">
      <c r="A4997" s="712">
        <v>96808</v>
      </c>
      <c r="B4997" s="711" t="s">
        <v>4090</v>
      </c>
      <c r="C4997" s="711" t="s">
        <v>269</v>
      </c>
      <c r="D4997" s="711" t="s">
        <v>5883</v>
      </c>
      <c r="E4997" s="713">
        <v>11.84</v>
      </c>
    </row>
    <row r="4998" spans="1:5">
      <c r="A4998" s="712">
        <v>96809</v>
      </c>
      <c r="B4998" s="711" t="s">
        <v>4091</v>
      </c>
      <c r="C4998" s="711" t="s">
        <v>269</v>
      </c>
      <c r="D4998" s="711" t="s">
        <v>5883</v>
      </c>
      <c r="E4998" s="713">
        <v>13.69</v>
      </c>
    </row>
    <row r="4999" spans="1:5">
      <c r="A4999" s="712">
        <v>96810</v>
      </c>
      <c r="B4999" s="711" t="s">
        <v>4092</v>
      </c>
      <c r="C4999" s="711" t="s">
        <v>269</v>
      </c>
      <c r="D4999" s="711" t="s">
        <v>5883</v>
      </c>
      <c r="E4999" s="713">
        <v>14.94</v>
      </c>
    </row>
    <row r="5000" spans="1:5">
      <c r="A5000" s="712">
        <v>96811</v>
      </c>
      <c r="B5000" s="711" t="s">
        <v>4093</v>
      </c>
      <c r="C5000" s="711" t="s">
        <v>269</v>
      </c>
      <c r="D5000" s="711" t="s">
        <v>5883</v>
      </c>
      <c r="E5000" s="713">
        <v>15.96</v>
      </c>
    </row>
    <row r="5001" spans="1:5">
      <c r="A5001" s="712">
        <v>96812</v>
      </c>
      <c r="B5001" s="711" t="s">
        <v>4094</v>
      </c>
      <c r="C5001" s="711" t="s">
        <v>269</v>
      </c>
      <c r="D5001" s="711" t="s">
        <v>5883</v>
      </c>
      <c r="E5001" s="713">
        <v>15.3</v>
      </c>
    </row>
    <row r="5002" spans="1:5">
      <c r="A5002" s="712">
        <v>96813</v>
      </c>
      <c r="B5002" s="711" t="s">
        <v>4095</v>
      </c>
      <c r="C5002" s="711" t="s">
        <v>269</v>
      </c>
      <c r="D5002" s="711" t="s">
        <v>5883</v>
      </c>
      <c r="E5002" s="713">
        <v>17.78</v>
      </c>
    </row>
    <row r="5003" spans="1:5">
      <c r="A5003" s="712">
        <v>96814</v>
      </c>
      <c r="B5003" s="711" t="s">
        <v>4096</v>
      </c>
      <c r="C5003" s="711" t="s">
        <v>269</v>
      </c>
      <c r="D5003" s="711" t="s">
        <v>5883</v>
      </c>
      <c r="E5003" s="713">
        <v>14.88</v>
      </c>
    </row>
    <row r="5004" spans="1:5">
      <c r="A5004" s="712">
        <v>96815</v>
      </c>
      <c r="B5004" s="711" t="s">
        <v>4097</v>
      </c>
      <c r="C5004" s="711" t="s">
        <v>269</v>
      </c>
      <c r="D5004" s="711" t="s">
        <v>5883</v>
      </c>
      <c r="E5004" s="713">
        <v>25.58</v>
      </c>
    </row>
    <row r="5005" spans="1:5">
      <c r="A5005" s="712">
        <v>96816</v>
      </c>
      <c r="B5005" s="711" t="s">
        <v>4098</v>
      </c>
      <c r="C5005" s="711" t="s">
        <v>269</v>
      </c>
      <c r="D5005" s="711" t="s">
        <v>5883</v>
      </c>
      <c r="E5005" s="713">
        <v>20.85</v>
      </c>
    </row>
    <row r="5006" spans="1:5">
      <c r="A5006" s="712">
        <v>96817</v>
      </c>
      <c r="B5006" s="711" t="s">
        <v>4099</v>
      </c>
      <c r="C5006" s="711" t="s">
        <v>269</v>
      </c>
      <c r="D5006" s="711" t="s">
        <v>5883</v>
      </c>
      <c r="E5006" s="713">
        <v>23.87</v>
      </c>
    </row>
    <row r="5007" spans="1:5">
      <c r="A5007" s="712">
        <v>96818</v>
      </c>
      <c r="B5007" s="711" t="s">
        <v>4100</v>
      </c>
      <c r="C5007" s="711" t="s">
        <v>269</v>
      </c>
      <c r="D5007" s="711" t="s">
        <v>5883</v>
      </c>
      <c r="E5007" s="713">
        <v>22.15</v>
      </c>
    </row>
    <row r="5008" spans="1:5">
      <c r="A5008" s="712">
        <v>96819</v>
      </c>
      <c r="B5008" s="711" t="s">
        <v>4101</v>
      </c>
      <c r="C5008" s="711" t="s">
        <v>269</v>
      </c>
      <c r="D5008" s="711" t="s">
        <v>5883</v>
      </c>
      <c r="E5008" s="713">
        <v>22.15</v>
      </c>
    </row>
    <row r="5009" spans="1:5">
      <c r="A5009" s="712">
        <v>96820</v>
      </c>
      <c r="B5009" s="711" t="s">
        <v>4102</v>
      </c>
      <c r="C5009" s="711" t="s">
        <v>269</v>
      </c>
      <c r="D5009" s="711" t="s">
        <v>5883</v>
      </c>
      <c r="E5009" s="713">
        <v>40.93</v>
      </c>
    </row>
    <row r="5010" spans="1:5">
      <c r="A5010" s="712">
        <v>96821</v>
      </c>
      <c r="B5010" s="711" t="s">
        <v>4103</v>
      </c>
      <c r="C5010" s="711" t="s">
        <v>269</v>
      </c>
      <c r="D5010" s="711" t="s">
        <v>5883</v>
      </c>
      <c r="E5010" s="713">
        <v>34.67</v>
      </c>
    </row>
    <row r="5011" spans="1:5">
      <c r="A5011" s="712">
        <v>96822</v>
      </c>
      <c r="B5011" s="711" t="s">
        <v>4104</v>
      </c>
      <c r="C5011" s="711" t="s">
        <v>269</v>
      </c>
      <c r="D5011" s="711" t="s">
        <v>5883</v>
      </c>
      <c r="E5011" s="713">
        <v>35.15</v>
      </c>
    </row>
    <row r="5012" spans="1:5">
      <c r="A5012" s="712">
        <v>96823</v>
      </c>
      <c r="B5012" s="711" t="s">
        <v>4105</v>
      </c>
      <c r="C5012" s="711" t="s">
        <v>269</v>
      </c>
      <c r="D5012" s="711" t="s">
        <v>5883</v>
      </c>
      <c r="E5012" s="713">
        <v>14.46</v>
      </c>
    </row>
    <row r="5013" spans="1:5">
      <c r="A5013" s="712">
        <v>96824</v>
      </c>
      <c r="B5013" s="711" t="s">
        <v>4106</v>
      </c>
      <c r="C5013" s="711" t="s">
        <v>269</v>
      </c>
      <c r="D5013" s="711" t="s">
        <v>5883</v>
      </c>
      <c r="E5013" s="713">
        <v>16.39</v>
      </c>
    </row>
    <row r="5014" spans="1:5">
      <c r="A5014" s="712">
        <v>96825</v>
      </c>
      <c r="B5014" s="711" t="s">
        <v>4107</v>
      </c>
      <c r="C5014" s="711" t="s">
        <v>269</v>
      </c>
      <c r="D5014" s="711" t="s">
        <v>5883</v>
      </c>
      <c r="E5014" s="713">
        <v>22.42</v>
      </c>
    </row>
    <row r="5015" spans="1:5">
      <c r="A5015" s="712">
        <v>96826</v>
      </c>
      <c r="B5015" s="711" t="s">
        <v>4108</v>
      </c>
      <c r="C5015" s="711" t="s">
        <v>269</v>
      </c>
      <c r="D5015" s="711" t="s">
        <v>5883</v>
      </c>
      <c r="E5015" s="713">
        <v>20.170000000000002</v>
      </c>
    </row>
    <row r="5016" spans="1:5">
      <c r="A5016" s="712">
        <v>96827</v>
      </c>
      <c r="B5016" s="711" t="s">
        <v>4109</v>
      </c>
      <c r="C5016" s="711" t="s">
        <v>269</v>
      </c>
      <c r="D5016" s="711" t="s">
        <v>5883</v>
      </c>
      <c r="E5016" s="713">
        <v>20.95</v>
      </c>
    </row>
    <row r="5017" spans="1:5">
      <c r="A5017" s="712">
        <v>96828</v>
      </c>
      <c r="B5017" s="711" t="s">
        <v>4110</v>
      </c>
      <c r="C5017" s="711" t="s">
        <v>269</v>
      </c>
      <c r="D5017" s="711" t="s">
        <v>5883</v>
      </c>
      <c r="E5017" s="713">
        <v>26.48</v>
      </c>
    </row>
    <row r="5018" spans="1:5">
      <c r="A5018" s="712">
        <v>96829</v>
      </c>
      <c r="B5018" s="711" t="s">
        <v>4111</v>
      </c>
      <c r="C5018" s="711" t="s">
        <v>269</v>
      </c>
      <c r="D5018" s="711" t="s">
        <v>5883</v>
      </c>
      <c r="E5018" s="713">
        <v>20.14</v>
      </c>
    </row>
    <row r="5019" spans="1:5">
      <c r="A5019" s="712">
        <v>96830</v>
      </c>
      <c r="B5019" s="711" t="s">
        <v>4112</v>
      </c>
      <c r="C5019" s="711" t="s">
        <v>269</v>
      </c>
      <c r="D5019" s="711" t="s">
        <v>5883</v>
      </c>
      <c r="E5019" s="713">
        <v>29.44</v>
      </c>
    </row>
    <row r="5020" spans="1:5">
      <c r="A5020" s="712">
        <v>96831</v>
      </c>
      <c r="B5020" s="711" t="s">
        <v>4113</v>
      </c>
      <c r="C5020" s="711" t="s">
        <v>269</v>
      </c>
      <c r="D5020" s="711" t="s">
        <v>5883</v>
      </c>
      <c r="E5020" s="713">
        <v>23.85</v>
      </c>
    </row>
    <row r="5021" spans="1:5">
      <c r="A5021" s="712">
        <v>96832</v>
      </c>
      <c r="B5021" s="711" t="s">
        <v>4114</v>
      </c>
      <c r="C5021" s="711" t="s">
        <v>269</v>
      </c>
      <c r="D5021" s="711" t="s">
        <v>5883</v>
      </c>
      <c r="E5021" s="713">
        <v>27.7</v>
      </c>
    </row>
    <row r="5022" spans="1:5">
      <c r="A5022" s="712">
        <v>96833</v>
      </c>
      <c r="B5022" s="711" t="s">
        <v>4115</v>
      </c>
      <c r="C5022" s="711" t="s">
        <v>269</v>
      </c>
      <c r="D5022" s="711" t="s">
        <v>5883</v>
      </c>
      <c r="E5022" s="713">
        <v>25.89</v>
      </c>
    </row>
    <row r="5023" spans="1:5">
      <c r="A5023" s="712">
        <v>96834</v>
      </c>
      <c r="B5023" s="711" t="s">
        <v>4116</v>
      </c>
      <c r="C5023" s="711" t="s">
        <v>269</v>
      </c>
      <c r="D5023" s="711" t="s">
        <v>5883</v>
      </c>
      <c r="E5023" s="713">
        <v>43.1</v>
      </c>
    </row>
    <row r="5024" spans="1:5">
      <c r="A5024" s="712">
        <v>96835</v>
      </c>
      <c r="B5024" s="711" t="s">
        <v>4117</v>
      </c>
      <c r="C5024" s="711" t="s">
        <v>269</v>
      </c>
      <c r="D5024" s="711" t="s">
        <v>5883</v>
      </c>
      <c r="E5024" s="713">
        <v>37.130000000000003</v>
      </c>
    </row>
    <row r="5025" spans="1:5">
      <c r="A5025" s="712">
        <v>96836</v>
      </c>
      <c r="B5025" s="711" t="s">
        <v>4118</v>
      </c>
      <c r="C5025" s="711" t="s">
        <v>269</v>
      </c>
      <c r="D5025" s="711" t="s">
        <v>5883</v>
      </c>
      <c r="E5025" s="713">
        <v>39.61</v>
      </c>
    </row>
    <row r="5026" spans="1:5">
      <c r="A5026" s="712">
        <v>96837</v>
      </c>
      <c r="B5026" s="711" t="s">
        <v>4119</v>
      </c>
      <c r="C5026" s="711" t="s">
        <v>269</v>
      </c>
      <c r="D5026" s="711" t="s">
        <v>5883</v>
      </c>
      <c r="E5026" s="713">
        <v>20.89</v>
      </c>
    </row>
    <row r="5027" spans="1:5">
      <c r="A5027" s="712">
        <v>96838</v>
      </c>
      <c r="B5027" s="711" t="s">
        <v>4120</v>
      </c>
      <c r="C5027" s="711" t="s">
        <v>269</v>
      </c>
      <c r="D5027" s="711" t="s">
        <v>5883</v>
      </c>
      <c r="E5027" s="713">
        <v>19.100000000000001</v>
      </c>
    </row>
    <row r="5028" spans="1:5">
      <c r="A5028" s="712">
        <v>96839</v>
      </c>
      <c r="B5028" s="711" t="s">
        <v>4121</v>
      </c>
      <c r="C5028" s="711" t="s">
        <v>269</v>
      </c>
      <c r="D5028" s="711" t="s">
        <v>5883</v>
      </c>
      <c r="E5028" s="713">
        <v>18.79</v>
      </c>
    </row>
    <row r="5029" spans="1:5">
      <c r="A5029" s="712">
        <v>96840</v>
      </c>
      <c r="B5029" s="711" t="s">
        <v>4122</v>
      </c>
      <c r="C5029" s="711" t="s">
        <v>269</v>
      </c>
      <c r="D5029" s="711" t="s">
        <v>5883</v>
      </c>
      <c r="E5029" s="713">
        <v>24.4</v>
      </c>
    </row>
    <row r="5030" spans="1:5">
      <c r="A5030" s="712">
        <v>96841</v>
      </c>
      <c r="B5030" s="711" t="s">
        <v>4123</v>
      </c>
      <c r="C5030" s="711" t="s">
        <v>269</v>
      </c>
      <c r="D5030" s="711" t="s">
        <v>5883</v>
      </c>
      <c r="E5030" s="713">
        <v>21.19</v>
      </c>
    </row>
    <row r="5031" spans="1:5">
      <c r="A5031" s="712">
        <v>96842</v>
      </c>
      <c r="B5031" s="711" t="s">
        <v>4124</v>
      </c>
      <c r="C5031" s="711" t="s">
        <v>269</v>
      </c>
      <c r="D5031" s="711" t="s">
        <v>5883</v>
      </c>
      <c r="E5031" s="713">
        <v>27.33</v>
      </c>
    </row>
    <row r="5032" spans="1:5">
      <c r="A5032" s="712">
        <v>96843</v>
      </c>
      <c r="B5032" s="711" t="s">
        <v>4125</v>
      </c>
      <c r="C5032" s="711" t="s">
        <v>269</v>
      </c>
      <c r="D5032" s="711" t="s">
        <v>5883</v>
      </c>
      <c r="E5032" s="713">
        <v>26.23</v>
      </c>
    </row>
    <row r="5033" spans="1:5">
      <c r="A5033" s="712">
        <v>96844</v>
      </c>
      <c r="B5033" s="711" t="s">
        <v>4126</v>
      </c>
      <c r="C5033" s="711" t="s">
        <v>269</v>
      </c>
      <c r="D5033" s="711" t="s">
        <v>5883</v>
      </c>
      <c r="E5033" s="713">
        <v>36.25</v>
      </c>
    </row>
    <row r="5034" spans="1:5">
      <c r="A5034" s="712">
        <v>96845</v>
      </c>
      <c r="B5034" s="711" t="s">
        <v>4127</v>
      </c>
      <c r="C5034" s="711" t="s">
        <v>269</v>
      </c>
      <c r="D5034" s="711" t="s">
        <v>5883</v>
      </c>
      <c r="E5034" s="713">
        <v>38.65</v>
      </c>
    </row>
    <row r="5035" spans="1:5">
      <c r="A5035" s="712">
        <v>96846</v>
      </c>
      <c r="B5035" s="711" t="s">
        <v>4128</v>
      </c>
      <c r="C5035" s="711" t="s">
        <v>269</v>
      </c>
      <c r="D5035" s="711" t="s">
        <v>5883</v>
      </c>
      <c r="E5035" s="713">
        <v>30.09</v>
      </c>
    </row>
    <row r="5036" spans="1:5">
      <c r="A5036" s="712">
        <v>96847</v>
      </c>
      <c r="B5036" s="711" t="s">
        <v>4129</v>
      </c>
      <c r="C5036" s="711" t="s">
        <v>269</v>
      </c>
      <c r="D5036" s="711" t="s">
        <v>5883</v>
      </c>
      <c r="E5036" s="713">
        <v>33.229999999999997</v>
      </c>
    </row>
    <row r="5037" spans="1:5">
      <c r="A5037" s="712">
        <v>96848</v>
      </c>
      <c r="B5037" s="711" t="s">
        <v>4130</v>
      </c>
      <c r="C5037" s="711" t="s">
        <v>269</v>
      </c>
      <c r="D5037" s="711" t="s">
        <v>5883</v>
      </c>
      <c r="E5037" s="713">
        <v>50.23</v>
      </c>
    </row>
    <row r="5038" spans="1:5">
      <c r="A5038" s="712">
        <v>96849</v>
      </c>
      <c r="B5038" s="711" t="s">
        <v>4131</v>
      </c>
      <c r="C5038" s="711" t="s">
        <v>269</v>
      </c>
      <c r="D5038" s="711" t="s">
        <v>5883</v>
      </c>
      <c r="E5038" s="713">
        <v>18.079999999999998</v>
      </c>
    </row>
    <row r="5039" spans="1:5">
      <c r="A5039" s="712">
        <v>96850</v>
      </c>
      <c r="B5039" s="711" t="s">
        <v>4132</v>
      </c>
      <c r="C5039" s="711" t="s">
        <v>269</v>
      </c>
      <c r="D5039" s="711" t="s">
        <v>5883</v>
      </c>
      <c r="E5039" s="713">
        <v>21.29</v>
      </c>
    </row>
    <row r="5040" spans="1:5">
      <c r="A5040" s="712">
        <v>96851</v>
      </c>
      <c r="B5040" s="711" t="s">
        <v>4133</v>
      </c>
      <c r="C5040" s="711" t="s">
        <v>269</v>
      </c>
      <c r="D5040" s="711" t="s">
        <v>5883</v>
      </c>
      <c r="E5040" s="713">
        <v>28.46</v>
      </c>
    </row>
    <row r="5041" spans="1:5">
      <c r="A5041" s="712">
        <v>96852</v>
      </c>
      <c r="B5041" s="711" t="s">
        <v>4134</v>
      </c>
      <c r="C5041" s="711" t="s">
        <v>269</v>
      </c>
      <c r="D5041" s="711" t="s">
        <v>5883</v>
      </c>
      <c r="E5041" s="713">
        <v>24.18</v>
      </c>
    </row>
    <row r="5042" spans="1:5">
      <c r="A5042" s="712">
        <v>96853</v>
      </c>
      <c r="B5042" s="711" t="s">
        <v>4135</v>
      </c>
      <c r="C5042" s="711" t="s">
        <v>269</v>
      </c>
      <c r="D5042" s="711" t="s">
        <v>5883</v>
      </c>
      <c r="E5042" s="713">
        <v>27.31</v>
      </c>
    </row>
    <row r="5043" spans="1:5">
      <c r="A5043" s="712">
        <v>96854</v>
      </c>
      <c r="B5043" s="711" t="s">
        <v>4136</v>
      </c>
      <c r="C5043" s="711" t="s">
        <v>269</v>
      </c>
      <c r="D5043" s="711" t="s">
        <v>5883</v>
      </c>
      <c r="E5043" s="713">
        <v>32.86</v>
      </c>
    </row>
    <row r="5044" spans="1:5">
      <c r="A5044" s="712">
        <v>96855</v>
      </c>
      <c r="B5044" s="711" t="s">
        <v>4137</v>
      </c>
      <c r="C5044" s="711" t="s">
        <v>269</v>
      </c>
      <c r="D5044" s="711" t="s">
        <v>5883</v>
      </c>
      <c r="E5044" s="713">
        <v>30.08</v>
      </c>
    </row>
    <row r="5045" spans="1:5">
      <c r="A5045" s="712">
        <v>96856</v>
      </c>
      <c r="B5045" s="711" t="s">
        <v>4138</v>
      </c>
      <c r="C5045" s="711" t="s">
        <v>269</v>
      </c>
      <c r="D5045" s="711" t="s">
        <v>5883</v>
      </c>
      <c r="E5045" s="713">
        <v>30.53</v>
      </c>
    </row>
    <row r="5046" spans="1:5">
      <c r="A5046" s="712">
        <v>96857</v>
      </c>
      <c r="B5046" s="711" t="s">
        <v>4139</v>
      </c>
      <c r="C5046" s="711" t="s">
        <v>269</v>
      </c>
      <c r="D5046" s="711" t="s">
        <v>5883</v>
      </c>
      <c r="E5046" s="713">
        <v>49.3</v>
      </c>
    </row>
    <row r="5047" spans="1:5">
      <c r="A5047" s="712">
        <v>96858</v>
      </c>
      <c r="B5047" s="711" t="s">
        <v>4140</v>
      </c>
      <c r="C5047" s="711" t="s">
        <v>269</v>
      </c>
      <c r="D5047" s="711" t="s">
        <v>5883</v>
      </c>
      <c r="E5047" s="713">
        <v>49.59</v>
      </c>
    </row>
    <row r="5048" spans="1:5">
      <c r="A5048" s="712">
        <v>96859</v>
      </c>
      <c r="B5048" s="711" t="s">
        <v>4141</v>
      </c>
      <c r="C5048" s="711" t="s">
        <v>269</v>
      </c>
      <c r="D5048" s="711" t="s">
        <v>5883</v>
      </c>
      <c r="E5048" s="713">
        <v>61.78</v>
      </c>
    </row>
    <row r="5049" spans="1:5">
      <c r="A5049" s="712">
        <v>96860</v>
      </c>
      <c r="B5049" s="711" t="s">
        <v>4142</v>
      </c>
      <c r="C5049" s="711" t="s">
        <v>269</v>
      </c>
      <c r="D5049" s="711" t="s">
        <v>5883</v>
      </c>
      <c r="E5049" s="713">
        <v>24.07</v>
      </c>
    </row>
    <row r="5050" spans="1:5">
      <c r="A5050" s="712">
        <v>96861</v>
      </c>
      <c r="B5050" s="711" t="s">
        <v>4143</v>
      </c>
      <c r="C5050" s="711" t="s">
        <v>269</v>
      </c>
      <c r="D5050" s="711" t="s">
        <v>5883</v>
      </c>
      <c r="E5050" s="713">
        <v>26.1</v>
      </c>
    </row>
    <row r="5051" spans="1:5">
      <c r="A5051" s="712">
        <v>96862</v>
      </c>
      <c r="B5051" s="711" t="s">
        <v>4144</v>
      </c>
      <c r="C5051" s="711" t="s">
        <v>269</v>
      </c>
      <c r="D5051" s="711" t="s">
        <v>5883</v>
      </c>
      <c r="E5051" s="713">
        <v>29.03</v>
      </c>
    </row>
    <row r="5052" spans="1:5">
      <c r="A5052" s="712">
        <v>96863</v>
      </c>
      <c r="B5052" s="711" t="s">
        <v>4145</v>
      </c>
      <c r="C5052" s="711" t="s">
        <v>269</v>
      </c>
      <c r="D5052" s="711" t="s">
        <v>5883</v>
      </c>
      <c r="E5052" s="713">
        <v>28.69</v>
      </c>
    </row>
    <row r="5053" spans="1:5">
      <c r="A5053" s="712">
        <v>96864</v>
      </c>
      <c r="B5053" s="711" t="s">
        <v>4146</v>
      </c>
      <c r="C5053" s="711" t="s">
        <v>269</v>
      </c>
      <c r="D5053" s="711" t="s">
        <v>5883</v>
      </c>
      <c r="E5053" s="713">
        <v>46.1</v>
      </c>
    </row>
    <row r="5054" spans="1:5">
      <c r="A5054" s="712">
        <v>96865</v>
      </c>
      <c r="B5054" s="711" t="s">
        <v>4147</v>
      </c>
      <c r="C5054" s="711" t="s">
        <v>269</v>
      </c>
      <c r="D5054" s="711" t="s">
        <v>5883</v>
      </c>
      <c r="E5054" s="713">
        <v>45.11</v>
      </c>
    </row>
    <row r="5055" spans="1:5">
      <c r="A5055" s="712">
        <v>96866</v>
      </c>
      <c r="B5055" s="711" t="s">
        <v>4148</v>
      </c>
      <c r="C5055" s="711" t="s">
        <v>269</v>
      </c>
      <c r="D5055" s="711" t="s">
        <v>5883</v>
      </c>
      <c r="E5055" s="713">
        <v>60.75</v>
      </c>
    </row>
    <row r="5056" spans="1:5">
      <c r="A5056" s="712">
        <v>96867</v>
      </c>
      <c r="B5056" s="711" t="s">
        <v>4149</v>
      </c>
      <c r="C5056" s="711" t="s">
        <v>269</v>
      </c>
      <c r="D5056" s="711" t="s">
        <v>5883</v>
      </c>
      <c r="E5056" s="713">
        <v>70.989999999999995</v>
      </c>
    </row>
    <row r="5057" spans="1:5">
      <c r="A5057" s="712">
        <v>96868</v>
      </c>
      <c r="B5057" s="711" t="s">
        <v>4150</v>
      </c>
      <c r="C5057" s="711" t="s">
        <v>269</v>
      </c>
      <c r="D5057" s="711" t="s">
        <v>5883</v>
      </c>
      <c r="E5057" s="713">
        <v>28.2</v>
      </c>
    </row>
    <row r="5058" spans="1:5">
      <c r="A5058" s="712">
        <v>96869</v>
      </c>
      <c r="B5058" s="711" t="s">
        <v>4151</v>
      </c>
      <c r="C5058" s="711" t="s">
        <v>269</v>
      </c>
      <c r="D5058" s="711" t="s">
        <v>5883</v>
      </c>
      <c r="E5058" s="713">
        <v>33.700000000000003</v>
      </c>
    </row>
    <row r="5059" spans="1:5">
      <c r="A5059" s="712">
        <v>96870</v>
      </c>
      <c r="B5059" s="711" t="s">
        <v>4152</v>
      </c>
      <c r="C5059" s="711" t="s">
        <v>269</v>
      </c>
      <c r="D5059" s="711" t="s">
        <v>5883</v>
      </c>
      <c r="E5059" s="713">
        <v>53.71</v>
      </c>
    </row>
    <row r="5060" spans="1:5">
      <c r="A5060" s="712">
        <v>96871</v>
      </c>
      <c r="B5060" s="711" t="s">
        <v>4153</v>
      </c>
      <c r="C5060" s="711" t="s">
        <v>269</v>
      </c>
      <c r="D5060" s="711" t="s">
        <v>5883</v>
      </c>
      <c r="E5060" s="713">
        <v>78.19</v>
      </c>
    </row>
    <row r="5061" spans="1:5">
      <c r="A5061" s="712">
        <v>96872</v>
      </c>
      <c r="B5061" s="711" t="s">
        <v>4154</v>
      </c>
      <c r="C5061" s="711" t="s">
        <v>269</v>
      </c>
      <c r="D5061" s="711" t="s">
        <v>5883</v>
      </c>
      <c r="E5061" s="713">
        <v>70.430000000000007</v>
      </c>
    </row>
    <row r="5062" spans="1:5">
      <c r="A5062" s="712">
        <v>96873</v>
      </c>
      <c r="B5062" s="711" t="s">
        <v>4155</v>
      </c>
      <c r="C5062" s="711" t="s">
        <v>269</v>
      </c>
      <c r="D5062" s="711" t="s">
        <v>5883</v>
      </c>
      <c r="E5062" s="713">
        <v>81.72</v>
      </c>
    </row>
    <row r="5063" spans="1:5">
      <c r="A5063" s="712">
        <v>96874</v>
      </c>
      <c r="B5063" s="711" t="s">
        <v>4156</v>
      </c>
      <c r="C5063" s="711" t="s">
        <v>269</v>
      </c>
      <c r="D5063" s="711" t="s">
        <v>5883</v>
      </c>
      <c r="E5063" s="713">
        <v>85.49</v>
      </c>
    </row>
    <row r="5064" spans="1:5">
      <c r="A5064" s="712">
        <v>96875</v>
      </c>
      <c r="B5064" s="711" t="s">
        <v>4157</v>
      </c>
      <c r="C5064" s="711" t="s">
        <v>269</v>
      </c>
      <c r="D5064" s="711" t="s">
        <v>5883</v>
      </c>
      <c r="E5064" s="713">
        <v>103.66</v>
      </c>
    </row>
    <row r="5065" spans="1:5">
      <c r="A5065" s="712">
        <v>96876</v>
      </c>
      <c r="B5065" s="711" t="s">
        <v>4158</v>
      </c>
      <c r="C5065" s="711" t="s">
        <v>269</v>
      </c>
      <c r="D5065" s="711" t="s">
        <v>5883</v>
      </c>
      <c r="E5065" s="713">
        <v>184.95</v>
      </c>
    </row>
    <row r="5066" spans="1:5">
      <c r="A5066" s="712">
        <v>96877</v>
      </c>
      <c r="B5066" s="711" t="s">
        <v>4159</v>
      </c>
      <c r="C5066" s="711" t="s">
        <v>269</v>
      </c>
      <c r="D5066" s="711" t="s">
        <v>5883</v>
      </c>
      <c r="E5066" s="713">
        <v>198.14</v>
      </c>
    </row>
    <row r="5067" spans="1:5">
      <c r="A5067" s="712">
        <v>96878</v>
      </c>
      <c r="B5067" s="711" t="s">
        <v>4160</v>
      </c>
      <c r="C5067" s="711" t="s">
        <v>269</v>
      </c>
      <c r="D5067" s="711" t="s">
        <v>5883</v>
      </c>
      <c r="E5067" s="713">
        <v>200.6</v>
      </c>
    </row>
    <row r="5068" spans="1:5">
      <c r="A5068" s="712">
        <v>96879</v>
      </c>
      <c r="B5068" s="711" t="s">
        <v>4161</v>
      </c>
      <c r="C5068" s="711" t="s">
        <v>269</v>
      </c>
      <c r="D5068" s="711" t="s">
        <v>5883</v>
      </c>
      <c r="E5068" s="713">
        <v>200.72</v>
      </c>
    </row>
    <row r="5069" spans="1:5">
      <c r="A5069" s="712">
        <v>96880</v>
      </c>
      <c r="B5069" s="711" t="s">
        <v>4162</v>
      </c>
      <c r="C5069" s="711" t="s">
        <v>269</v>
      </c>
      <c r="D5069" s="711" t="s">
        <v>5883</v>
      </c>
      <c r="E5069" s="713">
        <v>230.24</v>
      </c>
    </row>
    <row r="5070" spans="1:5">
      <c r="A5070" s="712">
        <v>96881</v>
      </c>
      <c r="B5070" s="711" t="s">
        <v>4163</v>
      </c>
      <c r="C5070" s="711" t="s">
        <v>269</v>
      </c>
      <c r="D5070" s="711" t="s">
        <v>5883</v>
      </c>
      <c r="E5070" s="713">
        <v>243.62</v>
      </c>
    </row>
    <row r="5071" spans="1:5">
      <c r="A5071" s="712">
        <v>97425</v>
      </c>
      <c r="B5071" s="711" t="s">
        <v>4164</v>
      </c>
      <c r="C5071" s="711" t="s">
        <v>269</v>
      </c>
      <c r="D5071" s="711" t="s">
        <v>5884</v>
      </c>
      <c r="E5071" s="713">
        <v>20.059999999999999</v>
      </c>
    </row>
    <row r="5072" spans="1:5">
      <c r="A5072" s="712">
        <v>97426</v>
      </c>
      <c r="B5072" s="711" t="s">
        <v>4165</v>
      </c>
      <c r="C5072" s="711" t="s">
        <v>269</v>
      </c>
      <c r="D5072" s="711" t="s">
        <v>5884</v>
      </c>
      <c r="E5072" s="713">
        <v>23.83</v>
      </c>
    </row>
    <row r="5073" spans="1:5">
      <c r="A5073" s="712">
        <v>97427</v>
      </c>
      <c r="B5073" s="711" t="s">
        <v>4166</v>
      </c>
      <c r="C5073" s="711" t="s">
        <v>269</v>
      </c>
      <c r="D5073" s="711" t="s">
        <v>5884</v>
      </c>
      <c r="E5073" s="713">
        <v>26.67</v>
      </c>
    </row>
    <row r="5074" spans="1:5">
      <c r="A5074" s="712">
        <v>97428</v>
      </c>
      <c r="B5074" s="711" t="s">
        <v>4167</v>
      </c>
      <c r="C5074" s="711" t="s">
        <v>269</v>
      </c>
      <c r="D5074" s="711" t="s">
        <v>5884</v>
      </c>
      <c r="E5074" s="713">
        <v>33.28</v>
      </c>
    </row>
    <row r="5075" spans="1:5">
      <c r="A5075" s="712">
        <v>97429</v>
      </c>
      <c r="B5075" s="711" t="s">
        <v>4168</v>
      </c>
      <c r="C5075" s="711" t="s">
        <v>269</v>
      </c>
      <c r="D5075" s="711" t="s">
        <v>5884</v>
      </c>
      <c r="E5075" s="713">
        <v>39.36</v>
      </c>
    </row>
    <row r="5076" spans="1:5">
      <c r="A5076" s="712">
        <v>97430</v>
      </c>
      <c r="B5076" s="711" t="s">
        <v>6941</v>
      </c>
      <c r="C5076" s="711" t="s">
        <v>269</v>
      </c>
      <c r="D5076" s="711" t="s">
        <v>5883</v>
      </c>
      <c r="E5076" s="713">
        <v>31.96</v>
      </c>
    </row>
    <row r="5077" spans="1:5">
      <c r="A5077" s="712">
        <v>97431</v>
      </c>
      <c r="B5077" s="711" t="s">
        <v>6942</v>
      </c>
      <c r="C5077" s="711" t="s">
        <v>269</v>
      </c>
      <c r="D5077" s="711" t="s">
        <v>5883</v>
      </c>
      <c r="E5077" s="713">
        <v>35.619999999999997</v>
      </c>
    </row>
    <row r="5078" spans="1:5">
      <c r="A5078" s="712">
        <v>97432</v>
      </c>
      <c r="B5078" s="711" t="s">
        <v>6943</v>
      </c>
      <c r="C5078" s="711" t="s">
        <v>269</v>
      </c>
      <c r="D5078" s="711" t="s">
        <v>5883</v>
      </c>
      <c r="E5078" s="713">
        <v>40.21</v>
      </c>
    </row>
    <row r="5079" spans="1:5">
      <c r="A5079" s="712">
        <v>97433</v>
      </c>
      <c r="B5079" s="711" t="s">
        <v>6944</v>
      </c>
      <c r="C5079" s="711" t="s">
        <v>269</v>
      </c>
      <c r="D5079" s="711" t="s">
        <v>5883</v>
      </c>
      <c r="E5079" s="713">
        <v>73.8</v>
      </c>
    </row>
    <row r="5080" spans="1:5">
      <c r="A5080" s="712">
        <v>97434</v>
      </c>
      <c r="B5080" s="711" t="s">
        <v>6945</v>
      </c>
      <c r="C5080" s="711" t="s">
        <v>269</v>
      </c>
      <c r="D5080" s="711" t="s">
        <v>5883</v>
      </c>
      <c r="E5080" s="713">
        <v>75.209999999999994</v>
      </c>
    </row>
    <row r="5081" spans="1:5">
      <c r="A5081" s="712">
        <v>97435</v>
      </c>
      <c r="B5081" s="711" t="s">
        <v>6946</v>
      </c>
      <c r="C5081" s="711" t="s">
        <v>269</v>
      </c>
      <c r="D5081" s="711" t="s">
        <v>5883</v>
      </c>
      <c r="E5081" s="713">
        <v>86.36</v>
      </c>
    </row>
    <row r="5082" spans="1:5">
      <c r="A5082" s="712">
        <v>97436</v>
      </c>
      <c r="B5082" s="711" t="s">
        <v>6947</v>
      </c>
      <c r="C5082" s="711" t="s">
        <v>269</v>
      </c>
      <c r="D5082" s="711" t="s">
        <v>5883</v>
      </c>
      <c r="E5082" s="713">
        <v>89.08</v>
      </c>
    </row>
    <row r="5083" spans="1:5">
      <c r="A5083" s="712">
        <v>97437</v>
      </c>
      <c r="B5083" s="711" t="s">
        <v>6948</v>
      </c>
      <c r="C5083" s="711" t="s">
        <v>269</v>
      </c>
      <c r="D5083" s="711" t="s">
        <v>5883</v>
      </c>
      <c r="E5083" s="713">
        <v>98.89</v>
      </c>
    </row>
    <row r="5084" spans="1:5">
      <c r="A5084" s="712">
        <v>97438</v>
      </c>
      <c r="B5084" s="711" t="s">
        <v>6949</v>
      </c>
      <c r="C5084" s="711" t="s">
        <v>269</v>
      </c>
      <c r="D5084" s="711" t="s">
        <v>5883</v>
      </c>
      <c r="E5084" s="713">
        <v>101.8</v>
      </c>
    </row>
    <row r="5085" spans="1:5">
      <c r="A5085" s="712">
        <v>97439</v>
      </c>
      <c r="B5085" s="711" t="s">
        <v>6950</v>
      </c>
      <c r="C5085" s="711" t="s">
        <v>269</v>
      </c>
      <c r="D5085" s="711" t="s">
        <v>5883</v>
      </c>
      <c r="E5085" s="713">
        <v>111.95</v>
      </c>
    </row>
    <row r="5086" spans="1:5">
      <c r="A5086" s="712">
        <v>97440</v>
      </c>
      <c r="B5086" s="711" t="s">
        <v>6951</v>
      </c>
      <c r="C5086" s="711" t="s">
        <v>269</v>
      </c>
      <c r="D5086" s="711" t="s">
        <v>5883</v>
      </c>
      <c r="E5086" s="713">
        <v>134.34</v>
      </c>
    </row>
    <row r="5087" spans="1:5">
      <c r="A5087" s="712">
        <v>97442</v>
      </c>
      <c r="B5087" s="711" t="s">
        <v>6952</v>
      </c>
      <c r="C5087" s="711" t="s">
        <v>269</v>
      </c>
      <c r="D5087" s="711" t="s">
        <v>5883</v>
      </c>
      <c r="E5087" s="713">
        <v>148.24</v>
      </c>
    </row>
    <row r="5088" spans="1:5">
      <c r="A5088" s="712">
        <v>97443</v>
      </c>
      <c r="B5088" s="711" t="s">
        <v>6953</v>
      </c>
      <c r="C5088" s="711" t="s">
        <v>269</v>
      </c>
      <c r="D5088" s="711" t="s">
        <v>5883</v>
      </c>
      <c r="E5088" s="713">
        <v>71.97</v>
      </c>
    </row>
    <row r="5089" spans="1:5">
      <c r="A5089" s="712">
        <v>97444</v>
      </c>
      <c r="B5089" s="711" t="s">
        <v>6954</v>
      </c>
      <c r="C5089" s="711" t="s">
        <v>269</v>
      </c>
      <c r="D5089" s="711" t="s">
        <v>5883</v>
      </c>
      <c r="E5089" s="713">
        <v>83.78</v>
      </c>
    </row>
    <row r="5090" spans="1:5">
      <c r="A5090" s="712">
        <v>97446</v>
      </c>
      <c r="B5090" s="711" t="s">
        <v>6955</v>
      </c>
      <c r="C5090" s="711" t="s">
        <v>269</v>
      </c>
      <c r="D5090" s="711" t="s">
        <v>5883</v>
      </c>
      <c r="E5090" s="713">
        <v>141.6</v>
      </c>
    </row>
    <row r="5091" spans="1:5">
      <c r="A5091" s="712">
        <v>97447</v>
      </c>
      <c r="B5091" s="711" t="s">
        <v>6956</v>
      </c>
      <c r="C5091" s="711" t="s">
        <v>269</v>
      </c>
      <c r="D5091" s="711" t="s">
        <v>5883</v>
      </c>
      <c r="E5091" s="713">
        <v>141.6</v>
      </c>
    </row>
    <row r="5092" spans="1:5">
      <c r="A5092" s="712">
        <v>97449</v>
      </c>
      <c r="B5092" s="711" t="s">
        <v>6957</v>
      </c>
      <c r="C5092" s="711" t="s">
        <v>269</v>
      </c>
      <c r="D5092" s="711" t="s">
        <v>5883</v>
      </c>
      <c r="E5092" s="713">
        <v>150.96</v>
      </c>
    </row>
    <row r="5093" spans="1:5">
      <c r="A5093" s="712">
        <v>97450</v>
      </c>
      <c r="B5093" s="711" t="s">
        <v>6958</v>
      </c>
      <c r="C5093" s="711" t="s">
        <v>269</v>
      </c>
      <c r="D5093" s="711" t="s">
        <v>5883</v>
      </c>
      <c r="E5093" s="713">
        <v>183.12</v>
      </c>
    </row>
    <row r="5094" spans="1:5">
      <c r="A5094" s="712">
        <v>97452</v>
      </c>
      <c r="B5094" s="711" t="s">
        <v>6959</v>
      </c>
      <c r="C5094" s="711" t="s">
        <v>269</v>
      </c>
      <c r="D5094" s="711" t="s">
        <v>5883</v>
      </c>
      <c r="E5094" s="713">
        <v>117.69</v>
      </c>
    </row>
    <row r="5095" spans="1:5">
      <c r="A5095" s="712">
        <v>97453</v>
      </c>
      <c r="B5095" s="711" t="s">
        <v>6960</v>
      </c>
      <c r="C5095" s="711" t="s">
        <v>269</v>
      </c>
      <c r="D5095" s="711" t="s">
        <v>5883</v>
      </c>
      <c r="E5095" s="713">
        <v>124.43</v>
      </c>
    </row>
    <row r="5096" spans="1:5">
      <c r="A5096" s="712">
        <v>97454</v>
      </c>
      <c r="B5096" s="711" t="s">
        <v>6961</v>
      </c>
      <c r="C5096" s="711" t="s">
        <v>269</v>
      </c>
      <c r="D5096" s="711" t="s">
        <v>5883</v>
      </c>
      <c r="E5096" s="713">
        <v>195.47</v>
      </c>
    </row>
    <row r="5097" spans="1:5">
      <c r="A5097" s="712">
        <v>97455</v>
      </c>
      <c r="B5097" s="711" t="s">
        <v>6962</v>
      </c>
      <c r="C5097" s="711" t="s">
        <v>269</v>
      </c>
      <c r="D5097" s="711" t="s">
        <v>5883</v>
      </c>
      <c r="E5097" s="713">
        <v>206.25</v>
      </c>
    </row>
    <row r="5098" spans="1:5">
      <c r="A5098" s="712">
        <v>97456</v>
      </c>
      <c r="B5098" s="711" t="s">
        <v>6963</v>
      </c>
      <c r="C5098" s="711" t="s">
        <v>269</v>
      </c>
      <c r="D5098" s="711" t="s">
        <v>5883</v>
      </c>
      <c r="E5098" s="713">
        <v>432.31</v>
      </c>
    </row>
    <row r="5099" spans="1:5">
      <c r="A5099" s="712">
        <v>97457</v>
      </c>
      <c r="B5099" s="711" t="s">
        <v>6964</v>
      </c>
      <c r="C5099" s="711" t="s">
        <v>269</v>
      </c>
      <c r="D5099" s="711" t="s">
        <v>5883</v>
      </c>
      <c r="E5099" s="713">
        <v>383.94</v>
      </c>
    </row>
    <row r="5100" spans="1:5">
      <c r="A5100" s="712">
        <v>97458</v>
      </c>
      <c r="B5100" s="711" t="s">
        <v>6965</v>
      </c>
      <c r="C5100" s="711" t="s">
        <v>269</v>
      </c>
      <c r="D5100" s="711" t="s">
        <v>5883</v>
      </c>
      <c r="E5100" s="713">
        <v>184.01</v>
      </c>
    </row>
    <row r="5101" spans="1:5">
      <c r="A5101" s="712">
        <v>97459</v>
      </c>
      <c r="B5101" s="711" t="s">
        <v>6966</v>
      </c>
      <c r="C5101" s="711" t="s">
        <v>269</v>
      </c>
      <c r="D5101" s="711" t="s">
        <v>5883</v>
      </c>
      <c r="E5101" s="713">
        <v>309.01</v>
      </c>
    </row>
    <row r="5102" spans="1:5">
      <c r="A5102" s="712">
        <v>97460</v>
      </c>
      <c r="B5102" s="711" t="s">
        <v>6967</v>
      </c>
      <c r="C5102" s="711" t="s">
        <v>269</v>
      </c>
      <c r="D5102" s="711" t="s">
        <v>5883</v>
      </c>
      <c r="E5102" s="713">
        <v>469.68</v>
      </c>
    </row>
    <row r="5103" spans="1:5">
      <c r="A5103" s="712">
        <v>97461</v>
      </c>
      <c r="B5103" s="711" t="s">
        <v>6968</v>
      </c>
      <c r="C5103" s="711" t="s">
        <v>269</v>
      </c>
      <c r="D5103" s="711" t="s">
        <v>5883</v>
      </c>
      <c r="E5103" s="713">
        <v>22.55</v>
      </c>
    </row>
    <row r="5104" spans="1:5">
      <c r="A5104" s="712">
        <v>97462</v>
      </c>
      <c r="B5104" s="711" t="s">
        <v>6969</v>
      </c>
      <c r="C5104" s="711" t="s">
        <v>269</v>
      </c>
      <c r="D5104" s="711" t="s">
        <v>5883</v>
      </c>
      <c r="E5104" s="713">
        <v>19.09</v>
      </c>
    </row>
    <row r="5105" spans="1:5">
      <c r="A5105" s="712">
        <v>97464</v>
      </c>
      <c r="B5105" s="711" t="s">
        <v>6970</v>
      </c>
      <c r="C5105" s="711" t="s">
        <v>269</v>
      </c>
      <c r="D5105" s="711" t="s">
        <v>5883</v>
      </c>
      <c r="E5105" s="713">
        <v>32.24</v>
      </c>
    </row>
    <row r="5106" spans="1:5">
      <c r="A5106" s="712">
        <v>97465</v>
      </c>
      <c r="B5106" s="711" t="s">
        <v>6971</v>
      </c>
      <c r="C5106" s="711" t="s">
        <v>269</v>
      </c>
      <c r="D5106" s="711" t="s">
        <v>5883</v>
      </c>
      <c r="E5106" s="713">
        <v>38.07</v>
      </c>
    </row>
    <row r="5107" spans="1:5">
      <c r="A5107" s="712">
        <v>97467</v>
      </c>
      <c r="B5107" s="711" t="s">
        <v>6972</v>
      </c>
      <c r="C5107" s="711" t="s">
        <v>269</v>
      </c>
      <c r="D5107" s="711" t="s">
        <v>5883</v>
      </c>
      <c r="E5107" s="713">
        <v>40.869999999999997</v>
      </c>
    </row>
    <row r="5108" spans="1:5">
      <c r="A5108" s="712">
        <v>97468</v>
      </c>
      <c r="B5108" s="711" t="s">
        <v>6973</v>
      </c>
      <c r="C5108" s="711" t="s">
        <v>269</v>
      </c>
      <c r="D5108" s="711" t="s">
        <v>5883</v>
      </c>
      <c r="E5108" s="713">
        <v>48.34</v>
      </c>
    </row>
    <row r="5109" spans="1:5">
      <c r="A5109" s="712">
        <v>97470</v>
      </c>
      <c r="B5109" s="711" t="s">
        <v>6974</v>
      </c>
      <c r="C5109" s="711" t="s">
        <v>269</v>
      </c>
      <c r="D5109" s="711" t="s">
        <v>5883</v>
      </c>
      <c r="E5109" s="713">
        <v>59.76</v>
      </c>
    </row>
    <row r="5110" spans="1:5">
      <c r="A5110" s="712">
        <v>97471</v>
      </c>
      <c r="B5110" s="711" t="s">
        <v>6975</v>
      </c>
      <c r="C5110" s="711" t="s">
        <v>269</v>
      </c>
      <c r="D5110" s="711" t="s">
        <v>5883</v>
      </c>
      <c r="E5110" s="713">
        <v>71.569999999999993</v>
      </c>
    </row>
    <row r="5111" spans="1:5">
      <c r="A5111" s="712">
        <v>97474</v>
      </c>
      <c r="B5111" s="711" t="s">
        <v>6976</v>
      </c>
      <c r="C5111" s="711" t="s">
        <v>269</v>
      </c>
      <c r="D5111" s="711" t="s">
        <v>5883</v>
      </c>
      <c r="E5111" s="713">
        <v>107.59</v>
      </c>
    </row>
    <row r="5112" spans="1:5">
      <c r="A5112" s="712">
        <v>97475</v>
      </c>
      <c r="B5112" s="711" t="s">
        <v>6977</v>
      </c>
      <c r="C5112" s="711" t="s">
        <v>269</v>
      </c>
      <c r="D5112" s="711" t="s">
        <v>5883</v>
      </c>
      <c r="E5112" s="713">
        <v>131.46</v>
      </c>
    </row>
    <row r="5113" spans="1:5">
      <c r="A5113" s="712">
        <v>97477</v>
      </c>
      <c r="B5113" s="711" t="s">
        <v>6978</v>
      </c>
      <c r="C5113" s="711" t="s">
        <v>269</v>
      </c>
      <c r="D5113" s="711" t="s">
        <v>5883</v>
      </c>
      <c r="E5113" s="713">
        <v>142.91</v>
      </c>
    </row>
    <row r="5114" spans="1:5">
      <c r="A5114" s="712">
        <v>97478</v>
      </c>
      <c r="B5114" s="711" t="s">
        <v>6979</v>
      </c>
      <c r="C5114" s="711" t="s">
        <v>269</v>
      </c>
      <c r="D5114" s="711" t="s">
        <v>5883</v>
      </c>
      <c r="E5114" s="713">
        <v>175.07</v>
      </c>
    </row>
    <row r="5115" spans="1:5">
      <c r="A5115" s="712">
        <v>97479</v>
      </c>
      <c r="B5115" s="711" t="s">
        <v>6980</v>
      </c>
      <c r="C5115" s="711" t="s">
        <v>269</v>
      </c>
      <c r="D5115" s="711" t="s">
        <v>5883</v>
      </c>
      <c r="E5115" s="713">
        <v>36.21</v>
      </c>
    </row>
    <row r="5116" spans="1:5">
      <c r="A5116" s="712">
        <v>97480</v>
      </c>
      <c r="B5116" s="711" t="s">
        <v>6981</v>
      </c>
      <c r="C5116" s="711" t="s">
        <v>269</v>
      </c>
      <c r="D5116" s="711" t="s">
        <v>5883</v>
      </c>
      <c r="E5116" s="713">
        <v>36.21</v>
      </c>
    </row>
    <row r="5117" spans="1:5">
      <c r="A5117" s="712">
        <v>97481</v>
      </c>
      <c r="B5117" s="711" t="s">
        <v>6982</v>
      </c>
      <c r="C5117" s="711" t="s">
        <v>269</v>
      </c>
      <c r="D5117" s="711" t="s">
        <v>5883</v>
      </c>
      <c r="E5117" s="713">
        <v>52.06</v>
      </c>
    </row>
    <row r="5118" spans="1:5">
      <c r="A5118" s="712">
        <v>97482</v>
      </c>
      <c r="B5118" s="711" t="s">
        <v>6983</v>
      </c>
      <c r="C5118" s="711" t="s">
        <v>269</v>
      </c>
      <c r="D5118" s="711" t="s">
        <v>5883</v>
      </c>
      <c r="E5118" s="713">
        <v>52.06</v>
      </c>
    </row>
    <row r="5119" spans="1:5">
      <c r="A5119" s="712">
        <v>97483</v>
      </c>
      <c r="B5119" s="711" t="s">
        <v>6984</v>
      </c>
      <c r="C5119" s="711" t="s">
        <v>269</v>
      </c>
      <c r="D5119" s="711" t="s">
        <v>5883</v>
      </c>
      <c r="E5119" s="713">
        <v>72.45</v>
      </c>
    </row>
    <row r="5120" spans="1:5">
      <c r="A5120" s="712">
        <v>97484</v>
      </c>
      <c r="B5120" s="711" t="s">
        <v>6985</v>
      </c>
      <c r="C5120" s="711" t="s">
        <v>269</v>
      </c>
      <c r="D5120" s="711" t="s">
        <v>5883</v>
      </c>
      <c r="E5120" s="713">
        <v>72.45</v>
      </c>
    </row>
    <row r="5121" spans="1:5">
      <c r="A5121" s="712">
        <v>97485</v>
      </c>
      <c r="B5121" s="711" t="s">
        <v>6986</v>
      </c>
      <c r="C5121" s="711" t="s">
        <v>269</v>
      </c>
      <c r="D5121" s="711" t="s">
        <v>5883</v>
      </c>
      <c r="E5121" s="713">
        <v>99.39</v>
      </c>
    </row>
    <row r="5122" spans="1:5">
      <c r="A5122" s="712">
        <v>97486</v>
      </c>
      <c r="B5122" s="711" t="s">
        <v>6987</v>
      </c>
      <c r="C5122" s="711" t="s">
        <v>269</v>
      </c>
      <c r="D5122" s="711" t="s">
        <v>5883</v>
      </c>
      <c r="E5122" s="713">
        <v>106.13</v>
      </c>
    </row>
    <row r="5123" spans="1:5">
      <c r="A5123" s="712">
        <v>97487</v>
      </c>
      <c r="B5123" s="711" t="s">
        <v>6988</v>
      </c>
      <c r="C5123" s="711" t="s">
        <v>269</v>
      </c>
      <c r="D5123" s="711" t="s">
        <v>5883</v>
      </c>
      <c r="E5123" s="713">
        <v>180.3</v>
      </c>
    </row>
    <row r="5124" spans="1:5">
      <c r="A5124" s="712">
        <v>97488</v>
      </c>
      <c r="B5124" s="711" t="s">
        <v>6989</v>
      </c>
      <c r="C5124" s="711" t="s">
        <v>269</v>
      </c>
      <c r="D5124" s="711" t="s">
        <v>5883</v>
      </c>
      <c r="E5124" s="713">
        <v>191.08</v>
      </c>
    </row>
    <row r="5125" spans="1:5">
      <c r="A5125" s="712">
        <v>97489</v>
      </c>
      <c r="B5125" s="711" t="s">
        <v>6990</v>
      </c>
      <c r="C5125" s="711" t="s">
        <v>269</v>
      </c>
      <c r="D5125" s="711" t="s">
        <v>5883</v>
      </c>
      <c r="E5125" s="713">
        <v>420.2</v>
      </c>
    </row>
    <row r="5126" spans="1:5">
      <c r="A5126" s="712">
        <v>97490</v>
      </c>
      <c r="B5126" s="711" t="s">
        <v>6991</v>
      </c>
      <c r="C5126" s="711" t="s">
        <v>269</v>
      </c>
      <c r="D5126" s="711" t="s">
        <v>5883</v>
      </c>
      <c r="E5126" s="713">
        <v>371.83</v>
      </c>
    </row>
    <row r="5127" spans="1:5">
      <c r="A5127" s="712">
        <v>97491</v>
      </c>
      <c r="B5127" s="711" t="s">
        <v>6992</v>
      </c>
      <c r="C5127" s="711" t="s">
        <v>269</v>
      </c>
      <c r="D5127" s="711" t="s">
        <v>5883</v>
      </c>
      <c r="E5127" s="713">
        <v>55.42</v>
      </c>
    </row>
    <row r="5128" spans="1:5">
      <c r="A5128" s="712">
        <v>97492</v>
      </c>
      <c r="B5128" s="711" t="s">
        <v>6993</v>
      </c>
      <c r="C5128" s="711" t="s">
        <v>269</v>
      </c>
      <c r="D5128" s="711" t="s">
        <v>5883</v>
      </c>
      <c r="E5128" s="713">
        <v>80.69</v>
      </c>
    </row>
    <row r="5129" spans="1:5">
      <c r="A5129" s="712">
        <v>97493</v>
      </c>
      <c r="B5129" s="711" t="s">
        <v>6994</v>
      </c>
      <c r="C5129" s="711" t="s">
        <v>269</v>
      </c>
      <c r="D5129" s="711" t="s">
        <v>5883</v>
      </c>
      <c r="E5129" s="713">
        <v>103.9</v>
      </c>
    </row>
    <row r="5130" spans="1:5">
      <c r="A5130" s="712">
        <v>97494</v>
      </c>
      <c r="B5130" s="711" t="s">
        <v>6995</v>
      </c>
      <c r="C5130" s="711" t="s">
        <v>269</v>
      </c>
      <c r="D5130" s="711" t="s">
        <v>5883</v>
      </c>
      <c r="E5130" s="713">
        <v>159.58000000000001</v>
      </c>
    </row>
    <row r="5131" spans="1:5">
      <c r="A5131" s="712">
        <v>97495</v>
      </c>
      <c r="B5131" s="711" t="s">
        <v>6996</v>
      </c>
      <c r="C5131" s="711" t="s">
        <v>269</v>
      </c>
      <c r="D5131" s="711" t="s">
        <v>5883</v>
      </c>
      <c r="E5131" s="713">
        <v>288.75</v>
      </c>
    </row>
    <row r="5132" spans="1:5">
      <c r="A5132" s="712">
        <v>97496</v>
      </c>
      <c r="B5132" s="711" t="s">
        <v>6997</v>
      </c>
      <c r="C5132" s="711" t="s">
        <v>269</v>
      </c>
      <c r="D5132" s="711" t="s">
        <v>5883</v>
      </c>
      <c r="E5132" s="713">
        <v>453.57</v>
      </c>
    </row>
    <row r="5133" spans="1:5">
      <c r="A5133" s="712">
        <v>97499</v>
      </c>
      <c r="B5133" s="711" t="s">
        <v>6998</v>
      </c>
      <c r="C5133" s="711" t="s">
        <v>269</v>
      </c>
      <c r="D5133" s="711" t="s">
        <v>5883</v>
      </c>
      <c r="E5133" s="713">
        <v>20.58</v>
      </c>
    </row>
    <row r="5134" spans="1:5">
      <c r="A5134" s="712">
        <v>97500</v>
      </c>
      <c r="B5134" s="711" t="s">
        <v>6999</v>
      </c>
      <c r="C5134" s="711" t="s">
        <v>269</v>
      </c>
      <c r="D5134" s="711" t="s">
        <v>5883</v>
      </c>
      <c r="E5134" s="713">
        <v>17.12</v>
      </c>
    </row>
    <row r="5135" spans="1:5">
      <c r="A5135" s="712">
        <v>97502</v>
      </c>
      <c r="B5135" s="711" t="s">
        <v>7000</v>
      </c>
      <c r="C5135" s="711" t="s">
        <v>269</v>
      </c>
      <c r="D5135" s="711" t="s">
        <v>5883</v>
      </c>
      <c r="E5135" s="713">
        <v>28.57</v>
      </c>
    </row>
    <row r="5136" spans="1:5">
      <c r="A5136" s="712">
        <v>97503</v>
      </c>
      <c r="B5136" s="711" t="s">
        <v>7001</v>
      </c>
      <c r="C5136" s="711" t="s">
        <v>269</v>
      </c>
      <c r="D5136" s="711" t="s">
        <v>5883</v>
      </c>
      <c r="E5136" s="713">
        <v>34.590000000000003</v>
      </c>
    </row>
    <row r="5137" spans="1:5">
      <c r="A5137" s="712">
        <v>97505</v>
      </c>
      <c r="B5137" s="711" t="s">
        <v>7002</v>
      </c>
      <c r="C5137" s="711" t="s">
        <v>269</v>
      </c>
      <c r="D5137" s="711" t="s">
        <v>5883</v>
      </c>
      <c r="E5137" s="713">
        <v>35.71</v>
      </c>
    </row>
    <row r="5138" spans="1:5">
      <c r="A5138" s="712">
        <v>97506</v>
      </c>
      <c r="B5138" s="711" t="s">
        <v>7003</v>
      </c>
      <c r="C5138" s="711" t="s">
        <v>269</v>
      </c>
      <c r="D5138" s="711" t="s">
        <v>5883</v>
      </c>
      <c r="E5138" s="713">
        <v>43.18</v>
      </c>
    </row>
    <row r="5139" spans="1:5">
      <c r="A5139" s="712">
        <v>97508</v>
      </c>
      <c r="B5139" s="711" t="s">
        <v>7004</v>
      </c>
      <c r="C5139" s="711" t="s">
        <v>269</v>
      </c>
      <c r="D5139" s="711" t="s">
        <v>5883</v>
      </c>
      <c r="E5139" s="713">
        <v>52.46</v>
      </c>
    </row>
    <row r="5140" spans="1:5">
      <c r="A5140" s="712">
        <v>97509</v>
      </c>
      <c r="B5140" s="711" t="s">
        <v>7005</v>
      </c>
      <c r="C5140" s="711" t="s">
        <v>269</v>
      </c>
      <c r="D5140" s="711" t="s">
        <v>5883</v>
      </c>
      <c r="E5140" s="713">
        <v>64.27</v>
      </c>
    </row>
    <row r="5141" spans="1:5">
      <c r="A5141" s="712">
        <v>97511</v>
      </c>
      <c r="B5141" s="711" t="s">
        <v>7006</v>
      </c>
      <c r="C5141" s="711" t="s">
        <v>269</v>
      </c>
      <c r="D5141" s="711" t="s">
        <v>5883</v>
      </c>
      <c r="E5141" s="713">
        <v>97.11</v>
      </c>
    </row>
    <row r="5142" spans="1:5">
      <c r="A5142" s="712">
        <v>97512</v>
      </c>
      <c r="B5142" s="711" t="s">
        <v>7007</v>
      </c>
      <c r="C5142" s="711" t="s">
        <v>269</v>
      </c>
      <c r="D5142" s="711" t="s">
        <v>5883</v>
      </c>
      <c r="E5142" s="713">
        <v>120.98</v>
      </c>
    </row>
    <row r="5143" spans="1:5">
      <c r="A5143" s="712">
        <v>97514</v>
      </c>
      <c r="B5143" s="711" t="s">
        <v>7008</v>
      </c>
      <c r="C5143" s="711" t="s">
        <v>269</v>
      </c>
      <c r="D5143" s="711" t="s">
        <v>5883</v>
      </c>
      <c r="E5143" s="713">
        <v>129.13</v>
      </c>
    </row>
    <row r="5144" spans="1:5">
      <c r="A5144" s="712">
        <v>97515</v>
      </c>
      <c r="B5144" s="711" t="s">
        <v>7009</v>
      </c>
      <c r="C5144" s="711" t="s">
        <v>269</v>
      </c>
      <c r="D5144" s="711" t="s">
        <v>5883</v>
      </c>
      <c r="E5144" s="713">
        <v>161.29</v>
      </c>
    </row>
    <row r="5145" spans="1:5">
      <c r="A5145" s="712">
        <v>97517</v>
      </c>
      <c r="B5145" s="711" t="s">
        <v>7010</v>
      </c>
      <c r="C5145" s="711" t="s">
        <v>269</v>
      </c>
      <c r="D5145" s="711" t="s">
        <v>5883</v>
      </c>
      <c r="E5145" s="713">
        <v>33.26</v>
      </c>
    </row>
    <row r="5146" spans="1:5">
      <c r="A5146" s="712">
        <v>97518</v>
      </c>
      <c r="B5146" s="711" t="s">
        <v>7011</v>
      </c>
      <c r="C5146" s="711" t="s">
        <v>269</v>
      </c>
      <c r="D5146" s="711" t="s">
        <v>5883</v>
      </c>
      <c r="E5146" s="713">
        <v>33.26</v>
      </c>
    </row>
    <row r="5147" spans="1:5">
      <c r="A5147" s="712">
        <v>97519</v>
      </c>
      <c r="B5147" s="711" t="s">
        <v>7012</v>
      </c>
      <c r="C5147" s="711" t="s">
        <v>269</v>
      </c>
      <c r="D5147" s="711" t="s">
        <v>5883</v>
      </c>
      <c r="E5147" s="713">
        <v>46.86</v>
      </c>
    </row>
    <row r="5148" spans="1:5">
      <c r="A5148" s="712">
        <v>97520</v>
      </c>
      <c r="B5148" s="711" t="s">
        <v>7013</v>
      </c>
      <c r="C5148" s="711" t="s">
        <v>269</v>
      </c>
      <c r="D5148" s="711" t="s">
        <v>5883</v>
      </c>
      <c r="E5148" s="713">
        <v>46.86</v>
      </c>
    </row>
    <row r="5149" spans="1:5">
      <c r="A5149" s="712">
        <v>97521</v>
      </c>
      <c r="B5149" s="711" t="s">
        <v>7014</v>
      </c>
      <c r="C5149" s="711" t="s">
        <v>269</v>
      </c>
      <c r="D5149" s="711" t="s">
        <v>5883</v>
      </c>
      <c r="E5149" s="713">
        <v>64.69</v>
      </c>
    </row>
    <row r="5150" spans="1:5">
      <c r="A5150" s="712">
        <v>97522</v>
      </c>
      <c r="B5150" s="711" t="s">
        <v>7015</v>
      </c>
      <c r="C5150" s="711" t="s">
        <v>269</v>
      </c>
      <c r="D5150" s="711" t="s">
        <v>5883</v>
      </c>
      <c r="E5150" s="713">
        <v>64.69</v>
      </c>
    </row>
    <row r="5151" spans="1:5">
      <c r="A5151" s="712">
        <v>97523</v>
      </c>
      <c r="B5151" s="711" t="s">
        <v>7016</v>
      </c>
      <c r="C5151" s="711" t="s">
        <v>269</v>
      </c>
      <c r="D5151" s="711" t="s">
        <v>5883</v>
      </c>
      <c r="E5151" s="713">
        <v>88.45</v>
      </c>
    </row>
    <row r="5152" spans="1:5">
      <c r="A5152" s="712">
        <v>97524</v>
      </c>
      <c r="B5152" s="711" t="s">
        <v>7017</v>
      </c>
      <c r="C5152" s="711" t="s">
        <v>269</v>
      </c>
      <c r="D5152" s="711" t="s">
        <v>5883</v>
      </c>
      <c r="E5152" s="713">
        <v>95.19</v>
      </c>
    </row>
    <row r="5153" spans="1:5">
      <c r="A5153" s="712">
        <v>97525</v>
      </c>
      <c r="B5153" s="711" t="s">
        <v>7018</v>
      </c>
      <c r="C5153" s="711" t="s">
        <v>269</v>
      </c>
      <c r="D5153" s="711" t="s">
        <v>5883</v>
      </c>
      <c r="E5153" s="713">
        <v>164.48</v>
      </c>
    </row>
    <row r="5154" spans="1:5">
      <c r="A5154" s="712">
        <v>97526</v>
      </c>
      <c r="B5154" s="711" t="s">
        <v>7019</v>
      </c>
      <c r="C5154" s="711" t="s">
        <v>269</v>
      </c>
      <c r="D5154" s="711" t="s">
        <v>5883</v>
      </c>
      <c r="E5154" s="713">
        <v>175.26</v>
      </c>
    </row>
    <row r="5155" spans="1:5">
      <c r="A5155" s="712">
        <v>97527</v>
      </c>
      <c r="B5155" s="711" t="s">
        <v>7020</v>
      </c>
      <c r="C5155" s="711" t="s">
        <v>269</v>
      </c>
      <c r="D5155" s="711" t="s">
        <v>5883</v>
      </c>
      <c r="E5155" s="713">
        <v>399.58</v>
      </c>
    </row>
    <row r="5156" spans="1:5">
      <c r="A5156" s="712">
        <v>97528</v>
      </c>
      <c r="B5156" s="711" t="s">
        <v>7021</v>
      </c>
      <c r="C5156" s="711" t="s">
        <v>269</v>
      </c>
      <c r="D5156" s="711" t="s">
        <v>5883</v>
      </c>
      <c r="E5156" s="713">
        <v>351.21</v>
      </c>
    </row>
    <row r="5157" spans="1:5">
      <c r="A5157" s="712">
        <v>97529</v>
      </c>
      <c r="B5157" s="711" t="s">
        <v>7022</v>
      </c>
      <c r="C5157" s="711" t="s">
        <v>269</v>
      </c>
      <c r="D5157" s="711" t="s">
        <v>5883</v>
      </c>
      <c r="E5157" s="713">
        <v>51.53</v>
      </c>
    </row>
    <row r="5158" spans="1:5">
      <c r="A5158" s="712">
        <v>97530</v>
      </c>
      <c r="B5158" s="711" t="s">
        <v>7023</v>
      </c>
      <c r="C5158" s="711" t="s">
        <v>269</v>
      </c>
      <c r="D5158" s="711" t="s">
        <v>5883</v>
      </c>
      <c r="E5158" s="713">
        <v>73.75</v>
      </c>
    </row>
    <row r="5159" spans="1:5">
      <c r="A5159" s="712">
        <v>97531</v>
      </c>
      <c r="B5159" s="711" t="s">
        <v>7024</v>
      </c>
      <c r="C5159" s="711" t="s">
        <v>269</v>
      </c>
      <c r="D5159" s="711" t="s">
        <v>5883</v>
      </c>
      <c r="E5159" s="713">
        <v>93.53</v>
      </c>
    </row>
    <row r="5160" spans="1:5">
      <c r="A5160" s="712">
        <v>97532</v>
      </c>
      <c r="B5160" s="711" t="s">
        <v>7025</v>
      </c>
      <c r="C5160" s="711" t="s">
        <v>269</v>
      </c>
      <c r="D5160" s="711" t="s">
        <v>5883</v>
      </c>
      <c r="E5160" s="713">
        <v>144.99</v>
      </c>
    </row>
    <row r="5161" spans="1:5">
      <c r="A5161" s="712">
        <v>97533</v>
      </c>
      <c r="B5161" s="711" t="s">
        <v>7026</v>
      </c>
      <c r="C5161" s="711" t="s">
        <v>269</v>
      </c>
      <c r="D5161" s="711" t="s">
        <v>5883</v>
      </c>
      <c r="E5161" s="713">
        <v>270.8</v>
      </c>
    </row>
    <row r="5162" spans="1:5">
      <c r="A5162" s="712">
        <v>97534</v>
      </c>
      <c r="B5162" s="711" t="s">
        <v>7027</v>
      </c>
      <c r="C5162" s="711" t="s">
        <v>269</v>
      </c>
      <c r="D5162" s="711" t="s">
        <v>5883</v>
      </c>
      <c r="E5162" s="713">
        <v>426.08</v>
      </c>
    </row>
    <row r="5163" spans="1:5">
      <c r="A5163" s="712">
        <v>97537</v>
      </c>
      <c r="B5163" s="711" t="s">
        <v>7028</v>
      </c>
      <c r="C5163" s="711" t="s">
        <v>269</v>
      </c>
      <c r="D5163" s="711" t="s">
        <v>5883</v>
      </c>
      <c r="E5163" s="713">
        <v>15.76</v>
      </c>
    </row>
    <row r="5164" spans="1:5">
      <c r="A5164" s="712">
        <v>97540</v>
      </c>
      <c r="B5164" s="711" t="s">
        <v>7029</v>
      </c>
      <c r="C5164" s="711" t="s">
        <v>269</v>
      </c>
      <c r="D5164" s="711" t="s">
        <v>5883</v>
      </c>
      <c r="E5164" s="713">
        <v>21.65</v>
      </c>
    </row>
    <row r="5165" spans="1:5">
      <c r="A5165" s="712">
        <v>97541</v>
      </c>
      <c r="B5165" s="711" t="s">
        <v>7030</v>
      </c>
      <c r="C5165" s="711" t="s">
        <v>269</v>
      </c>
      <c r="D5165" s="711" t="s">
        <v>5883</v>
      </c>
      <c r="E5165" s="713">
        <v>18.78</v>
      </c>
    </row>
    <row r="5166" spans="1:5">
      <c r="A5166" s="712">
        <v>97543</v>
      </c>
      <c r="B5166" s="711" t="s">
        <v>7031</v>
      </c>
      <c r="C5166" s="711" t="s">
        <v>269</v>
      </c>
      <c r="D5166" s="711" t="s">
        <v>5883</v>
      </c>
      <c r="E5166" s="713">
        <v>35.93</v>
      </c>
    </row>
    <row r="5167" spans="1:5">
      <c r="A5167" s="712">
        <v>97544</v>
      </c>
      <c r="B5167" s="711" t="s">
        <v>7032</v>
      </c>
      <c r="C5167" s="711" t="s">
        <v>269</v>
      </c>
      <c r="D5167" s="711" t="s">
        <v>5883</v>
      </c>
      <c r="E5167" s="713">
        <v>32.47</v>
      </c>
    </row>
    <row r="5168" spans="1:5">
      <c r="A5168" s="712">
        <v>97546</v>
      </c>
      <c r="B5168" s="711" t="s">
        <v>7033</v>
      </c>
      <c r="C5168" s="711" t="s">
        <v>269</v>
      </c>
      <c r="D5168" s="711" t="s">
        <v>5883</v>
      </c>
      <c r="E5168" s="713">
        <v>22.19</v>
      </c>
    </row>
    <row r="5169" spans="1:5">
      <c r="A5169" s="712">
        <v>97547</v>
      </c>
      <c r="B5169" s="711" t="s">
        <v>7034</v>
      </c>
      <c r="C5169" s="711" t="s">
        <v>269</v>
      </c>
      <c r="D5169" s="711" t="s">
        <v>5883</v>
      </c>
      <c r="E5169" s="713">
        <v>22.19</v>
      </c>
    </row>
    <row r="5170" spans="1:5">
      <c r="A5170" s="712">
        <v>97548</v>
      </c>
      <c r="B5170" s="711" t="s">
        <v>7035</v>
      </c>
      <c r="C5170" s="711" t="s">
        <v>269</v>
      </c>
      <c r="D5170" s="711" t="s">
        <v>5883</v>
      </c>
      <c r="E5170" s="713">
        <v>33.340000000000003</v>
      </c>
    </row>
    <row r="5171" spans="1:5">
      <c r="A5171" s="712">
        <v>97549</v>
      </c>
      <c r="B5171" s="711" t="s">
        <v>7036</v>
      </c>
      <c r="C5171" s="711" t="s">
        <v>269</v>
      </c>
      <c r="D5171" s="711" t="s">
        <v>5883</v>
      </c>
      <c r="E5171" s="713">
        <v>33.340000000000003</v>
      </c>
    </row>
    <row r="5172" spans="1:5">
      <c r="A5172" s="712">
        <v>97550</v>
      </c>
      <c r="B5172" s="711" t="s">
        <v>7037</v>
      </c>
      <c r="C5172" s="711" t="s">
        <v>269</v>
      </c>
      <c r="D5172" s="711" t="s">
        <v>5883</v>
      </c>
      <c r="E5172" s="713">
        <v>56.3</v>
      </c>
    </row>
    <row r="5173" spans="1:5">
      <c r="A5173" s="712">
        <v>97551</v>
      </c>
      <c r="B5173" s="711" t="s">
        <v>7038</v>
      </c>
      <c r="C5173" s="711" t="s">
        <v>269</v>
      </c>
      <c r="D5173" s="711" t="s">
        <v>5883</v>
      </c>
      <c r="E5173" s="713">
        <v>56.3</v>
      </c>
    </row>
    <row r="5174" spans="1:5">
      <c r="A5174" s="712">
        <v>97552</v>
      </c>
      <c r="B5174" s="711" t="s">
        <v>7039</v>
      </c>
      <c r="C5174" s="711" t="s">
        <v>269</v>
      </c>
      <c r="D5174" s="711" t="s">
        <v>5883</v>
      </c>
      <c r="E5174" s="713">
        <v>32.090000000000003</v>
      </c>
    </row>
    <row r="5175" spans="1:5">
      <c r="A5175" s="712">
        <v>97553</v>
      </c>
      <c r="B5175" s="711" t="s">
        <v>7040</v>
      </c>
      <c r="C5175" s="711" t="s">
        <v>269</v>
      </c>
      <c r="D5175" s="711" t="s">
        <v>5883</v>
      </c>
      <c r="E5175" s="713">
        <v>46.95</v>
      </c>
    </row>
    <row r="5176" spans="1:5">
      <c r="A5176" s="712">
        <v>97554</v>
      </c>
      <c r="B5176" s="711" t="s">
        <v>7041</v>
      </c>
      <c r="C5176" s="711" t="s">
        <v>269</v>
      </c>
      <c r="D5176" s="711" t="s">
        <v>5883</v>
      </c>
      <c r="E5176" s="713">
        <v>82.28</v>
      </c>
    </row>
    <row r="5177" spans="1:5">
      <c r="A5177" s="712">
        <v>98602</v>
      </c>
      <c r="B5177" s="711" t="s">
        <v>4169</v>
      </c>
      <c r="C5177" s="711" t="s">
        <v>269</v>
      </c>
      <c r="D5177" s="711" t="s">
        <v>5883</v>
      </c>
      <c r="E5177" s="713">
        <v>13.48</v>
      </c>
    </row>
    <row r="5178" spans="1:5">
      <c r="A5178" s="712">
        <v>88503</v>
      </c>
      <c r="B5178" s="711" t="s">
        <v>4170</v>
      </c>
      <c r="C5178" s="711" t="s">
        <v>269</v>
      </c>
      <c r="D5178" s="711" t="s">
        <v>5884</v>
      </c>
      <c r="E5178" s="713">
        <v>857.88</v>
      </c>
    </row>
    <row r="5179" spans="1:5">
      <c r="A5179" s="712">
        <v>88504</v>
      </c>
      <c r="B5179" s="711" t="s">
        <v>4171</v>
      </c>
      <c r="C5179" s="711" t="s">
        <v>269</v>
      </c>
      <c r="D5179" s="711" t="s">
        <v>5884</v>
      </c>
      <c r="E5179" s="713">
        <v>692.22</v>
      </c>
    </row>
    <row r="5180" spans="1:5">
      <c r="A5180" s="712">
        <v>97895</v>
      </c>
      <c r="B5180" s="711" t="s">
        <v>7042</v>
      </c>
      <c r="C5180" s="711" t="s">
        <v>269</v>
      </c>
      <c r="D5180" s="711" t="s">
        <v>5883</v>
      </c>
      <c r="E5180" s="713">
        <v>152.24</v>
      </c>
    </row>
    <row r="5181" spans="1:5">
      <c r="A5181" s="712">
        <v>97896</v>
      </c>
      <c r="B5181" s="711" t="s">
        <v>7043</v>
      </c>
      <c r="C5181" s="711" t="s">
        <v>269</v>
      </c>
      <c r="D5181" s="711" t="s">
        <v>5883</v>
      </c>
      <c r="E5181" s="713">
        <v>269.42</v>
      </c>
    </row>
    <row r="5182" spans="1:5">
      <c r="A5182" s="712">
        <v>97897</v>
      </c>
      <c r="B5182" s="711" t="s">
        <v>7044</v>
      </c>
      <c r="C5182" s="711" t="s">
        <v>269</v>
      </c>
      <c r="D5182" s="711" t="s">
        <v>5883</v>
      </c>
      <c r="E5182" s="713">
        <v>367.15</v>
      </c>
    </row>
    <row r="5183" spans="1:5">
      <c r="A5183" s="712">
        <v>97898</v>
      </c>
      <c r="B5183" s="711" t="s">
        <v>7045</v>
      </c>
      <c r="C5183" s="711" t="s">
        <v>269</v>
      </c>
      <c r="D5183" s="711" t="s">
        <v>5883</v>
      </c>
      <c r="E5183" s="713">
        <v>603.9</v>
      </c>
    </row>
    <row r="5184" spans="1:5">
      <c r="A5184" s="712">
        <v>97900</v>
      </c>
      <c r="B5184" s="711" t="s">
        <v>7046</v>
      </c>
      <c r="C5184" s="711" t="s">
        <v>269</v>
      </c>
      <c r="D5184" s="711" t="s">
        <v>5883</v>
      </c>
      <c r="E5184" s="713">
        <v>162.88999999999999</v>
      </c>
    </row>
    <row r="5185" spans="1:5">
      <c r="A5185" s="712">
        <v>97901</v>
      </c>
      <c r="B5185" s="711" t="s">
        <v>7047</v>
      </c>
      <c r="C5185" s="711" t="s">
        <v>269</v>
      </c>
      <c r="D5185" s="711" t="s">
        <v>5883</v>
      </c>
      <c r="E5185" s="713">
        <v>259.39999999999998</v>
      </c>
    </row>
    <row r="5186" spans="1:5">
      <c r="A5186" s="712">
        <v>97902</v>
      </c>
      <c r="B5186" s="711" t="s">
        <v>7048</v>
      </c>
      <c r="C5186" s="711" t="s">
        <v>269</v>
      </c>
      <c r="D5186" s="711" t="s">
        <v>5883</v>
      </c>
      <c r="E5186" s="713">
        <v>515.4</v>
      </c>
    </row>
    <row r="5187" spans="1:5">
      <c r="A5187" s="712">
        <v>97903</v>
      </c>
      <c r="B5187" s="711" t="s">
        <v>7049</v>
      </c>
      <c r="C5187" s="711" t="s">
        <v>269</v>
      </c>
      <c r="D5187" s="711" t="s">
        <v>5883</v>
      </c>
      <c r="E5187" s="713">
        <v>706.77</v>
      </c>
    </row>
    <row r="5188" spans="1:5">
      <c r="A5188" s="712">
        <v>97904</v>
      </c>
      <c r="B5188" s="711" t="s">
        <v>7050</v>
      </c>
      <c r="C5188" s="711" t="s">
        <v>269</v>
      </c>
      <c r="D5188" s="711" t="s">
        <v>5883</v>
      </c>
      <c r="E5188" s="713">
        <v>837.8</v>
      </c>
    </row>
    <row r="5189" spans="1:5">
      <c r="A5189" s="712">
        <v>97905</v>
      </c>
      <c r="B5189" s="711" t="s">
        <v>7051</v>
      </c>
      <c r="C5189" s="711" t="s">
        <v>269</v>
      </c>
      <c r="D5189" s="711" t="s">
        <v>5883</v>
      </c>
      <c r="E5189" s="713">
        <v>189.83</v>
      </c>
    </row>
    <row r="5190" spans="1:5">
      <c r="A5190" s="712">
        <v>97906</v>
      </c>
      <c r="B5190" s="711" t="s">
        <v>7052</v>
      </c>
      <c r="C5190" s="711" t="s">
        <v>269</v>
      </c>
      <c r="D5190" s="711" t="s">
        <v>5883</v>
      </c>
      <c r="E5190" s="713">
        <v>354.57</v>
      </c>
    </row>
    <row r="5191" spans="1:5">
      <c r="A5191" s="712">
        <v>97907</v>
      </c>
      <c r="B5191" s="711" t="s">
        <v>7053</v>
      </c>
      <c r="C5191" s="711" t="s">
        <v>269</v>
      </c>
      <c r="D5191" s="711" t="s">
        <v>5883</v>
      </c>
      <c r="E5191" s="713">
        <v>501.52</v>
      </c>
    </row>
    <row r="5192" spans="1:5">
      <c r="A5192" s="712">
        <v>97908</v>
      </c>
      <c r="B5192" s="711" t="s">
        <v>7054</v>
      </c>
      <c r="C5192" s="711" t="s">
        <v>269</v>
      </c>
      <c r="D5192" s="711" t="s">
        <v>5883</v>
      </c>
      <c r="E5192" s="713">
        <v>594.92999999999995</v>
      </c>
    </row>
    <row r="5193" spans="1:5">
      <c r="A5193" s="712">
        <v>98102</v>
      </c>
      <c r="B5193" s="711" t="s">
        <v>7055</v>
      </c>
      <c r="C5193" s="711" t="s">
        <v>269</v>
      </c>
      <c r="D5193" s="711" t="s">
        <v>5883</v>
      </c>
      <c r="E5193" s="713">
        <v>121.29</v>
      </c>
    </row>
    <row r="5194" spans="1:5">
      <c r="A5194" s="712">
        <v>98104</v>
      </c>
      <c r="B5194" s="711" t="s">
        <v>7056</v>
      </c>
      <c r="C5194" s="711" t="s">
        <v>269</v>
      </c>
      <c r="D5194" s="711" t="s">
        <v>5883</v>
      </c>
      <c r="E5194" s="713">
        <v>351.48</v>
      </c>
    </row>
    <row r="5195" spans="1:5">
      <c r="A5195" s="712">
        <v>98105</v>
      </c>
      <c r="B5195" s="711" t="s">
        <v>7057</v>
      </c>
      <c r="C5195" s="711" t="s">
        <v>269</v>
      </c>
      <c r="D5195" s="711" t="s">
        <v>5883</v>
      </c>
      <c r="E5195" s="713">
        <v>603.62</v>
      </c>
    </row>
    <row r="5196" spans="1:5">
      <c r="A5196" s="712">
        <v>98106</v>
      </c>
      <c r="B5196" s="711" t="s">
        <v>7058</v>
      </c>
      <c r="C5196" s="711" t="s">
        <v>269</v>
      </c>
      <c r="D5196" s="711" t="s">
        <v>5883</v>
      </c>
      <c r="E5196" s="714">
        <v>1002.13</v>
      </c>
    </row>
    <row r="5197" spans="1:5">
      <c r="A5197" s="712">
        <v>98107</v>
      </c>
      <c r="B5197" s="711" t="s">
        <v>7059</v>
      </c>
      <c r="C5197" s="711" t="s">
        <v>269</v>
      </c>
      <c r="D5197" s="711" t="s">
        <v>5883</v>
      </c>
      <c r="E5197" s="713">
        <v>226.3</v>
      </c>
    </row>
    <row r="5198" spans="1:5">
      <c r="A5198" s="712">
        <v>98108</v>
      </c>
      <c r="B5198" s="711" t="s">
        <v>7060</v>
      </c>
      <c r="C5198" s="711" t="s">
        <v>269</v>
      </c>
      <c r="D5198" s="711" t="s">
        <v>5883</v>
      </c>
      <c r="E5198" s="713">
        <v>401.84</v>
      </c>
    </row>
    <row r="5199" spans="1:5">
      <c r="A5199" s="712">
        <v>99250</v>
      </c>
      <c r="B5199" s="711" t="s">
        <v>7061</v>
      </c>
      <c r="C5199" s="711" t="s">
        <v>269</v>
      </c>
      <c r="D5199" s="711" t="s">
        <v>5883</v>
      </c>
      <c r="E5199" s="713">
        <v>159.38999999999999</v>
      </c>
    </row>
    <row r="5200" spans="1:5">
      <c r="A5200" s="712">
        <v>99251</v>
      </c>
      <c r="B5200" s="711" t="s">
        <v>7062</v>
      </c>
      <c r="C5200" s="711" t="s">
        <v>269</v>
      </c>
      <c r="D5200" s="711" t="s">
        <v>5883</v>
      </c>
      <c r="E5200" s="713">
        <v>253.38</v>
      </c>
    </row>
    <row r="5201" spans="1:5">
      <c r="A5201" s="712">
        <v>99253</v>
      </c>
      <c r="B5201" s="711" t="s">
        <v>7063</v>
      </c>
      <c r="C5201" s="711" t="s">
        <v>269</v>
      </c>
      <c r="D5201" s="711" t="s">
        <v>5883</v>
      </c>
      <c r="E5201" s="713">
        <v>501.9</v>
      </c>
    </row>
    <row r="5202" spans="1:5">
      <c r="A5202" s="712">
        <v>99255</v>
      </c>
      <c r="B5202" s="711" t="s">
        <v>7064</v>
      </c>
      <c r="C5202" s="711" t="s">
        <v>269</v>
      </c>
      <c r="D5202" s="711" t="s">
        <v>5883</v>
      </c>
      <c r="E5202" s="713">
        <v>688.25</v>
      </c>
    </row>
    <row r="5203" spans="1:5">
      <c r="A5203" s="712">
        <v>99257</v>
      </c>
      <c r="B5203" s="711" t="s">
        <v>7065</v>
      </c>
      <c r="C5203" s="711" t="s">
        <v>269</v>
      </c>
      <c r="D5203" s="711" t="s">
        <v>5883</v>
      </c>
      <c r="E5203" s="713">
        <v>813.85</v>
      </c>
    </row>
    <row r="5204" spans="1:5">
      <c r="A5204" s="712">
        <v>99258</v>
      </c>
      <c r="B5204" s="711" t="s">
        <v>7066</v>
      </c>
      <c r="C5204" s="711" t="s">
        <v>269</v>
      </c>
      <c r="D5204" s="711" t="s">
        <v>5883</v>
      </c>
      <c r="E5204" s="713">
        <v>184.86</v>
      </c>
    </row>
    <row r="5205" spans="1:5">
      <c r="A5205" s="712">
        <v>99260</v>
      </c>
      <c r="B5205" s="711" t="s">
        <v>7067</v>
      </c>
      <c r="C5205" s="711" t="s">
        <v>269</v>
      </c>
      <c r="D5205" s="711" t="s">
        <v>5883</v>
      </c>
      <c r="E5205" s="713">
        <v>346.07</v>
      </c>
    </row>
    <row r="5206" spans="1:5">
      <c r="A5206" s="712">
        <v>99262</v>
      </c>
      <c r="B5206" s="711" t="s">
        <v>7068</v>
      </c>
      <c r="C5206" s="711" t="s">
        <v>269</v>
      </c>
      <c r="D5206" s="711" t="s">
        <v>5883</v>
      </c>
      <c r="E5206" s="713">
        <v>489.38</v>
      </c>
    </row>
    <row r="5207" spans="1:5">
      <c r="A5207" s="712">
        <v>99264</v>
      </c>
      <c r="B5207" s="711" t="s">
        <v>7069</v>
      </c>
      <c r="C5207" s="711" t="s">
        <v>269</v>
      </c>
      <c r="D5207" s="711" t="s">
        <v>5883</v>
      </c>
      <c r="E5207" s="713">
        <v>578.53</v>
      </c>
    </row>
    <row r="5208" spans="1:5">
      <c r="A5208" s="712">
        <v>89482</v>
      </c>
      <c r="B5208" s="711" t="s">
        <v>4172</v>
      </c>
      <c r="C5208" s="711" t="s">
        <v>269</v>
      </c>
      <c r="D5208" s="711" t="s">
        <v>5884</v>
      </c>
      <c r="E5208" s="713">
        <v>25.85</v>
      </c>
    </row>
    <row r="5209" spans="1:5">
      <c r="A5209" s="712">
        <v>89491</v>
      </c>
      <c r="B5209" s="711" t="s">
        <v>4173</v>
      </c>
      <c r="C5209" s="711" t="s">
        <v>269</v>
      </c>
      <c r="D5209" s="711" t="s">
        <v>5884</v>
      </c>
      <c r="E5209" s="713">
        <v>64.69</v>
      </c>
    </row>
    <row r="5210" spans="1:5">
      <c r="A5210" s="712">
        <v>89495</v>
      </c>
      <c r="B5210" s="711" t="s">
        <v>4174</v>
      </c>
      <c r="C5210" s="711" t="s">
        <v>269</v>
      </c>
      <c r="D5210" s="711" t="s">
        <v>5884</v>
      </c>
      <c r="E5210" s="713">
        <v>10.48</v>
      </c>
    </row>
    <row r="5211" spans="1:5">
      <c r="A5211" s="712">
        <v>89707</v>
      </c>
      <c r="B5211" s="711" t="s">
        <v>4175</v>
      </c>
      <c r="C5211" s="711" t="s">
        <v>269</v>
      </c>
      <c r="D5211" s="711" t="s">
        <v>5884</v>
      </c>
      <c r="E5211" s="713">
        <v>30.28</v>
      </c>
    </row>
    <row r="5212" spans="1:5">
      <c r="A5212" s="712">
        <v>89708</v>
      </c>
      <c r="B5212" s="711" t="s">
        <v>4176</v>
      </c>
      <c r="C5212" s="711" t="s">
        <v>269</v>
      </c>
      <c r="D5212" s="711" t="s">
        <v>5884</v>
      </c>
      <c r="E5212" s="713">
        <v>70.58</v>
      </c>
    </row>
    <row r="5213" spans="1:5">
      <c r="A5213" s="712">
        <v>89709</v>
      </c>
      <c r="B5213" s="711" t="s">
        <v>4177</v>
      </c>
      <c r="C5213" s="711" t="s">
        <v>269</v>
      </c>
      <c r="D5213" s="711" t="s">
        <v>5884</v>
      </c>
      <c r="E5213" s="713">
        <v>11.76</v>
      </c>
    </row>
    <row r="5214" spans="1:5">
      <c r="A5214" s="712">
        <v>89710</v>
      </c>
      <c r="B5214" s="711" t="s">
        <v>4178</v>
      </c>
      <c r="C5214" s="711" t="s">
        <v>269</v>
      </c>
      <c r="D5214" s="711" t="s">
        <v>5884</v>
      </c>
      <c r="E5214" s="713">
        <v>11.51</v>
      </c>
    </row>
    <row r="5215" spans="1:5">
      <c r="A5215" s="712">
        <v>86872</v>
      </c>
      <c r="B5215" s="711" t="s">
        <v>4179</v>
      </c>
      <c r="C5215" s="711" t="s">
        <v>269</v>
      </c>
      <c r="D5215" s="711" t="s">
        <v>5884</v>
      </c>
      <c r="E5215" s="713">
        <v>686.85</v>
      </c>
    </row>
    <row r="5216" spans="1:5">
      <c r="A5216" s="712">
        <v>86874</v>
      </c>
      <c r="B5216" s="711" t="s">
        <v>4180</v>
      </c>
      <c r="C5216" s="711" t="s">
        <v>269</v>
      </c>
      <c r="D5216" s="711" t="s">
        <v>5884</v>
      </c>
      <c r="E5216" s="713">
        <v>422.86</v>
      </c>
    </row>
    <row r="5217" spans="1:5">
      <c r="A5217" s="712">
        <v>86875</v>
      </c>
      <c r="B5217" s="711" t="s">
        <v>4181</v>
      </c>
      <c r="C5217" s="711" t="s">
        <v>269</v>
      </c>
      <c r="D5217" s="711" t="s">
        <v>5884</v>
      </c>
      <c r="E5217" s="713">
        <v>387.05</v>
      </c>
    </row>
    <row r="5218" spans="1:5">
      <c r="A5218" s="712">
        <v>86876</v>
      </c>
      <c r="B5218" s="711" t="s">
        <v>4182</v>
      </c>
      <c r="C5218" s="711" t="s">
        <v>269</v>
      </c>
      <c r="D5218" s="711" t="s">
        <v>5884</v>
      </c>
      <c r="E5218" s="713">
        <v>223.43</v>
      </c>
    </row>
    <row r="5219" spans="1:5">
      <c r="A5219" s="712">
        <v>86877</v>
      </c>
      <c r="B5219" s="711" t="s">
        <v>4183</v>
      </c>
      <c r="C5219" s="711" t="s">
        <v>269</v>
      </c>
      <c r="D5219" s="711" t="s">
        <v>5884</v>
      </c>
      <c r="E5219" s="713">
        <v>27.12</v>
      </c>
    </row>
    <row r="5220" spans="1:5">
      <c r="A5220" s="712">
        <v>86878</v>
      </c>
      <c r="B5220" s="711" t="s">
        <v>4184</v>
      </c>
      <c r="C5220" s="711" t="s">
        <v>269</v>
      </c>
      <c r="D5220" s="711" t="s">
        <v>5884</v>
      </c>
      <c r="E5220" s="713">
        <v>55.13</v>
      </c>
    </row>
    <row r="5221" spans="1:5">
      <c r="A5221" s="712">
        <v>86879</v>
      </c>
      <c r="B5221" s="711" t="s">
        <v>4185</v>
      </c>
      <c r="C5221" s="711" t="s">
        <v>269</v>
      </c>
      <c r="D5221" s="711" t="s">
        <v>5884</v>
      </c>
      <c r="E5221" s="713">
        <v>6.08</v>
      </c>
    </row>
    <row r="5222" spans="1:5">
      <c r="A5222" s="712">
        <v>86880</v>
      </c>
      <c r="B5222" s="711" t="s">
        <v>4186</v>
      </c>
      <c r="C5222" s="711" t="s">
        <v>269</v>
      </c>
      <c r="D5222" s="711" t="s">
        <v>5884</v>
      </c>
      <c r="E5222" s="713">
        <v>17.350000000000001</v>
      </c>
    </row>
    <row r="5223" spans="1:5">
      <c r="A5223" s="712">
        <v>86881</v>
      </c>
      <c r="B5223" s="711" t="s">
        <v>4187</v>
      </c>
      <c r="C5223" s="711" t="s">
        <v>269</v>
      </c>
      <c r="D5223" s="711" t="s">
        <v>5942</v>
      </c>
      <c r="E5223" s="713">
        <v>155.07</v>
      </c>
    </row>
    <row r="5224" spans="1:5">
      <c r="A5224" s="712">
        <v>86882</v>
      </c>
      <c r="B5224" s="711" t="s">
        <v>4188</v>
      </c>
      <c r="C5224" s="711" t="s">
        <v>269</v>
      </c>
      <c r="D5224" s="711" t="s">
        <v>5884</v>
      </c>
      <c r="E5224" s="713">
        <v>17.78</v>
      </c>
    </row>
    <row r="5225" spans="1:5">
      <c r="A5225" s="712">
        <v>86883</v>
      </c>
      <c r="B5225" s="711" t="s">
        <v>4189</v>
      </c>
      <c r="C5225" s="711" t="s">
        <v>269</v>
      </c>
      <c r="D5225" s="711" t="s">
        <v>5942</v>
      </c>
      <c r="E5225" s="713">
        <v>10.15</v>
      </c>
    </row>
    <row r="5226" spans="1:5">
      <c r="A5226" s="712">
        <v>86884</v>
      </c>
      <c r="B5226" s="711" t="s">
        <v>4190</v>
      </c>
      <c r="C5226" s="711" t="s">
        <v>269</v>
      </c>
      <c r="D5226" s="711" t="s">
        <v>5884</v>
      </c>
      <c r="E5226" s="713">
        <v>7.49</v>
      </c>
    </row>
    <row r="5227" spans="1:5">
      <c r="A5227" s="712">
        <v>86885</v>
      </c>
      <c r="B5227" s="711" t="s">
        <v>4191</v>
      </c>
      <c r="C5227" s="711" t="s">
        <v>269</v>
      </c>
      <c r="D5227" s="711" t="s">
        <v>5884</v>
      </c>
      <c r="E5227" s="713">
        <v>8.4499999999999993</v>
      </c>
    </row>
    <row r="5228" spans="1:5">
      <c r="A5228" s="712">
        <v>86886</v>
      </c>
      <c r="B5228" s="711" t="s">
        <v>4192</v>
      </c>
      <c r="C5228" s="711" t="s">
        <v>269</v>
      </c>
      <c r="D5228" s="711" t="s">
        <v>5884</v>
      </c>
      <c r="E5228" s="713">
        <v>37.880000000000003</v>
      </c>
    </row>
    <row r="5229" spans="1:5">
      <c r="A5229" s="712">
        <v>86887</v>
      </c>
      <c r="B5229" s="711" t="s">
        <v>4193</v>
      </c>
      <c r="C5229" s="711" t="s">
        <v>269</v>
      </c>
      <c r="D5229" s="711" t="s">
        <v>5884</v>
      </c>
      <c r="E5229" s="713">
        <v>41.09</v>
      </c>
    </row>
    <row r="5230" spans="1:5">
      <c r="A5230" s="712">
        <v>86888</v>
      </c>
      <c r="B5230" s="711" t="s">
        <v>4194</v>
      </c>
      <c r="C5230" s="711" t="s">
        <v>269</v>
      </c>
      <c r="D5230" s="711" t="s">
        <v>5884</v>
      </c>
      <c r="E5230" s="713">
        <v>403.81</v>
      </c>
    </row>
    <row r="5231" spans="1:5">
      <c r="A5231" s="712">
        <v>86889</v>
      </c>
      <c r="B5231" s="711" t="s">
        <v>4195</v>
      </c>
      <c r="C5231" s="711" t="s">
        <v>269</v>
      </c>
      <c r="D5231" s="711" t="s">
        <v>5883</v>
      </c>
      <c r="E5231" s="713">
        <v>595.95000000000005</v>
      </c>
    </row>
    <row r="5232" spans="1:5">
      <c r="A5232" s="712">
        <v>86893</v>
      </c>
      <c r="B5232" s="711" t="s">
        <v>4196</v>
      </c>
      <c r="C5232" s="711" t="s">
        <v>269</v>
      </c>
      <c r="D5232" s="711" t="s">
        <v>5883</v>
      </c>
      <c r="E5232" s="713">
        <v>373.38</v>
      </c>
    </row>
    <row r="5233" spans="1:5">
      <c r="A5233" s="712">
        <v>86894</v>
      </c>
      <c r="B5233" s="711" t="s">
        <v>4197</v>
      </c>
      <c r="C5233" s="711" t="s">
        <v>269</v>
      </c>
      <c r="D5233" s="711" t="s">
        <v>5883</v>
      </c>
      <c r="E5233" s="713">
        <v>213.56</v>
      </c>
    </row>
    <row r="5234" spans="1:5">
      <c r="A5234" s="712">
        <v>86895</v>
      </c>
      <c r="B5234" s="711" t="s">
        <v>4198</v>
      </c>
      <c r="C5234" s="711" t="s">
        <v>269</v>
      </c>
      <c r="D5234" s="711" t="s">
        <v>5883</v>
      </c>
      <c r="E5234" s="713">
        <v>280.95999999999998</v>
      </c>
    </row>
    <row r="5235" spans="1:5">
      <c r="A5235" s="712">
        <v>86899</v>
      </c>
      <c r="B5235" s="711" t="s">
        <v>4199</v>
      </c>
      <c r="C5235" s="711" t="s">
        <v>269</v>
      </c>
      <c r="D5235" s="711" t="s">
        <v>5883</v>
      </c>
      <c r="E5235" s="713">
        <v>197.47</v>
      </c>
    </row>
    <row r="5236" spans="1:5">
      <c r="A5236" s="712">
        <v>86900</v>
      </c>
      <c r="B5236" s="711" t="s">
        <v>4200</v>
      </c>
      <c r="C5236" s="711" t="s">
        <v>269</v>
      </c>
      <c r="D5236" s="711" t="s">
        <v>5884</v>
      </c>
      <c r="E5236" s="713">
        <v>149.79</v>
      </c>
    </row>
    <row r="5237" spans="1:5">
      <c r="A5237" s="712">
        <v>86901</v>
      </c>
      <c r="B5237" s="711" t="s">
        <v>4201</v>
      </c>
      <c r="C5237" s="711" t="s">
        <v>269</v>
      </c>
      <c r="D5237" s="711" t="s">
        <v>5884</v>
      </c>
      <c r="E5237" s="713">
        <v>114.12</v>
      </c>
    </row>
    <row r="5238" spans="1:5">
      <c r="A5238" s="712">
        <v>86902</v>
      </c>
      <c r="B5238" s="711" t="s">
        <v>4202</v>
      </c>
      <c r="C5238" s="711" t="s">
        <v>269</v>
      </c>
      <c r="D5238" s="711" t="s">
        <v>5884</v>
      </c>
      <c r="E5238" s="713">
        <v>247.98</v>
      </c>
    </row>
    <row r="5239" spans="1:5">
      <c r="A5239" s="712">
        <v>86903</v>
      </c>
      <c r="B5239" s="711" t="s">
        <v>4203</v>
      </c>
      <c r="C5239" s="711" t="s">
        <v>269</v>
      </c>
      <c r="D5239" s="711" t="s">
        <v>5884</v>
      </c>
      <c r="E5239" s="713">
        <v>320.26</v>
      </c>
    </row>
    <row r="5240" spans="1:5">
      <c r="A5240" s="712">
        <v>86904</v>
      </c>
      <c r="B5240" s="711" t="s">
        <v>4204</v>
      </c>
      <c r="C5240" s="711" t="s">
        <v>269</v>
      </c>
      <c r="D5240" s="711" t="s">
        <v>5884</v>
      </c>
      <c r="E5240" s="713">
        <v>124.2</v>
      </c>
    </row>
    <row r="5241" spans="1:5">
      <c r="A5241" s="712">
        <v>86905</v>
      </c>
      <c r="B5241" s="711" t="s">
        <v>4205</v>
      </c>
      <c r="C5241" s="711" t="s">
        <v>269</v>
      </c>
      <c r="D5241" s="711" t="s">
        <v>5884</v>
      </c>
      <c r="E5241" s="713">
        <v>224.42</v>
      </c>
    </row>
    <row r="5242" spans="1:5">
      <c r="A5242" s="712">
        <v>86906</v>
      </c>
      <c r="B5242" s="711" t="s">
        <v>4206</v>
      </c>
      <c r="C5242" s="711" t="s">
        <v>269</v>
      </c>
      <c r="D5242" s="711" t="s">
        <v>5942</v>
      </c>
      <c r="E5242" s="713">
        <v>52.4</v>
      </c>
    </row>
    <row r="5243" spans="1:5">
      <c r="A5243" s="712">
        <v>86908</v>
      </c>
      <c r="B5243" s="711" t="s">
        <v>4207</v>
      </c>
      <c r="C5243" s="711" t="s">
        <v>269</v>
      </c>
      <c r="D5243" s="711" t="s">
        <v>5884</v>
      </c>
      <c r="E5243" s="713">
        <v>269.51</v>
      </c>
    </row>
    <row r="5244" spans="1:5">
      <c r="A5244" s="712">
        <v>86909</v>
      </c>
      <c r="B5244" s="711" t="s">
        <v>4208</v>
      </c>
      <c r="C5244" s="711" t="s">
        <v>269</v>
      </c>
      <c r="D5244" s="711" t="s">
        <v>5884</v>
      </c>
      <c r="E5244" s="713">
        <v>104.9</v>
      </c>
    </row>
    <row r="5245" spans="1:5">
      <c r="A5245" s="712">
        <v>86910</v>
      </c>
      <c r="B5245" s="711" t="s">
        <v>4209</v>
      </c>
      <c r="C5245" s="711" t="s">
        <v>269</v>
      </c>
      <c r="D5245" s="711" t="s">
        <v>5884</v>
      </c>
      <c r="E5245" s="713">
        <v>99.07</v>
      </c>
    </row>
    <row r="5246" spans="1:5">
      <c r="A5246" s="712">
        <v>86911</v>
      </c>
      <c r="B5246" s="711" t="s">
        <v>4210</v>
      </c>
      <c r="C5246" s="711" t="s">
        <v>269</v>
      </c>
      <c r="D5246" s="711" t="s">
        <v>5884</v>
      </c>
      <c r="E5246" s="713">
        <v>44.34</v>
      </c>
    </row>
    <row r="5247" spans="1:5">
      <c r="A5247" s="712">
        <v>86913</v>
      </c>
      <c r="B5247" s="711" t="s">
        <v>4211</v>
      </c>
      <c r="C5247" s="711" t="s">
        <v>269</v>
      </c>
      <c r="D5247" s="711" t="s">
        <v>5884</v>
      </c>
      <c r="E5247" s="713">
        <v>19.71</v>
      </c>
    </row>
    <row r="5248" spans="1:5">
      <c r="A5248" s="712">
        <v>86914</v>
      </c>
      <c r="B5248" s="711" t="s">
        <v>4212</v>
      </c>
      <c r="C5248" s="711" t="s">
        <v>269</v>
      </c>
      <c r="D5248" s="711" t="s">
        <v>5884</v>
      </c>
      <c r="E5248" s="713">
        <v>40.380000000000003</v>
      </c>
    </row>
    <row r="5249" spans="1:5">
      <c r="A5249" s="712">
        <v>86915</v>
      </c>
      <c r="B5249" s="711" t="s">
        <v>4213</v>
      </c>
      <c r="C5249" s="711" t="s">
        <v>269</v>
      </c>
      <c r="D5249" s="711" t="s">
        <v>5884</v>
      </c>
      <c r="E5249" s="713">
        <v>88.34</v>
      </c>
    </row>
    <row r="5250" spans="1:5">
      <c r="A5250" s="712">
        <v>86916</v>
      </c>
      <c r="B5250" s="711" t="s">
        <v>4214</v>
      </c>
      <c r="C5250" s="711" t="s">
        <v>269</v>
      </c>
      <c r="D5250" s="711" t="s">
        <v>5884</v>
      </c>
      <c r="E5250" s="713">
        <v>24.05</v>
      </c>
    </row>
    <row r="5251" spans="1:5">
      <c r="A5251" s="712">
        <v>86919</v>
      </c>
      <c r="B5251" s="711" t="s">
        <v>4215</v>
      </c>
      <c r="C5251" s="711" t="s">
        <v>269</v>
      </c>
      <c r="D5251" s="711" t="s">
        <v>5884</v>
      </c>
      <c r="E5251" s="713">
        <v>764.5</v>
      </c>
    </row>
    <row r="5252" spans="1:5">
      <c r="A5252" s="712">
        <v>86920</v>
      </c>
      <c r="B5252" s="711" t="s">
        <v>4216</v>
      </c>
      <c r="C5252" s="711" t="s">
        <v>269</v>
      </c>
      <c r="D5252" s="711" t="s">
        <v>5884</v>
      </c>
      <c r="E5252" s="713">
        <v>722.79</v>
      </c>
    </row>
    <row r="5253" spans="1:5">
      <c r="A5253" s="712">
        <v>86921</v>
      </c>
      <c r="B5253" s="711" t="s">
        <v>4217</v>
      </c>
      <c r="C5253" s="711" t="s">
        <v>269</v>
      </c>
      <c r="D5253" s="711" t="s">
        <v>5884</v>
      </c>
      <c r="E5253" s="713">
        <v>727.13</v>
      </c>
    </row>
    <row r="5254" spans="1:5">
      <c r="A5254" s="712">
        <v>86922</v>
      </c>
      <c r="B5254" s="711" t="s">
        <v>4218</v>
      </c>
      <c r="C5254" s="711" t="s">
        <v>269</v>
      </c>
      <c r="D5254" s="711" t="s">
        <v>5884</v>
      </c>
      <c r="E5254" s="713">
        <v>645.42999999999995</v>
      </c>
    </row>
    <row r="5255" spans="1:5">
      <c r="A5255" s="712">
        <v>86923</v>
      </c>
      <c r="B5255" s="711" t="s">
        <v>4219</v>
      </c>
      <c r="C5255" s="711" t="s">
        <v>269</v>
      </c>
      <c r="D5255" s="711" t="s">
        <v>5884</v>
      </c>
      <c r="E5255" s="713">
        <v>466.43</v>
      </c>
    </row>
    <row r="5256" spans="1:5">
      <c r="A5256" s="712">
        <v>86924</v>
      </c>
      <c r="B5256" s="711" t="s">
        <v>4220</v>
      </c>
      <c r="C5256" s="711" t="s">
        <v>269</v>
      </c>
      <c r="D5256" s="711" t="s">
        <v>5884</v>
      </c>
      <c r="E5256" s="713">
        <v>470.77</v>
      </c>
    </row>
    <row r="5257" spans="1:5">
      <c r="A5257" s="712">
        <v>86925</v>
      </c>
      <c r="B5257" s="711" t="s">
        <v>4221</v>
      </c>
      <c r="C5257" s="711" t="s">
        <v>269</v>
      </c>
      <c r="D5257" s="711" t="s">
        <v>5884</v>
      </c>
      <c r="E5257" s="713">
        <v>422.99</v>
      </c>
    </row>
    <row r="5258" spans="1:5">
      <c r="A5258" s="712">
        <v>86926</v>
      </c>
      <c r="B5258" s="711" t="s">
        <v>4222</v>
      </c>
      <c r="C5258" s="711" t="s">
        <v>269</v>
      </c>
      <c r="D5258" s="711" t="s">
        <v>5884</v>
      </c>
      <c r="E5258" s="713">
        <v>427.33</v>
      </c>
    </row>
    <row r="5259" spans="1:5">
      <c r="A5259" s="712">
        <v>86927</v>
      </c>
      <c r="B5259" s="711" t="s">
        <v>4223</v>
      </c>
      <c r="C5259" s="711" t="s">
        <v>269</v>
      </c>
      <c r="D5259" s="711" t="s">
        <v>5884</v>
      </c>
      <c r="E5259" s="713">
        <v>267</v>
      </c>
    </row>
    <row r="5260" spans="1:5">
      <c r="A5260" s="712">
        <v>86928</v>
      </c>
      <c r="B5260" s="711" t="s">
        <v>4224</v>
      </c>
      <c r="C5260" s="711" t="s">
        <v>269</v>
      </c>
      <c r="D5260" s="711" t="s">
        <v>5884</v>
      </c>
      <c r="E5260" s="713">
        <v>271.33999999999997</v>
      </c>
    </row>
    <row r="5261" spans="1:5">
      <c r="A5261" s="712">
        <v>86929</v>
      </c>
      <c r="B5261" s="711" t="s">
        <v>4225</v>
      </c>
      <c r="C5261" s="711" t="s">
        <v>269</v>
      </c>
      <c r="D5261" s="711" t="s">
        <v>5884</v>
      </c>
      <c r="E5261" s="713">
        <v>259.37</v>
      </c>
    </row>
    <row r="5262" spans="1:5">
      <c r="A5262" s="712">
        <v>86930</v>
      </c>
      <c r="B5262" s="711" t="s">
        <v>4226</v>
      </c>
      <c r="C5262" s="711" t="s">
        <v>269</v>
      </c>
      <c r="D5262" s="711" t="s">
        <v>5884</v>
      </c>
      <c r="E5262" s="713">
        <v>263.70999999999998</v>
      </c>
    </row>
    <row r="5263" spans="1:5">
      <c r="A5263" s="712">
        <v>86931</v>
      </c>
      <c r="B5263" s="711" t="s">
        <v>4227</v>
      </c>
      <c r="C5263" s="711" t="s">
        <v>269</v>
      </c>
      <c r="D5263" s="711" t="s">
        <v>5884</v>
      </c>
      <c r="E5263" s="713">
        <v>412.26</v>
      </c>
    </row>
    <row r="5264" spans="1:5">
      <c r="A5264" s="712">
        <v>86932</v>
      </c>
      <c r="B5264" s="711" t="s">
        <v>4228</v>
      </c>
      <c r="C5264" s="711" t="s">
        <v>269</v>
      </c>
      <c r="D5264" s="711" t="s">
        <v>5884</v>
      </c>
      <c r="E5264" s="713">
        <v>444.9</v>
      </c>
    </row>
    <row r="5265" spans="1:5">
      <c r="A5265" s="712">
        <v>86933</v>
      </c>
      <c r="B5265" s="711" t="s">
        <v>4229</v>
      </c>
      <c r="C5265" s="711" t="s">
        <v>269</v>
      </c>
      <c r="D5265" s="711" t="s">
        <v>5883</v>
      </c>
      <c r="E5265" s="713">
        <v>293.02999999999997</v>
      </c>
    </row>
    <row r="5266" spans="1:5">
      <c r="A5266" s="712">
        <v>86934</v>
      </c>
      <c r="B5266" s="711" t="s">
        <v>4230</v>
      </c>
      <c r="C5266" s="711" t="s">
        <v>269</v>
      </c>
      <c r="D5266" s="711" t="s">
        <v>5883</v>
      </c>
      <c r="E5266" s="713">
        <v>285.39999999999998</v>
      </c>
    </row>
    <row r="5267" spans="1:5">
      <c r="A5267" s="712">
        <v>86935</v>
      </c>
      <c r="B5267" s="711" t="s">
        <v>4231</v>
      </c>
      <c r="C5267" s="711" t="s">
        <v>269</v>
      </c>
      <c r="D5267" s="711" t="s">
        <v>5884</v>
      </c>
      <c r="E5267" s="713">
        <v>215.07</v>
      </c>
    </row>
    <row r="5268" spans="1:5">
      <c r="A5268" s="712">
        <v>86936</v>
      </c>
      <c r="B5268" s="711" t="s">
        <v>4232</v>
      </c>
      <c r="C5268" s="711" t="s">
        <v>269</v>
      </c>
      <c r="D5268" s="711" t="s">
        <v>5884</v>
      </c>
      <c r="E5268" s="713">
        <v>359.99</v>
      </c>
    </row>
    <row r="5269" spans="1:5">
      <c r="A5269" s="712">
        <v>86937</v>
      </c>
      <c r="B5269" s="711" t="s">
        <v>4233</v>
      </c>
      <c r="C5269" s="711" t="s">
        <v>269</v>
      </c>
      <c r="D5269" s="711" t="s">
        <v>5884</v>
      </c>
      <c r="E5269" s="713">
        <v>151.38999999999999</v>
      </c>
    </row>
    <row r="5270" spans="1:5">
      <c r="A5270" s="712">
        <v>86938</v>
      </c>
      <c r="B5270" s="711" t="s">
        <v>4234</v>
      </c>
      <c r="C5270" s="711" t="s">
        <v>269</v>
      </c>
      <c r="D5270" s="711" t="s">
        <v>5884</v>
      </c>
      <c r="E5270" s="713">
        <v>296.31</v>
      </c>
    </row>
    <row r="5271" spans="1:5">
      <c r="A5271" s="712">
        <v>86939</v>
      </c>
      <c r="B5271" s="711" t="s">
        <v>4235</v>
      </c>
      <c r="C5271" s="711" t="s">
        <v>269</v>
      </c>
      <c r="D5271" s="711" t="s">
        <v>5884</v>
      </c>
      <c r="E5271" s="713">
        <v>324.10000000000002</v>
      </c>
    </row>
    <row r="5272" spans="1:5">
      <c r="A5272" s="712">
        <v>86940</v>
      </c>
      <c r="B5272" s="711" t="s">
        <v>4236</v>
      </c>
      <c r="C5272" s="711" t="s">
        <v>269</v>
      </c>
      <c r="D5272" s="711" t="s">
        <v>5884</v>
      </c>
      <c r="E5272" s="713">
        <v>809.05</v>
      </c>
    </row>
    <row r="5273" spans="1:5">
      <c r="A5273" s="712">
        <v>86941</v>
      </c>
      <c r="B5273" s="711" t="s">
        <v>4237</v>
      </c>
      <c r="C5273" s="711" t="s">
        <v>269</v>
      </c>
      <c r="D5273" s="711" t="s">
        <v>5884</v>
      </c>
      <c r="E5273" s="713">
        <v>631.88</v>
      </c>
    </row>
    <row r="5274" spans="1:5">
      <c r="A5274" s="712">
        <v>86942</v>
      </c>
      <c r="B5274" s="711" t="s">
        <v>4238</v>
      </c>
      <c r="C5274" s="711" t="s">
        <v>269</v>
      </c>
      <c r="D5274" s="711" t="s">
        <v>5884</v>
      </c>
      <c r="E5274" s="713">
        <v>207.95</v>
      </c>
    </row>
    <row r="5275" spans="1:5">
      <c r="A5275" s="712">
        <v>86943</v>
      </c>
      <c r="B5275" s="711" t="s">
        <v>4239</v>
      </c>
      <c r="C5275" s="711" t="s">
        <v>269</v>
      </c>
      <c r="D5275" s="711" t="s">
        <v>5884</v>
      </c>
      <c r="E5275" s="713">
        <v>200.32</v>
      </c>
    </row>
    <row r="5276" spans="1:5">
      <c r="A5276" s="712">
        <v>86947</v>
      </c>
      <c r="B5276" s="711" t="s">
        <v>4240</v>
      </c>
      <c r="C5276" s="711" t="s">
        <v>269</v>
      </c>
      <c r="D5276" s="711" t="s">
        <v>5883</v>
      </c>
      <c r="E5276" s="713">
        <v>800.38</v>
      </c>
    </row>
    <row r="5277" spans="1:5">
      <c r="A5277" s="712">
        <v>93396</v>
      </c>
      <c r="B5277" s="711" t="s">
        <v>4241</v>
      </c>
      <c r="C5277" s="711" t="s">
        <v>269</v>
      </c>
      <c r="D5277" s="711" t="s">
        <v>5883</v>
      </c>
      <c r="E5277" s="713">
        <v>492.24</v>
      </c>
    </row>
    <row r="5278" spans="1:5">
      <c r="A5278" s="712">
        <v>93441</v>
      </c>
      <c r="B5278" s="711" t="s">
        <v>4242</v>
      </c>
      <c r="C5278" s="711" t="s">
        <v>269</v>
      </c>
      <c r="D5278" s="711" t="s">
        <v>5883</v>
      </c>
      <c r="E5278" s="713">
        <v>862.85</v>
      </c>
    </row>
    <row r="5279" spans="1:5">
      <c r="A5279" s="712">
        <v>93442</v>
      </c>
      <c r="B5279" s="711" t="s">
        <v>4243</v>
      </c>
      <c r="C5279" s="711" t="s">
        <v>269</v>
      </c>
      <c r="D5279" s="711" t="s">
        <v>5883</v>
      </c>
      <c r="E5279" s="713">
        <v>845.76</v>
      </c>
    </row>
    <row r="5280" spans="1:5">
      <c r="A5280" s="712">
        <v>95469</v>
      </c>
      <c r="B5280" s="711" t="s">
        <v>4244</v>
      </c>
      <c r="C5280" s="711" t="s">
        <v>269</v>
      </c>
      <c r="D5280" s="711" t="s">
        <v>5884</v>
      </c>
      <c r="E5280" s="713">
        <v>188.6</v>
      </c>
    </row>
    <row r="5281" spans="1:5">
      <c r="A5281" s="712">
        <v>95470</v>
      </c>
      <c r="B5281" s="711" t="s">
        <v>4245</v>
      </c>
      <c r="C5281" s="711" t="s">
        <v>269</v>
      </c>
      <c r="D5281" s="711" t="s">
        <v>5884</v>
      </c>
      <c r="E5281" s="713">
        <v>195.03</v>
      </c>
    </row>
    <row r="5282" spans="1:5">
      <c r="A5282" s="712">
        <v>95471</v>
      </c>
      <c r="B5282" s="711" t="s">
        <v>4246</v>
      </c>
      <c r="C5282" s="711" t="s">
        <v>269</v>
      </c>
      <c r="D5282" s="711" t="s">
        <v>5884</v>
      </c>
      <c r="E5282" s="713">
        <v>702.48</v>
      </c>
    </row>
    <row r="5283" spans="1:5">
      <c r="A5283" s="712">
        <v>95472</v>
      </c>
      <c r="B5283" s="711" t="s">
        <v>4247</v>
      </c>
      <c r="C5283" s="711" t="s">
        <v>269</v>
      </c>
      <c r="D5283" s="711" t="s">
        <v>5884</v>
      </c>
      <c r="E5283" s="713">
        <v>708.91</v>
      </c>
    </row>
    <row r="5284" spans="1:5">
      <c r="A5284" s="712">
        <v>95542</v>
      </c>
      <c r="B5284" s="711" t="s">
        <v>4248</v>
      </c>
      <c r="C5284" s="711" t="s">
        <v>269</v>
      </c>
      <c r="D5284" s="711" t="s">
        <v>5884</v>
      </c>
      <c r="E5284" s="713">
        <v>31.42</v>
      </c>
    </row>
    <row r="5285" spans="1:5">
      <c r="A5285" s="712">
        <v>95543</v>
      </c>
      <c r="B5285" s="711" t="s">
        <v>4249</v>
      </c>
      <c r="C5285" s="711" t="s">
        <v>269</v>
      </c>
      <c r="D5285" s="711" t="s">
        <v>5884</v>
      </c>
      <c r="E5285" s="713">
        <v>52.48</v>
      </c>
    </row>
    <row r="5286" spans="1:5">
      <c r="A5286" s="712">
        <v>95544</v>
      </c>
      <c r="B5286" s="711" t="s">
        <v>4250</v>
      </c>
      <c r="C5286" s="711" t="s">
        <v>269</v>
      </c>
      <c r="D5286" s="711" t="s">
        <v>5884</v>
      </c>
      <c r="E5286" s="713">
        <v>38.659999999999997</v>
      </c>
    </row>
    <row r="5287" spans="1:5">
      <c r="A5287" s="712">
        <v>95545</v>
      </c>
      <c r="B5287" s="711" t="s">
        <v>4251</v>
      </c>
      <c r="C5287" s="711" t="s">
        <v>269</v>
      </c>
      <c r="D5287" s="711" t="s">
        <v>5942</v>
      </c>
      <c r="E5287" s="713">
        <v>37.89</v>
      </c>
    </row>
    <row r="5288" spans="1:5">
      <c r="A5288" s="712">
        <v>95546</v>
      </c>
      <c r="B5288" s="711" t="s">
        <v>4252</v>
      </c>
      <c r="C5288" s="711" t="s">
        <v>269</v>
      </c>
      <c r="D5288" s="711" t="s">
        <v>5884</v>
      </c>
      <c r="E5288" s="713">
        <v>126.81</v>
      </c>
    </row>
    <row r="5289" spans="1:5">
      <c r="A5289" s="712">
        <v>95547</v>
      </c>
      <c r="B5289" s="711" t="s">
        <v>4253</v>
      </c>
      <c r="C5289" s="711" t="s">
        <v>269</v>
      </c>
      <c r="D5289" s="711" t="s">
        <v>5942</v>
      </c>
      <c r="E5289" s="713">
        <v>54.79</v>
      </c>
    </row>
    <row r="5290" spans="1:5">
      <c r="A5290" s="712">
        <v>100848</v>
      </c>
      <c r="B5290" s="711" t="s">
        <v>4254</v>
      </c>
      <c r="C5290" s="711" t="s">
        <v>269</v>
      </c>
      <c r="D5290" s="711" t="s">
        <v>5884</v>
      </c>
      <c r="E5290" s="713">
        <v>344.98</v>
      </c>
    </row>
    <row r="5291" spans="1:5">
      <c r="A5291" s="712">
        <v>100849</v>
      </c>
      <c r="B5291" s="711" t="s">
        <v>4255</v>
      </c>
      <c r="C5291" s="711" t="s">
        <v>269</v>
      </c>
      <c r="D5291" s="711" t="s">
        <v>5942</v>
      </c>
      <c r="E5291" s="713">
        <v>33.78</v>
      </c>
    </row>
    <row r="5292" spans="1:5">
      <c r="A5292" s="712">
        <v>100851</v>
      </c>
      <c r="B5292" s="711" t="s">
        <v>4256</v>
      </c>
      <c r="C5292" s="711" t="s">
        <v>269</v>
      </c>
      <c r="D5292" s="711" t="s">
        <v>5884</v>
      </c>
      <c r="E5292" s="713">
        <v>67.510000000000005</v>
      </c>
    </row>
    <row r="5293" spans="1:5">
      <c r="A5293" s="712">
        <v>100852</v>
      </c>
      <c r="B5293" s="711" t="s">
        <v>4257</v>
      </c>
      <c r="C5293" s="711" t="s">
        <v>269</v>
      </c>
      <c r="D5293" s="711" t="s">
        <v>5884</v>
      </c>
      <c r="E5293" s="713">
        <v>164.16</v>
      </c>
    </row>
    <row r="5294" spans="1:5">
      <c r="A5294" s="712">
        <v>100854</v>
      </c>
      <c r="B5294" s="711" t="s">
        <v>4258</v>
      </c>
      <c r="C5294" s="711" t="s">
        <v>269</v>
      </c>
      <c r="D5294" s="711" t="s">
        <v>5884</v>
      </c>
      <c r="E5294" s="713">
        <v>663.52</v>
      </c>
    </row>
    <row r="5295" spans="1:5">
      <c r="A5295" s="712">
        <v>100855</v>
      </c>
      <c r="B5295" s="711" t="s">
        <v>4259</v>
      </c>
      <c r="C5295" s="711" t="s">
        <v>269</v>
      </c>
      <c r="D5295" s="711" t="s">
        <v>5942</v>
      </c>
      <c r="E5295" s="713">
        <v>37.89</v>
      </c>
    </row>
    <row r="5296" spans="1:5">
      <c r="A5296" s="712">
        <v>100856</v>
      </c>
      <c r="B5296" s="711" t="s">
        <v>4260</v>
      </c>
      <c r="C5296" s="711" t="s">
        <v>269</v>
      </c>
      <c r="D5296" s="711" t="s">
        <v>5884</v>
      </c>
      <c r="E5296" s="713">
        <v>24.95</v>
      </c>
    </row>
    <row r="5297" spans="1:5">
      <c r="A5297" s="712">
        <v>100857</v>
      </c>
      <c r="B5297" s="711" t="s">
        <v>4261</v>
      </c>
      <c r="C5297" s="711" t="s">
        <v>269</v>
      </c>
      <c r="D5297" s="711" t="s">
        <v>5884</v>
      </c>
      <c r="E5297" s="713">
        <v>248.5</v>
      </c>
    </row>
    <row r="5298" spans="1:5">
      <c r="A5298" s="712">
        <v>100858</v>
      </c>
      <c r="B5298" s="711" t="s">
        <v>4262</v>
      </c>
      <c r="C5298" s="711" t="s">
        <v>269</v>
      </c>
      <c r="D5298" s="711" t="s">
        <v>5884</v>
      </c>
      <c r="E5298" s="713">
        <v>520.86</v>
      </c>
    </row>
    <row r="5299" spans="1:5">
      <c r="A5299" s="712">
        <v>100860</v>
      </c>
      <c r="B5299" s="711" t="s">
        <v>4263</v>
      </c>
      <c r="C5299" s="711" t="s">
        <v>269</v>
      </c>
      <c r="D5299" s="711" t="s">
        <v>5942</v>
      </c>
      <c r="E5299" s="713">
        <v>70.14</v>
      </c>
    </row>
    <row r="5300" spans="1:5">
      <c r="A5300" s="712">
        <v>100861</v>
      </c>
      <c r="B5300" s="711" t="s">
        <v>4264</v>
      </c>
      <c r="C5300" s="711" t="s">
        <v>269</v>
      </c>
      <c r="D5300" s="711" t="s">
        <v>5883</v>
      </c>
      <c r="E5300" s="713">
        <v>28.17</v>
      </c>
    </row>
    <row r="5301" spans="1:5">
      <c r="A5301" s="712">
        <v>100862</v>
      </c>
      <c r="B5301" s="711" t="s">
        <v>4265</v>
      </c>
      <c r="C5301" s="711" t="s">
        <v>269</v>
      </c>
      <c r="D5301" s="711" t="s">
        <v>5883</v>
      </c>
      <c r="E5301" s="713">
        <v>30.84</v>
      </c>
    </row>
    <row r="5302" spans="1:5">
      <c r="A5302" s="712">
        <v>100863</v>
      </c>
      <c r="B5302" s="711" t="s">
        <v>4266</v>
      </c>
      <c r="C5302" s="711" t="s">
        <v>269</v>
      </c>
      <c r="D5302" s="711" t="s">
        <v>5884</v>
      </c>
      <c r="E5302" s="713">
        <v>453.5</v>
      </c>
    </row>
    <row r="5303" spans="1:5">
      <c r="A5303" s="712">
        <v>100864</v>
      </c>
      <c r="B5303" s="711" t="s">
        <v>4267</v>
      </c>
      <c r="C5303" s="711" t="s">
        <v>269</v>
      </c>
      <c r="D5303" s="711" t="s">
        <v>5884</v>
      </c>
      <c r="E5303" s="713">
        <v>495.08</v>
      </c>
    </row>
    <row r="5304" spans="1:5">
      <c r="A5304" s="712">
        <v>100865</v>
      </c>
      <c r="B5304" s="711" t="s">
        <v>4268</v>
      </c>
      <c r="C5304" s="711" t="s">
        <v>269</v>
      </c>
      <c r="D5304" s="711" t="s">
        <v>5884</v>
      </c>
      <c r="E5304" s="713">
        <v>426.07</v>
      </c>
    </row>
    <row r="5305" spans="1:5">
      <c r="A5305" s="712">
        <v>100866</v>
      </c>
      <c r="B5305" s="711" t="s">
        <v>4269</v>
      </c>
      <c r="C5305" s="711" t="s">
        <v>269</v>
      </c>
      <c r="D5305" s="711" t="s">
        <v>5884</v>
      </c>
      <c r="E5305" s="713">
        <v>238.57</v>
      </c>
    </row>
    <row r="5306" spans="1:5">
      <c r="A5306" s="712">
        <v>100867</v>
      </c>
      <c r="B5306" s="711" t="s">
        <v>4270</v>
      </c>
      <c r="C5306" s="711" t="s">
        <v>269</v>
      </c>
      <c r="D5306" s="711" t="s">
        <v>5884</v>
      </c>
      <c r="E5306" s="713">
        <v>252.28</v>
      </c>
    </row>
    <row r="5307" spans="1:5">
      <c r="A5307" s="712">
        <v>100868</v>
      </c>
      <c r="B5307" s="711" t="s">
        <v>4271</v>
      </c>
      <c r="C5307" s="711" t="s">
        <v>269</v>
      </c>
      <c r="D5307" s="711" t="s">
        <v>5884</v>
      </c>
      <c r="E5307" s="713">
        <v>261.41000000000003</v>
      </c>
    </row>
    <row r="5308" spans="1:5">
      <c r="A5308" s="712">
        <v>100869</v>
      </c>
      <c r="B5308" s="711" t="s">
        <v>4272</v>
      </c>
      <c r="C5308" s="711" t="s">
        <v>269</v>
      </c>
      <c r="D5308" s="711" t="s">
        <v>5884</v>
      </c>
      <c r="E5308" s="713">
        <v>268.41000000000003</v>
      </c>
    </row>
    <row r="5309" spans="1:5">
      <c r="A5309" s="712">
        <v>100870</v>
      </c>
      <c r="B5309" s="711" t="s">
        <v>4273</v>
      </c>
      <c r="C5309" s="711" t="s">
        <v>269</v>
      </c>
      <c r="D5309" s="711" t="s">
        <v>5883</v>
      </c>
      <c r="E5309" s="713">
        <v>239.64</v>
      </c>
    </row>
    <row r="5310" spans="1:5">
      <c r="A5310" s="712">
        <v>100871</v>
      </c>
      <c r="B5310" s="711" t="s">
        <v>4274</v>
      </c>
      <c r="C5310" s="711" t="s">
        <v>269</v>
      </c>
      <c r="D5310" s="711" t="s">
        <v>5883</v>
      </c>
      <c r="E5310" s="713">
        <v>257.98</v>
      </c>
    </row>
    <row r="5311" spans="1:5">
      <c r="A5311" s="712">
        <v>100872</v>
      </c>
      <c r="B5311" s="711" t="s">
        <v>4275</v>
      </c>
      <c r="C5311" s="711" t="s">
        <v>269</v>
      </c>
      <c r="D5311" s="711" t="s">
        <v>5883</v>
      </c>
      <c r="E5311" s="713">
        <v>269.69</v>
      </c>
    </row>
    <row r="5312" spans="1:5">
      <c r="A5312" s="712">
        <v>100873</v>
      </c>
      <c r="B5312" s="711" t="s">
        <v>4276</v>
      </c>
      <c r="C5312" s="711" t="s">
        <v>269</v>
      </c>
      <c r="D5312" s="711" t="s">
        <v>5883</v>
      </c>
      <c r="E5312" s="713">
        <v>277</v>
      </c>
    </row>
    <row r="5313" spans="1:5">
      <c r="A5313" s="712">
        <v>100874</v>
      </c>
      <c r="B5313" s="711" t="s">
        <v>4277</v>
      </c>
      <c r="C5313" s="711" t="s">
        <v>269</v>
      </c>
      <c r="D5313" s="711" t="s">
        <v>5884</v>
      </c>
      <c r="E5313" s="713">
        <v>238.57</v>
      </c>
    </row>
    <row r="5314" spans="1:5">
      <c r="A5314" s="712">
        <v>100875</v>
      </c>
      <c r="B5314" s="711" t="s">
        <v>4278</v>
      </c>
      <c r="C5314" s="711" t="s">
        <v>269</v>
      </c>
      <c r="D5314" s="711" t="s">
        <v>5884</v>
      </c>
      <c r="E5314" s="713">
        <v>788.58</v>
      </c>
    </row>
    <row r="5315" spans="1:5">
      <c r="A5315" s="712">
        <v>98052</v>
      </c>
      <c r="B5315" s="711" t="s">
        <v>7070</v>
      </c>
      <c r="C5315" s="711" t="s">
        <v>269</v>
      </c>
      <c r="D5315" s="711" t="s">
        <v>5883</v>
      </c>
      <c r="E5315" s="714">
        <v>1555.07</v>
      </c>
    </row>
    <row r="5316" spans="1:5">
      <c r="A5316" s="712">
        <v>98053</v>
      </c>
      <c r="B5316" s="711" t="s">
        <v>7071</v>
      </c>
      <c r="C5316" s="711" t="s">
        <v>269</v>
      </c>
      <c r="D5316" s="711" t="s">
        <v>5883</v>
      </c>
      <c r="E5316" s="714">
        <v>2128.7600000000002</v>
      </c>
    </row>
    <row r="5317" spans="1:5">
      <c r="A5317" s="712">
        <v>98054</v>
      </c>
      <c r="B5317" s="711" t="s">
        <v>7072</v>
      </c>
      <c r="C5317" s="711" t="s">
        <v>269</v>
      </c>
      <c r="D5317" s="711" t="s">
        <v>5883</v>
      </c>
      <c r="E5317" s="714">
        <v>3410.99</v>
      </c>
    </row>
    <row r="5318" spans="1:5">
      <c r="A5318" s="712">
        <v>98055</v>
      </c>
      <c r="B5318" s="711" t="s">
        <v>7073</v>
      </c>
      <c r="C5318" s="711" t="s">
        <v>269</v>
      </c>
      <c r="D5318" s="711" t="s">
        <v>5883</v>
      </c>
      <c r="E5318" s="714">
        <v>4617.4399999999996</v>
      </c>
    </row>
    <row r="5319" spans="1:5">
      <c r="A5319" s="712">
        <v>98056</v>
      </c>
      <c r="B5319" s="711" t="s">
        <v>7074</v>
      </c>
      <c r="C5319" s="711" t="s">
        <v>269</v>
      </c>
      <c r="D5319" s="711" t="s">
        <v>5883</v>
      </c>
      <c r="E5319" s="714">
        <v>5380.84</v>
      </c>
    </row>
    <row r="5320" spans="1:5">
      <c r="A5320" s="712">
        <v>98057</v>
      </c>
      <c r="B5320" s="711" t="s">
        <v>7075</v>
      </c>
      <c r="C5320" s="711" t="s">
        <v>269</v>
      </c>
      <c r="D5320" s="711" t="s">
        <v>5883</v>
      </c>
      <c r="E5320" s="714">
        <v>6359.79</v>
      </c>
    </row>
    <row r="5321" spans="1:5">
      <c r="A5321" s="712">
        <v>98058</v>
      </c>
      <c r="B5321" s="711" t="s">
        <v>7076</v>
      </c>
      <c r="C5321" s="711" t="s">
        <v>269</v>
      </c>
      <c r="D5321" s="711" t="s">
        <v>5883</v>
      </c>
      <c r="E5321" s="714">
        <v>1378.28</v>
      </c>
    </row>
    <row r="5322" spans="1:5">
      <c r="A5322" s="712">
        <v>98059</v>
      </c>
      <c r="B5322" s="711" t="s">
        <v>7077</v>
      </c>
      <c r="C5322" s="711" t="s">
        <v>269</v>
      </c>
      <c r="D5322" s="711" t="s">
        <v>5883</v>
      </c>
      <c r="E5322" s="714">
        <v>2965.13</v>
      </c>
    </row>
    <row r="5323" spans="1:5">
      <c r="A5323" s="712">
        <v>98060</v>
      </c>
      <c r="B5323" s="711" t="s">
        <v>7078</v>
      </c>
      <c r="C5323" s="711" t="s">
        <v>269</v>
      </c>
      <c r="D5323" s="711" t="s">
        <v>5883</v>
      </c>
      <c r="E5323" s="714">
        <v>4151.55</v>
      </c>
    </row>
    <row r="5324" spans="1:5">
      <c r="A5324" s="712">
        <v>98061</v>
      </c>
      <c r="B5324" s="711" t="s">
        <v>7079</v>
      </c>
      <c r="C5324" s="711" t="s">
        <v>269</v>
      </c>
      <c r="D5324" s="711" t="s">
        <v>5883</v>
      </c>
      <c r="E5324" s="714">
        <v>5765.21</v>
      </c>
    </row>
    <row r="5325" spans="1:5">
      <c r="A5325" s="712">
        <v>98062</v>
      </c>
      <c r="B5325" s="711" t="s">
        <v>7080</v>
      </c>
      <c r="C5325" s="711" t="s">
        <v>269</v>
      </c>
      <c r="D5325" s="711" t="s">
        <v>5883</v>
      </c>
      <c r="E5325" s="714">
        <v>2160.33</v>
      </c>
    </row>
    <row r="5326" spans="1:5">
      <c r="A5326" s="712">
        <v>98063</v>
      </c>
      <c r="B5326" s="711" t="s">
        <v>7081</v>
      </c>
      <c r="C5326" s="711" t="s">
        <v>269</v>
      </c>
      <c r="D5326" s="711" t="s">
        <v>5883</v>
      </c>
      <c r="E5326" s="714">
        <v>3288.77</v>
      </c>
    </row>
    <row r="5327" spans="1:5">
      <c r="A5327" s="712">
        <v>98064</v>
      </c>
      <c r="B5327" s="711" t="s">
        <v>7082</v>
      </c>
      <c r="C5327" s="711" t="s">
        <v>269</v>
      </c>
      <c r="D5327" s="711" t="s">
        <v>5883</v>
      </c>
      <c r="E5327" s="714">
        <v>3789.57</v>
      </c>
    </row>
    <row r="5328" spans="1:5">
      <c r="A5328" s="712">
        <v>98065</v>
      </c>
      <c r="B5328" s="711" t="s">
        <v>7083</v>
      </c>
      <c r="C5328" s="711" t="s">
        <v>269</v>
      </c>
      <c r="D5328" s="711" t="s">
        <v>5883</v>
      </c>
      <c r="E5328" s="714">
        <v>5251.58</v>
      </c>
    </row>
    <row r="5329" spans="1:5">
      <c r="A5329" s="712">
        <v>98066</v>
      </c>
      <c r="B5329" s="711" t="s">
        <v>7084</v>
      </c>
      <c r="C5329" s="711" t="s">
        <v>269</v>
      </c>
      <c r="D5329" s="711" t="s">
        <v>5883</v>
      </c>
      <c r="E5329" s="714">
        <v>4641</v>
      </c>
    </row>
    <row r="5330" spans="1:5">
      <c r="A5330" s="712">
        <v>98067</v>
      </c>
      <c r="B5330" s="711" t="s">
        <v>7085</v>
      </c>
      <c r="C5330" s="711" t="s">
        <v>269</v>
      </c>
      <c r="D5330" s="711" t="s">
        <v>5883</v>
      </c>
      <c r="E5330" s="714">
        <v>6208.75</v>
      </c>
    </row>
    <row r="5331" spans="1:5">
      <c r="A5331" s="712">
        <v>98068</v>
      </c>
      <c r="B5331" s="711" t="s">
        <v>7086</v>
      </c>
      <c r="C5331" s="711" t="s">
        <v>269</v>
      </c>
      <c r="D5331" s="711" t="s">
        <v>5883</v>
      </c>
      <c r="E5331" s="714">
        <v>8776.9599999999991</v>
      </c>
    </row>
    <row r="5332" spans="1:5">
      <c r="A5332" s="712">
        <v>98069</v>
      </c>
      <c r="B5332" s="711" t="s">
        <v>7087</v>
      </c>
      <c r="C5332" s="711" t="s">
        <v>269</v>
      </c>
      <c r="D5332" s="711" t="s">
        <v>5883</v>
      </c>
      <c r="E5332" s="714">
        <v>11699.21</v>
      </c>
    </row>
    <row r="5333" spans="1:5">
      <c r="A5333" s="712">
        <v>98070</v>
      </c>
      <c r="B5333" s="711" t="s">
        <v>7088</v>
      </c>
      <c r="C5333" s="711" t="s">
        <v>269</v>
      </c>
      <c r="D5333" s="711" t="s">
        <v>5883</v>
      </c>
      <c r="E5333" s="714">
        <v>13460.58</v>
      </c>
    </row>
    <row r="5334" spans="1:5">
      <c r="A5334" s="712">
        <v>98071</v>
      </c>
      <c r="B5334" s="711" t="s">
        <v>7089</v>
      </c>
      <c r="C5334" s="711" t="s">
        <v>269</v>
      </c>
      <c r="D5334" s="711" t="s">
        <v>5883</v>
      </c>
      <c r="E5334" s="714">
        <v>14893.7</v>
      </c>
    </row>
    <row r="5335" spans="1:5">
      <c r="A5335" s="712">
        <v>98072</v>
      </c>
      <c r="B5335" s="711" t="s">
        <v>7090</v>
      </c>
      <c r="C5335" s="711" t="s">
        <v>269</v>
      </c>
      <c r="D5335" s="711" t="s">
        <v>5883</v>
      </c>
      <c r="E5335" s="714">
        <v>3849.01</v>
      </c>
    </row>
    <row r="5336" spans="1:5">
      <c r="A5336" s="712">
        <v>98073</v>
      </c>
      <c r="B5336" s="711" t="s">
        <v>7091</v>
      </c>
      <c r="C5336" s="711" t="s">
        <v>269</v>
      </c>
      <c r="D5336" s="711" t="s">
        <v>5883</v>
      </c>
      <c r="E5336" s="714">
        <v>5963.08</v>
      </c>
    </row>
    <row r="5337" spans="1:5">
      <c r="A5337" s="712">
        <v>98074</v>
      </c>
      <c r="B5337" s="711" t="s">
        <v>7092</v>
      </c>
      <c r="C5337" s="711" t="s">
        <v>269</v>
      </c>
      <c r="D5337" s="711" t="s">
        <v>5883</v>
      </c>
      <c r="E5337" s="714">
        <v>9187.41</v>
      </c>
    </row>
    <row r="5338" spans="1:5">
      <c r="A5338" s="712">
        <v>98075</v>
      </c>
      <c r="B5338" s="711" t="s">
        <v>7093</v>
      </c>
      <c r="C5338" s="711" t="s">
        <v>269</v>
      </c>
      <c r="D5338" s="711" t="s">
        <v>5883</v>
      </c>
      <c r="E5338" s="714">
        <v>11912.97</v>
      </c>
    </row>
    <row r="5339" spans="1:5">
      <c r="A5339" s="712">
        <v>98076</v>
      </c>
      <c r="B5339" s="711" t="s">
        <v>7094</v>
      </c>
      <c r="C5339" s="711" t="s">
        <v>269</v>
      </c>
      <c r="D5339" s="711" t="s">
        <v>5883</v>
      </c>
      <c r="E5339" s="714">
        <v>13679.88</v>
      </c>
    </row>
    <row r="5340" spans="1:5">
      <c r="A5340" s="712">
        <v>98077</v>
      </c>
      <c r="B5340" s="711" t="s">
        <v>7095</v>
      </c>
      <c r="C5340" s="711" t="s">
        <v>269</v>
      </c>
      <c r="D5340" s="711" t="s">
        <v>5883</v>
      </c>
      <c r="E5340" s="714">
        <v>16081.59</v>
      </c>
    </row>
    <row r="5341" spans="1:5">
      <c r="A5341" s="712">
        <v>98078</v>
      </c>
      <c r="B5341" s="711" t="s">
        <v>7096</v>
      </c>
      <c r="C5341" s="711" t="s">
        <v>269</v>
      </c>
      <c r="D5341" s="711" t="s">
        <v>5883</v>
      </c>
      <c r="E5341" s="714">
        <v>4228.95</v>
      </c>
    </row>
    <row r="5342" spans="1:5">
      <c r="A5342" s="712">
        <v>98079</v>
      </c>
      <c r="B5342" s="711" t="s">
        <v>7097</v>
      </c>
      <c r="C5342" s="711" t="s">
        <v>269</v>
      </c>
      <c r="D5342" s="711" t="s">
        <v>5883</v>
      </c>
      <c r="E5342" s="714">
        <v>7384.81</v>
      </c>
    </row>
    <row r="5343" spans="1:5">
      <c r="A5343" s="712">
        <v>98080</v>
      </c>
      <c r="B5343" s="711" t="s">
        <v>7098</v>
      </c>
      <c r="C5343" s="711" t="s">
        <v>269</v>
      </c>
      <c r="D5343" s="711" t="s">
        <v>5883</v>
      </c>
      <c r="E5343" s="714">
        <v>9450.9</v>
      </c>
    </row>
    <row r="5344" spans="1:5">
      <c r="A5344" s="712">
        <v>98081</v>
      </c>
      <c r="B5344" s="711" t="s">
        <v>7099</v>
      </c>
      <c r="C5344" s="711" t="s">
        <v>269</v>
      </c>
      <c r="D5344" s="711" t="s">
        <v>5883</v>
      </c>
      <c r="E5344" s="714">
        <v>13965.85</v>
      </c>
    </row>
    <row r="5345" spans="1:5">
      <c r="A5345" s="712">
        <v>98082</v>
      </c>
      <c r="B5345" s="711" t="s">
        <v>7100</v>
      </c>
      <c r="C5345" s="711" t="s">
        <v>269</v>
      </c>
      <c r="D5345" s="711" t="s">
        <v>5883</v>
      </c>
      <c r="E5345" s="714">
        <v>3159.46</v>
      </c>
    </row>
    <row r="5346" spans="1:5">
      <c r="A5346" s="712">
        <v>98083</v>
      </c>
      <c r="B5346" s="711" t="s">
        <v>7101</v>
      </c>
      <c r="C5346" s="711" t="s">
        <v>269</v>
      </c>
      <c r="D5346" s="711" t="s">
        <v>5883</v>
      </c>
      <c r="E5346" s="714">
        <v>4174.1499999999996</v>
      </c>
    </row>
    <row r="5347" spans="1:5">
      <c r="A5347" s="712">
        <v>98084</v>
      </c>
      <c r="B5347" s="711" t="s">
        <v>7102</v>
      </c>
      <c r="C5347" s="711" t="s">
        <v>269</v>
      </c>
      <c r="D5347" s="711" t="s">
        <v>5883</v>
      </c>
      <c r="E5347" s="714">
        <v>5859.82</v>
      </c>
    </row>
    <row r="5348" spans="1:5">
      <c r="A5348" s="712">
        <v>98085</v>
      </c>
      <c r="B5348" s="711" t="s">
        <v>7103</v>
      </c>
      <c r="C5348" s="711" t="s">
        <v>269</v>
      </c>
      <c r="D5348" s="711" t="s">
        <v>5883</v>
      </c>
      <c r="E5348" s="714">
        <v>7936.65</v>
      </c>
    </row>
    <row r="5349" spans="1:5">
      <c r="A5349" s="712">
        <v>98086</v>
      </c>
      <c r="B5349" s="711" t="s">
        <v>7104</v>
      </c>
      <c r="C5349" s="711" t="s">
        <v>269</v>
      </c>
      <c r="D5349" s="711" t="s">
        <v>5883</v>
      </c>
      <c r="E5349" s="714">
        <v>8974.58</v>
      </c>
    </row>
    <row r="5350" spans="1:5">
      <c r="A5350" s="712">
        <v>98087</v>
      </c>
      <c r="B5350" s="711" t="s">
        <v>7105</v>
      </c>
      <c r="C5350" s="711" t="s">
        <v>269</v>
      </c>
      <c r="D5350" s="711" t="s">
        <v>5883</v>
      </c>
      <c r="E5350" s="714">
        <v>9610.16</v>
      </c>
    </row>
    <row r="5351" spans="1:5">
      <c r="A5351" s="712">
        <v>98088</v>
      </c>
      <c r="B5351" s="711" t="s">
        <v>7106</v>
      </c>
      <c r="C5351" s="711" t="s">
        <v>269</v>
      </c>
      <c r="D5351" s="711" t="s">
        <v>5883</v>
      </c>
      <c r="E5351" s="714">
        <v>2718.47</v>
      </c>
    </row>
    <row r="5352" spans="1:5">
      <c r="A5352" s="712">
        <v>98089</v>
      </c>
      <c r="B5352" s="711" t="s">
        <v>7107</v>
      </c>
      <c r="C5352" s="711" t="s">
        <v>269</v>
      </c>
      <c r="D5352" s="711" t="s">
        <v>5883</v>
      </c>
      <c r="E5352" s="714">
        <v>4313.57</v>
      </c>
    </row>
    <row r="5353" spans="1:5">
      <c r="A5353" s="712">
        <v>98090</v>
      </c>
      <c r="B5353" s="711" t="s">
        <v>7108</v>
      </c>
      <c r="C5353" s="711" t="s">
        <v>269</v>
      </c>
      <c r="D5353" s="711" t="s">
        <v>5883</v>
      </c>
      <c r="E5353" s="714">
        <v>6800.79</v>
      </c>
    </row>
    <row r="5354" spans="1:5">
      <c r="A5354" s="712">
        <v>98091</v>
      </c>
      <c r="B5354" s="711" t="s">
        <v>7109</v>
      </c>
      <c r="C5354" s="711" t="s">
        <v>269</v>
      </c>
      <c r="D5354" s="711" t="s">
        <v>5883</v>
      </c>
      <c r="E5354" s="714">
        <v>8811.83</v>
      </c>
    </row>
    <row r="5355" spans="1:5">
      <c r="A5355" s="712">
        <v>98092</v>
      </c>
      <c r="B5355" s="711" t="s">
        <v>7110</v>
      </c>
      <c r="C5355" s="711" t="s">
        <v>269</v>
      </c>
      <c r="D5355" s="711" t="s">
        <v>5883</v>
      </c>
      <c r="E5355" s="714">
        <v>10346.15</v>
      </c>
    </row>
    <row r="5356" spans="1:5">
      <c r="A5356" s="712">
        <v>98093</v>
      </c>
      <c r="B5356" s="711" t="s">
        <v>7111</v>
      </c>
      <c r="C5356" s="711" t="s">
        <v>269</v>
      </c>
      <c r="D5356" s="711" t="s">
        <v>5883</v>
      </c>
      <c r="E5356" s="714">
        <v>12222.79</v>
      </c>
    </row>
    <row r="5357" spans="1:5">
      <c r="A5357" s="712">
        <v>98094</v>
      </c>
      <c r="B5357" s="711" t="s">
        <v>7112</v>
      </c>
      <c r="C5357" s="711" t="s">
        <v>269</v>
      </c>
      <c r="D5357" s="711" t="s">
        <v>5883</v>
      </c>
      <c r="E5357" s="714">
        <v>2259.8000000000002</v>
      </c>
    </row>
    <row r="5358" spans="1:5">
      <c r="A5358" s="712">
        <v>98099</v>
      </c>
      <c r="B5358" s="711" t="s">
        <v>7113</v>
      </c>
      <c r="C5358" s="711" t="s">
        <v>269</v>
      </c>
      <c r="D5358" s="711" t="s">
        <v>5883</v>
      </c>
      <c r="E5358" s="714">
        <v>3892.24</v>
      </c>
    </row>
    <row r="5359" spans="1:5">
      <c r="A5359" s="712">
        <v>98100</v>
      </c>
      <c r="B5359" s="711" t="s">
        <v>7114</v>
      </c>
      <c r="C5359" s="711" t="s">
        <v>269</v>
      </c>
      <c r="D5359" s="711" t="s">
        <v>5883</v>
      </c>
      <c r="E5359" s="714">
        <v>5111.92</v>
      </c>
    </row>
    <row r="5360" spans="1:5">
      <c r="A5360" s="712">
        <v>98101</v>
      </c>
      <c r="B5360" s="711" t="s">
        <v>7115</v>
      </c>
      <c r="C5360" s="711" t="s">
        <v>269</v>
      </c>
      <c r="D5360" s="711" t="s">
        <v>5883</v>
      </c>
      <c r="E5360" s="714">
        <v>7580.31</v>
      </c>
    </row>
    <row r="5361" spans="1:5">
      <c r="A5361" s="712">
        <v>98109</v>
      </c>
      <c r="B5361" s="711" t="s">
        <v>7116</v>
      </c>
      <c r="C5361" s="711" t="s">
        <v>269</v>
      </c>
      <c r="D5361" s="711" t="s">
        <v>5883</v>
      </c>
      <c r="E5361" s="713">
        <v>653.97</v>
      </c>
    </row>
    <row r="5362" spans="1:5">
      <c r="A5362" s="712">
        <v>98110</v>
      </c>
      <c r="B5362" s="711" t="s">
        <v>7117</v>
      </c>
      <c r="C5362" s="711" t="s">
        <v>269</v>
      </c>
      <c r="D5362" s="711" t="s">
        <v>5884</v>
      </c>
      <c r="E5362" s="713">
        <v>544.84</v>
      </c>
    </row>
    <row r="5363" spans="1:5">
      <c r="A5363" s="712">
        <v>98111</v>
      </c>
      <c r="B5363" s="711" t="s">
        <v>7118</v>
      </c>
      <c r="C5363" s="711" t="s">
        <v>269</v>
      </c>
      <c r="D5363" s="711" t="s">
        <v>5884</v>
      </c>
      <c r="E5363" s="713">
        <v>26.07</v>
      </c>
    </row>
    <row r="5364" spans="1:5">
      <c r="A5364" s="712">
        <v>98112</v>
      </c>
      <c r="B5364" s="711" t="s">
        <v>7119</v>
      </c>
      <c r="C5364" s="711" t="s">
        <v>269</v>
      </c>
      <c r="D5364" s="711" t="s">
        <v>5883</v>
      </c>
      <c r="E5364" s="713">
        <v>106.34</v>
      </c>
    </row>
    <row r="5365" spans="1:5">
      <c r="A5365" s="712">
        <v>98114</v>
      </c>
      <c r="B5365" s="711" t="s">
        <v>7120</v>
      </c>
      <c r="C5365" s="711" t="s">
        <v>269</v>
      </c>
      <c r="D5365" s="711" t="s">
        <v>5883</v>
      </c>
      <c r="E5365" s="713">
        <v>589.51</v>
      </c>
    </row>
    <row r="5366" spans="1:5">
      <c r="A5366" s="712">
        <v>98115</v>
      </c>
      <c r="B5366" s="711" t="s">
        <v>7121</v>
      </c>
      <c r="C5366" s="711" t="s">
        <v>269</v>
      </c>
      <c r="D5366" s="711" t="s">
        <v>5883</v>
      </c>
      <c r="E5366" s="713">
        <v>96.99</v>
      </c>
    </row>
    <row r="5367" spans="1:5">
      <c r="A5367" s="712">
        <v>89957</v>
      </c>
      <c r="B5367" s="711" t="s">
        <v>4279</v>
      </c>
      <c r="C5367" s="711" t="s">
        <v>269</v>
      </c>
      <c r="D5367" s="711" t="s">
        <v>5884</v>
      </c>
      <c r="E5367" s="713">
        <v>114.27</v>
      </c>
    </row>
    <row r="5368" spans="1:5">
      <c r="A5368" s="712">
        <v>89959</v>
      </c>
      <c r="B5368" s="711" t="s">
        <v>4280</v>
      </c>
      <c r="C5368" s="711" t="s">
        <v>269</v>
      </c>
      <c r="D5368" s="711" t="s">
        <v>5884</v>
      </c>
      <c r="E5368" s="713">
        <v>181.54</v>
      </c>
    </row>
    <row r="5369" spans="1:5">
      <c r="A5369" s="712">
        <v>89349</v>
      </c>
      <c r="B5369" s="711" t="s">
        <v>4281</v>
      </c>
      <c r="C5369" s="711" t="s">
        <v>269</v>
      </c>
      <c r="D5369" s="711" t="s">
        <v>5884</v>
      </c>
      <c r="E5369" s="713">
        <v>27.82</v>
      </c>
    </row>
    <row r="5370" spans="1:5">
      <c r="A5370" s="712">
        <v>89351</v>
      </c>
      <c r="B5370" s="711" t="s">
        <v>4282</v>
      </c>
      <c r="C5370" s="711" t="s">
        <v>269</v>
      </c>
      <c r="D5370" s="711" t="s">
        <v>5884</v>
      </c>
      <c r="E5370" s="713">
        <v>31.77</v>
      </c>
    </row>
    <row r="5371" spans="1:5">
      <c r="A5371" s="712">
        <v>89352</v>
      </c>
      <c r="B5371" s="711" t="s">
        <v>4283</v>
      </c>
      <c r="C5371" s="711" t="s">
        <v>269</v>
      </c>
      <c r="D5371" s="711" t="s">
        <v>5884</v>
      </c>
      <c r="E5371" s="713">
        <v>36.19</v>
      </c>
    </row>
    <row r="5372" spans="1:5">
      <c r="A5372" s="712">
        <v>89353</v>
      </c>
      <c r="B5372" s="711" t="s">
        <v>4284</v>
      </c>
      <c r="C5372" s="711" t="s">
        <v>269</v>
      </c>
      <c r="D5372" s="711" t="s">
        <v>5884</v>
      </c>
      <c r="E5372" s="713">
        <v>37.76</v>
      </c>
    </row>
    <row r="5373" spans="1:5">
      <c r="A5373" s="712">
        <v>89354</v>
      </c>
      <c r="B5373" s="711" t="s">
        <v>4285</v>
      </c>
      <c r="C5373" s="711" t="s">
        <v>269</v>
      </c>
      <c r="D5373" s="711" t="s">
        <v>5884</v>
      </c>
      <c r="E5373" s="713">
        <v>254.66</v>
      </c>
    </row>
    <row r="5374" spans="1:5">
      <c r="A5374" s="712">
        <v>89969</v>
      </c>
      <c r="B5374" s="711" t="s">
        <v>4286</v>
      </c>
      <c r="C5374" s="711" t="s">
        <v>269</v>
      </c>
      <c r="D5374" s="711" t="s">
        <v>5884</v>
      </c>
      <c r="E5374" s="713">
        <v>40.85</v>
      </c>
    </row>
    <row r="5375" spans="1:5">
      <c r="A5375" s="712">
        <v>89970</v>
      </c>
      <c r="B5375" s="711" t="s">
        <v>4287</v>
      </c>
      <c r="C5375" s="711" t="s">
        <v>269</v>
      </c>
      <c r="D5375" s="711" t="s">
        <v>5884</v>
      </c>
      <c r="E5375" s="713">
        <v>44.04</v>
      </c>
    </row>
    <row r="5376" spans="1:5">
      <c r="A5376" s="712">
        <v>89971</v>
      </c>
      <c r="B5376" s="711" t="s">
        <v>4288</v>
      </c>
      <c r="C5376" s="711" t="s">
        <v>269</v>
      </c>
      <c r="D5376" s="711" t="s">
        <v>5884</v>
      </c>
      <c r="E5376" s="713">
        <v>45.87</v>
      </c>
    </row>
    <row r="5377" spans="1:5">
      <c r="A5377" s="712">
        <v>89972</v>
      </c>
      <c r="B5377" s="711" t="s">
        <v>4289</v>
      </c>
      <c r="C5377" s="711" t="s">
        <v>269</v>
      </c>
      <c r="D5377" s="711" t="s">
        <v>5884</v>
      </c>
      <c r="E5377" s="713">
        <v>49.24</v>
      </c>
    </row>
    <row r="5378" spans="1:5">
      <c r="A5378" s="712">
        <v>89973</v>
      </c>
      <c r="B5378" s="711" t="s">
        <v>4290</v>
      </c>
      <c r="C5378" s="711" t="s">
        <v>269</v>
      </c>
      <c r="D5378" s="711" t="s">
        <v>5884</v>
      </c>
      <c r="E5378" s="713">
        <v>429.99</v>
      </c>
    </row>
    <row r="5379" spans="1:5">
      <c r="A5379" s="712">
        <v>89974</v>
      </c>
      <c r="B5379" s="711" t="s">
        <v>4291</v>
      </c>
      <c r="C5379" s="711" t="s">
        <v>269</v>
      </c>
      <c r="D5379" s="711" t="s">
        <v>5884</v>
      </c>
      <c r="E5379" s="713">
        <v>253.64</v>
      </c>
    </row>
    <row r="5380" spans="1:5">
      <c r="A5380" s="712">
        <v>89984</v>
      </c>
      <c r="B5380" s="711" t="s">
        <v>4292</v>
      </c>
      <c r="C5380" s="711" t="s">
        <v>269</v>
      </c>
      <c r="D5380" s="711" t="s">
        <v>5884</v>
      </c>
      <c r="E5380" s="713">
        <v>77.42</v>
      </c>
    </row>
    <row r="5381" spans="1:5">
      <c r="A5381" s="712">
        <v>89985</v>
      </c>
      <c r="B5381" s="711" t="s">
        <v>4293</v>
      </c>
      <c r="C5381" s="711" t="s">
        <v>269</v>
      </c>
      <c r="D5381" s="711" t="s">
        <v>5884</v>
      </c>
      <c r="E5381" s="713">
        <v>79.69</v>
      </c>
    </row>
    <row r="5382" spans="1:5">
      <c r="A5382" s="712">
        <v>89986</v>
      </c>
      <c r="B5382" s="711" t="s">
        <v>4294</v>
      </c>
      <c r="C5382" s="711" t="s">
        <v>269</v>
      </c>
      <c r="D5382" s="711" t="s">
        <v>5884</v>
      </c>
      <c r="E5382" s="713">
        <v>75.5</v>
      </c>
    </row>
    <row r="5383" spans="1:5">
      <c r="A5383" s="712">
        <v>89987</v>
      </c>
      <c r="B5383" s="711" t="s">
        <v>4295</v>
      </c>
      <c r="C5383" s="711" t="s">
        <v>269</v>
      </c>
      <c r="D5383" s="711" t="s">
        <v>5884</v>
      </c>
      <c r="E5383" s="713">
        <v>83.89</v>
      </c>
    </row>
    <row r="5384" spans="1:5">
      <c r="A5384" s="712">
        <v>90371</v>
      </c>
      <c r="B5384" s="711" t="s">
        <v>4296</v>
      </c>
      <c r="C5384" s="711" t="s">
        <v>269</v>
      </c>
      <c r="D5384" s="711" t="s">
        <v>5884</v>
      </c>
      <c r="E5384" s="713">
        <v>36.92</v>
      </c>
    </row>
    <row r="5385" spans="1:5">
      <c r="A5385" s="712">
        <v>94489</v>
      </c>
      <c r="B5385" s="711" t="s">
        <v>4297</v>
      </c>
      <c r="C5385" s="711" t="s">
        <v>269</v>
      </c>
      <c r="D5385" s="711" t="s">
        <v>5884</v>
      </c>
      <c r="E5385" s="713">
        <v>34.28</v>
      </c>
    </row>
    <row r="5386" spans="1:5">
      <c r="A5386" s="712">
        <v>94490</v>
      </c>
      <c r="B5386" s="711" t="s">
        <v>4298</v>
      </c>
      <c r="C5386" s="711" t="s">
        <v>269</v>
      </c>
      <c r="D5386" s="711" t="s">
        <v>5884</v>
      </c>
      <c r="E5386" s="713">
        <v>55.7</v>
      </c>
    </row>
    <row r="5387" spans="1:5">
      <c r="A5387" s="712">
        <v>94491</v>
      </c>
      <c r="B5387" s="711" t="s">
        <v>4299</v>
      </c>
      <c r="C5387" s="711" t="s">
        <v>269</v>
      </c>
      <c r="D5387" s="711" t="s">
        <v>5884</v>
      </c>
      <c r="E5387" s="713">
        <v>76.27</v>
      </c>
    </row>
    <row r="5388" spans="1:5">
      <c r="A5388" s="712">
        <v>94492</v>
      </c>
      <c r="B5388" s="711" t="s">
        <v>4300</v>
      </c>
      <c r="C5388" s="711" t="s">
        <v>269</v>
      </c>
      <c r="D5388" s="711" t="s">
        <v>5884</v>
      </c>
      <c r="E5388" s="713">
        <v>78.34</v>
      </c>
    </row>
    <row r="5389" spans="1:5">
      <c r="A5389" s="712">
        <v>94493</v>
      </c>
      <c r="B5389" s="711" t="s">
        <v>4301</v>
      </c>
      <c r="C5389" s="711" t="s">
        <v>269</v>
      </c>
      <c r="D5389" s="711" t="s">
        <v>5884</v>
      </c>
      <c r="E5389" s="713">
        <v>143.47999999999999</v>
      </c>
    </row>
    <row r="5390" spans="1:5">
      <c r="A5390" s="712">
        <v>94494</v>
      </c>
      <c r="B5390" s="711" t="s">
        <v>4302</v>
      </c>
      <c r="C5390" s="711" t="s">
        <v>269</v>
      </c>
      <c r="D5390" s="711" t="s">
        <v>5884</v>
      </c>
      <c r="E5390" s="713">
        <v>58.66</v>
      </c>
    </row>
    <row r="5391" spans="1:5">
      <c r="A5391" s="712">
        <v>94495</v>
      </c>
      <c r="B5391" s="711" t="s">
        <v>4303</v>
      </c>
      <c r="C5391" s="711" t="s">
        <v>269</v>
      </c>
      <c r="D5391" s="711" t="s">
        <v>5884</v>
      </c>
      <c r="E5391" s="713">
        <v>76.180000000000007</v>
      </c>
    </row>
    <row r="5392" spans="1:5">
      <c r="A5392" s="712">
        <v>94496</v>
      </c>
      <c r="B5392" s="711" t="s">
        <v>4304</v>
      </c>
      <c r="C5392" s="711" t="s">
        <v>269</v>
      </c>
      <c r="D5392" s="711" t="s">
        <v>5884</v>
      </c>
      <c r="E5392" s="713">
        <v>94.2</v>
      </c>
    </row>
    <row r="5393" spans="1:5">
      <c r="A5393" s="712">
        <v>94497</v>
      </c>
      <c r="B5393" s="711" t="s">
        <v>4305</v>
      </c>
      <c r="C5393" s="711" t="s">
        <v>269</v>
      </c>
      <c r="D5393" s="711" t="s">
        <v>5884</v>
      </c>
      <c r="E5393" s="713">
        <v>111.31</v>
      </c>
    </row>
    <row r="5394" spans="1:5">
      <c r="A5394" s="712">
        <v>94498</v>
      </c>
      <c r="B5394" s="711" t="s">
        <v>4306</v>
      </c>
      <c r="C5394" s="711" t="s">
        <v>269</v>
      </c>
      <c r="D5394" s="711" t="s">
        <v>5884</v>
      </c>
      <c r="E5394" s="713">
        <v>144.96</v>
      </c>
    </row>
    <row r="5395" spans="1:5">
      <c r="A5395" s="712">
        <v>94499</v>
      </c>
      <c r="B5395" s="711" t="s">
        <v>4307</v>
      </c>
      <c r="C5395" s="711" t="s">
        <v>269</v>
      </c>
      <c r="D5395" s="711" t="s">
        <v>5884</v>
      </c>
      <c r="E5395" s="713">
        <v>268.02</v>
      </c>
    </row>
    <row r="5396" spans="1:5">
      <c r="A5396" s="712">
        <v>94500</v>
      </c>
      <c r="B5396" s="711" t="s">
        <v>4308</v>
      </c>
      <c r="C5396" s="711" t="s">
        <v>269</v>
      </c>
      <c r="D5396" s="711" t="s">
        <v>5884</v>
      </c>
      <c r="E5396" s="713">
        <v>319.42</v>
      </c>
    </row>
    <row r="5397" spans="1:5">
      <c r="A5397" s="712">
        <v>94501</v>
      </c>
      <c r="B5397" s="711" t="s">
        <v>4309</v>
      </c>
      <c r="C5397" s="711" t="s">
        <v>269</v>
      </c>
      <c r="D5397" s="711" t="s">
        <v>5884</v>
      </c>
      <c r="E5397" s="713">
        <v>631.20000000000005</v>
      </c>
    </row>
    <row r="5398" spans="1:5">
      <c r="A5398" s="712">
        <v>94792</v>
      </c>
      <c r="B5398" s="711" t="s">
        <v>4310</v>
      </c>
      <c r="C5398" s="711" t="s">
        <v>269</v>
      </c>
      <c r="D5398" s="711" t="s">
        <v>5884</v>
      </c>
      <c r="E5398" s="713">
        <v>118.83</v>
      </c>
    </row>
    <row r="5399" spans="1:5">
      <c r="A5399" s="712">
        <v>94793</v>
      </c>
      <c r="B5399" s="711" t="s">
        <v>4311</v>
      </c>
      <c r="C5399" s="711" t="s">
        <v>269</v>
      </c>
      <c r="D5399" s="711" t="s">
        <v>5884</v>
      </c>
      <c r="E5399" s="713">
        <v>154.81</v>
      </c>
    </row>
    <row r="5400" spans="1:5">
      <c r="A5400" s="712">
        <v>94794</v>
      </c>
      <c r="B5400" s="711" t="s">
        <v>4312</v>
      </c>
      <c r="C5400" s="711" t="s">
        <v>269</v>
      </c>
      <c r="D5400" s="711" t="s">
        <v>5884</v>
      </c>
      <c r="E5400" s="713">
        <v>160.59</v>
      </c>
    </row>
    <row r="5401" spans="1:5">
      <c r="A5401" s="712">
        <v>94795</v>
      </c>
      <c r="B5401" s="711" t="s">
        <v>4313</v>
      </c>
      <c r="C5401" s="711" t="s">
        <v>269</v>
      </c>
      <c r="D5401" s="711" t="s">
        <v>5884</v>
      </c>
      <c r="E5401" s="713">
        <v>40.15</v>
      </c>
    </row>
    <row r="5402" spans="1:5">
      <c r="A5402" s="712">
        <v>94796</v>
      </c>
      <c r="B5402" s="711" t="s">
        <v>4314</v>
      </c>
      <c r="C5402" s="711" t="s">
        <v>269</v>
      </c>
      <c r="D5402" s="711" t="s">
        <v>5884</v>
      </c>
      <c r="E5402" s="713">
        <v>45.49</v>
      </c>
    </row>
    <row r="5403" spans="1:5">
      <c r="A5403" s="712">
        <v>94797</v>
      </c>
      <c r="B5403" s="711" t="s">
        <v>4315</v>
      </c>
      <c r="C5403" s="711" t="s">
        <v>269</v>
      </c>
      <c r="D5403" s="711" t="s">
        <v>5884</v>
      </c>
      <c r="E5403" s="713">
        <v>70.27</v>
      </c>
    </row>
    <row r="5404" spans="1:5">
      <c r="A5404" s="712">
        <v>94798</v>
      </c>
      <c r="B5404" s="711" t="s">
        <v>4316</v>
      </c>
      <c r="C5404" s="711" t="s">
        <v>269</v>
      </c>
      <c r="D5404" s="711" t="s">
        <v>5884</v>
      </c>
      <c r="E5404" s="713">
        <v>159.27000000000001</v>
      </c>
    </row>
    <row r="5405" spans="1:5">
      <c r="A5405" s="712">
        <v>94799</v>
      </c>
      <c r="B5405" s="711" t="s">
        <v>4317</v>
      </c>
      <c r="C5405" s="711" t="s">
        <v>269</v>
      </c>
      <c r="D5405" s="711" t="s">
        <v>5884</v>
      </c>
      <c r="E5405" s="713">
        <v>152.38999999999999</v>
      </c>
    </row>
    <row r="5406" spans="1:5">
      <c r="A5406" s="712">
        <v>94800</v>
      </c>
      <c r="B5406" s="711" t="s">
        <v>4318</v>
      </c>
      <c r="C5406" s="711" t="s">
        <v>269</v>
      </c>
      <c r="D5406" s="711" t="s">
        <v>5884</v>
      </c>
      <c r="E5406" s="713">
        <v>263.62</v>
      </c>
    </row>
    <row r="5407" spans="1:5">
      <c r="A5407" s="712">
        <v>95248</v>
      </c>
      <c r="B5407" s="711" t="s">
        <v>4319</v>
      </c>
      <c r="C5407" s="711" t="s">
        <v>269</v>
      </c>
      <c r="D5407" s="711" t="s">
        <v>5884</v>
      </c>
      <c r="E5407" s="713">
        <v>71.42</v>
      </c>
    </row>
    <row r="5408" spans="1:5">
      <c r="A5408" s="712">
        <v>95249</v>
      </c>
      <c r="B5408" s="711" t="s">
        <v>4320</v>
      </c>
      <c r="C5408" s="711" t="s">
        <v>269</v>
      </c>
      <c r="D5408" s="711" t="s">
        <v>5884</v>
      </c>
      <c r="E5408" s="713">
        <v>78.06</v>
      </c>
    </row>
    <row r="5409" spans="1:5">
      <c r="A5409" s="712">
        <v>95250</v>
      </c>
      <c r="B5409" s="711" t="s">
        <v>4321</v>
      </c>
      <c r="C5409" s="711" t="s">
        <v>269</v>
      </c>
      <c r="D5409" s="711" t="s">
        <v>5884</v>
      </c>
      <c r="E5409" s="713">
        <v>95.45</v>
      </c>
    </row>
    <row r="5410" spans="1:5">
      <c r="A5410" s="712">
        <v>95251</v>
      </c>
      <c r="B5410" s="711" t="s">
        <v>4322</v>
      </c>
      <c r="C5410" s="711" t="s">
        <v>269</v>
      </c>
      <c r="D5410" s="711" t="s">
        <v>5884</v>
      </c>
      <c r="E5410" s="713">
        <v>129.02000000000001</v>
      </c>
    </row>
    <row r="5411" spans="1:5">
      <c r="A5411" s="712">
        <v>95252</v>
      </c>
      <c r="B5411" s="711" t="s">
        <v>4323</v>
      </c>
      <c r="C5411" s="711" t="s">
        <v>269</v>
      </c>
      <c r="D5411" s="711" t="s">
        <v>5884</v>
      </c>
      <c r="E5411" s="713">
        <v>149.52000000000001</v>
      </c>
    </row>
    <row r="5412" spans="1:5">
      <c r="A5412" s="712">
        <v>95253</v>
      </c>
      <c r="B5412" s="711" t="s">
        <v>4324</v>
      </c>
      <c r="C5412" s="711" t="s">
        <v>269</v>
      </c>
      <c r="D5412" s="711" t="s">
        <v>5884</v>
      </c>
      <c r="E5412" s="713">
        <v>216.16</v>
      </c>
    </row>
    <row r="5413" spans="1:5">
      <c r="A5413" s="712">
        <v>99619</v>
      </c>
      <c r="B5413" s="711" t="s">
        <v>4325</v>
      </c>
      <c r="C5413" s="711" t="s">
        <v>269</v>
      </c>
      <c r="D5413" s="711" t="s">
        <v>5883</v>
      </c>
      <c r="E5413" s="713">
        <v>64.209999999999994</v>
      </c>
    </row>
    <row r="5414" spans="1:5">
      <c r="A5414" s="712">
        <v>99620</v>
      </c>
      <c r="B5414" s="711" t="s">
        <v>4326</v>
      </c>
      <c r="C5414" s="711" t="s">
        <v>269</v>
      </c>
      <c r="D5414" s="711" t="s">
        <v>5883</v>
      </c>
      <c r="E5414" s="713">
        <v>105.49</v>
      </c>
    </row>
    <row r="5415" spans="1:5">
      <c r="A5415" s="712">
        <v>99621</v>
      </c>
      <c r="B5415" s="711" t="s">
        <v>4327</v>
      </c>
      <c r="C5415" s="711" t="s">
        <v>269</v>
      </c>
      <c r="D5415" s="711" t="s">
        <v>5883</v>
      </c>
      <c r="E5415" s="713">
        <v>144.49</v>
      </c>
    </row>
    <row r="5416" spans="1:5">
      <c r="A5416" s="712">
        <v>99622</v>
      </c>
      <c r="B5416" s="711" t="s">
        <v>4328</v>
      </c>
      <c r="C5416" s="711" t="s">
        <v>269</v>
      </c>
      <c r="D5416" s="711" t="s">
        <v>5883</v>
      </c>
      <c r="E5416" s="713">
        <v>158.06</v>
      </c>
    </row>
    <row r="5417" spans="1:5">
      <c r="A5417" s="712">
        <v>99623</v>
      </c>
      <c r="B5417" s="711" t="s">
        <v>4329</v>
      </c>
      <c r="C5417" s="711" t="s">
        <v>269</v>
      </c>
      <c r="D5417" s="711" t="s">
        <v>5883</v>
      </c>
      <c r="E5417" s="713">
        <v>211.13</v>
      </c>
    </row>
    <row r="5418" spans="1:5">
      <c r="A5418" s="712">
        <v>99624</v>
      </c>
      <c r="B5418" s="711" t="s">
        <v>4330</v>
      </c>
      <c r="C5418" s="711" t="s">
        <v>269</v>
      </c>
      <c r="D5418" s="711" t="s">
        <v>5883</v>
      </c>
      <c r="E5418" s="713">
        <v>288.86</v>
      </c>
    </row>
    <row r="5419" spans="1:5">
      <c r="A5419" s="712">
        <v>99625</v>
      </c>
      <c r="B5419" s="711" t="s">
        <v>4331</v>
      </c>
      <c r="C5419" s="711" t="s">
        <v>269</v>
      </c>
      <c r="D5419" s="711" t="s">
        <v>5883</v>
      </c>
      <c r="E5419" s="713">
        <v>388.73</v>
      </c>
    </row>
    <row r="5420" spans="1:5">
      <c r="A5420" s="712">
        <v>99626</v>
      </c>
      <c r="B5420" s="711" t="s">
        <v>4332</v>
      </c>
      <c r="C5420" s="711" t="s">
        <v>269</v>
      </c>
      <c r="D5420" s="711" t="s">
        <v>5883</v>
      </c>
      <c r="E5420" s="713">
        <v>585.46</v>
      </c>
    </row>
    <row r="5421" spans="1:5">
      <c r="A5421" s="712">
        <v>99627</v>
      </c>
      <c r="B5421" s="711" t="s">
        <v>4333</v>
      </c>
      <c r="C5421" s="711" t="s">
        <v>269</v>
      </c>
      <c r="D5421" s="711" t="s">
        <v>5883</v>
      </c>
      <c r="E5421" s="713">
        <v>63.12</v>
      </c>
    </row>
    <row r="5422" spans="1:5">
      <c r="A5422" s="712">
        <v>99628</v>
      </c>
      <c r="B5422" s="711" t="s">
        <v>4334</v>
      </c>
      <c r="C5422" s="711" t="s">
        <v>269</v>
      </c>
      <c r="D5422" s="711" t="s">
        <v>5883</v>
      </c>
      <c r="E5422" s="713">
        <v>43.84</v>
      </c>
    </row>
    <row r="5423" spans="1:5">
      <c r="A5423" s="712">
        <v>99629</v>
      </c>
      <c r="B5423" s="711" t="s">
        <v>4335</v>
      </c>
      <c r="C5423" s="711" t="s">
        <v>269</v>
      </c>
      <c r="D5423" s="711" t="s">
        <v>5883</v>
      </c>
      <c r="E5423" s="713">
        <v>68.11</v>
      </c>
    </row>
    <row r="5424" spans="1:5">
      <c r="A5424" s="712">
        <v>99630</v>
      </c>
      <c r="B5424" s="711" t="s">
        <v>4336</v>
      </c>
      <c r="C5424" s="711" t="s">
        <v>269</v>
      </c>
      <c r="D5424" s="711" t="s">
        <v>5883</v>
      </c>
      <c r="E5424" s="713">
        <v>88.66</v>
      </c>
    </row>
    <row r="5425" spans="1:5">
      <c r="A5425" s="712">
        <v>99631</v>
      </c>
      <c r="B5425" s="711" t="s">
        <v>4337</v>
      </c>
      <c r="C5425" s="711" t="s">
        <v>269</v>
      </c>
      <c r="D5425" s="711" t="s">
        <v>5883</v>
      </c>
      <c r="E5425" s="713">
        <v>97.72</v>
      </c>
    </row>
    <row r="5426" spans="1:5">
      <c r="A5426" s="712">
        <v>99632</v>
      </c>
      <c r="B5426" s="711" t="s">
        <v>4338</v>
      </c>
      <c r="C5426" s="711" t="s">
        <v>269</v>
      </c>
      <c r="D5426" s="711" t="s">
        <v>5883</v>
      </c>
      <c r="E5426" s="713">
        <v>130.44999999999999</v>
      </c>
    </row>
    <row r="5427" spans="1:5">
      <c r="A5427" s="712">
        <v>99633</v>
      </c>
      <c r="B5427" s="711" t="s">
        <v>4339</v>
      </c>
      <c r="C5427" s="711" t="s">
        <v>269</v>
      </c>
      <c r="D5427" s="711" t="s">
        <v>5883</v>
      </c>
      <c r="E5427" s="713">
        <v>250.7</v>
      </c>
    </row>
    <row r="5428" spans="1:5">
      <c r="A5428" s="712">
        <v>99634</v>
      </c>
      <c r="B5428" s="711" t="s">
        <v>4340</v>
      </c>
      <c r="C5428" s="711" t="s">
        <v>269</v>
      </c>
      <c r="D5428" s="711" t="s">
        <v>5883</v>
      </c>
      <c r="E5428" s="713">
        <v>411.78</v>
      </c>
    </row>
    <row r="5429" spans="1:5">
      <c r="A5429" s="712">
        <v>99635</v>
      </c>
      <c r="B5429" s="711" t="s">
        <v>4341</v>
      </c>
      <c r="C5429" s="711" t="s">
        <v>269</v>
      </c>
      <c r="D5429" s="711" t="s">
        <v>5884</v>
      </c>
      <c r="E5429" s="713">
        <v>231.99</v>
      </c>
    </row>
    <row r="5430" spans="1:5">
      <c r="A5430" s="712">
        <v>95634</v>
      </c>
      <c r="B5430" s="711" t="s">
        <v>4342</v>
      </c>
      <c r="C5430" s="711" t="s">
        <v>269</v>
      </c>
      <c r="D5430" s="711" t="s">
        <v>5884</v>
      </c>
      <c r="E5430" s="713">
        <v>146.18</v>
      </c>
    </row>
    <row r="5431" spans="1:5">
      <c r="A5431" s="712">
        <v>95635</v>
      </c>
      <c r="B5431" s="711" t="s">
        <v>4343</v>
      </c>
      <c r="C5431" s="711" t="s">
        <v>269</v>
      </c>
      <c r="D5431" s="711" t="s">
        <v>5884</v>
      </c>
      <c r="E5431" s="713">
        <v>157.09</v>
      </c>
    </row>
    <row r="5432" spans="1:5">
      <c r="A5432" s="712">
        <v>95637</v>
      </c>
      <c r="B5432" s="711" t="s">
        <v>4344</v>
      </c>
      <c r="C5432" s="711" t="s">
        <v>269</v>
      </c>
      <c r="D5432" s="711" t="s">
        <v>5883</v>
      </c>
      <c r="E5432" s="713">
        <v>408.28</v>
      </c>
    </row>
    <row r="5433" spans="1:5">
      <c r="A5433" s="712">
        <v>95638</v>
      </c>
      <c r="B5433" s="711" t="s">
        <v>4345</v>
      </c>
      <c r="C5433" s="711" t="s">
        <v>269</v>
      </c>
      <c r="D5433" s="711" t="s">
        <v>5883</v>
      </c>
      <c r="E5433" s="713">
        <v>493.46</v>
      </c>
    </row>
    <row r="5434" spans="1:5">
      <c r="A5434" s="712">
        <v>95639</v>
      </c>
      <c r="B5434" s="711" t="s">
        <v>4346</v>
      </c>
      <c r="C5434" s="711" t="s">
        <v>269</v>
      </c>
      <c r="D5434" s="711" t="s">
        <v>5883</v>
      </c>
      <c r="E5434" s="713">
        <v>622.26</v>
      </c>
    </row>
    <row r="5435" spans="1:5">
      <c r="A5435" s="712">
        <v>95641</v>
      </c>
      <c r="B5435" s="711" t="s">
        <v>4347</v>
      </c>
      <c r="C5435" s="711" t="s">
        <v>269</v>
      </c>
      <c r="D5435" s="711" t="s">
        <v>5884</v>
      </c>
      <c r="E5435" s="713">
        <v>265.68</v>
      </c>
    </row>
    <row r="5436" spans="1:5">
      <c r="A5436" s="712">
        <v>95642</v>
      </c>
      <c r="B5436" s="711" t="s">
        <v>4348</v>
      </c>
      <c r="C5436" s="711" t="s">
        <v>269</v>
      </c>
      <c r="D5436" s="711" t="s">
        <v>5884</v>
      </c>
      <c r="E5436" s="713">
        <v>392.68</v>
      </c>
    </row>
    <row r="5437" spans="1:5">
      <c r="A5437" s="712">
        <v>95643</v>
      </c>
      <c r="B5437" s="711" t="s">
        <v>4349</v>
      </c>
      <c r="C5437" s="711" t="s">
        <v>269</v>
      </c>
      <c r="D5437" s="711" t="s">
        <v>5884</v>
      </c>
      <c r="E5437" s="713">
        <v>514.27</v>
      </c>
    </row>
    <row r="5438" spans="1:5">
      <c r="A5438" s="712">
        <v>95644</v>
      </c>
      <c r="B5438" s="711" t="s">
        <v>4350</v>
      </c>
      <c r="C5438" s="711" t="s">
        <v>269</v>
      </c>
      <c r="D5438" s="711" t="s">
        <v>5884</v>
      </c>
      <c r="E5438" s="713">
        <v>195.4</v>
      </c>
    </row>
    <row r="5439" spans="1:5">
      <c r="A5439" s="712">
        <v>95645</v>
      </c>
      <c r="B5439" s="711" t="s">
        <v>4351</v>
      </c>
      <c r="C5439" s="711" t="s">
        <v>269</v>
      </c>
      <c r="D5439" s="711" t="s">
        <v>5884</v>
      </c>
      <c r="E5439" s="713">
        <v>359.21</v>
      </c>
    </row>
    <row r="5440" spans="1:5">
      <c r="A5440" s="712">
        <v>95646</v>
      </c>
      <c r="B5440" s="711" t="s">
        <v>4352</v>
      </c>
      <c r="C5440" s="711" t="s">
        <v>269</v>
      </c>
      <c r="D5440" s="711" t="s">
        <v>5884</v>
      </c>
      <c r="E5440" s="713">
        <v>535.34</v>
      </c>
    </row>
    <row r="5441" spans="1:5">
      <c r="A5441" s="712">
        <v>95647</v>
      </c>
      <c r="B5441" s="711" t="s">
        <v>4353</v>
      </c>
      <c r="C5441" s="711" t="s">
        <v>269</v>
      </c>
      <c r="D5441" s="711" t="s">
        <v>5884</v>
      </c>
      <c r="E5441" s="713">
        <v>702.59</v>
      </c>
    </row>
    <row r="5442" spans="1:5">
      <c r="A5442" s="712">
        <v>95673</v>
      </c>
      <c r="B5442" s="711" t="s">
        <v>4354</v>
      </c>
      <c r="C5442" s="711" t="s">
        <v>269</v>
      </c>
      <c r="D5442" s="711" t="s">
        <v>5883</v>
      </c>
      <c r="E5442" s="713">
        <v>101.11</v>
      </c>
    </row>
    <row r="5443" spans="1:5">
      <c r="A5443" s="712">
        <v>95674</v>
      </c>
      <c r="B5443" s="711" t="s">
        <v>4355</v>
      </c>
      <c r="C5443" s="711" t="s">
        <v>269</v>
      </c>
      <c r="D5443" s="711" t="s">
        <v>5883</v>
      </c>
      <c r="E5443" s="713">
        <v>107.3</v>
      </c>
    </row>
    <row r="5444" spans="1:5">
      <c r="A5444" s="712">
        <v>95675</v>
      </c>
      <c r="B5444" s="711" t="s">
        <v>4356</v>
      </c>
      <c r="C5444" s="711" t="s">
        <v>269</v>
      </c>
      <c r="D5444" s="711" t="s">
        <v>5883</v>
      </c>
      <c r="E5444" s="713">
        <v>131.04</v>
      </c>
    </row>
    <row r="5445" spans="1:5">
      <c r="A5445" s="712">
        <v>95676</v>
      </c>
      <c r="B5445" s="711" t="s">
        <v>4357</v>
      </c>
      <c r="C5445" s="711" t="s">
        <v>269</v>
      </c>
      <c r="D5445" s="711" t="s">
        <v>5884</v>
      </c>
      <c r="E5445" s="713">
        <v>88.6</v>
      </c>
    </row>
    <row r="5446" spans="1:5">
      <c r="A5446" s="712">
        <v>97741</v>
      </c>
      <c r="B5446" s="711" t="s">
        <v>4358</v>
      </c>
      <c r="C5446" s="711" t="s">
        <v>269</v>
      </c>
      <c r="D5446" s="711" t="s">
        <v>5884</v>
      </c>
      <c r="E5446" s="713">
        <v>148.16</v>
      </c>
    </row>
    <row r="5447" spans="1:5">
      <c r="A5447" s="712">
        <v>90436</v>
      </c>
      <c r="B5447" s="711" t="s">
        <v>4359</v>
      </c>
      <c r="C5447" s="711" t="s">
        <v>269</v>
      </c>
      <c r="D5447" s="711" t="s">
        <v>5884</v>
      </c>
      <c r="E5447" s="713">
        <v>11.29</v>
      </c>
    </row>
    <row r="5448" spans="1:5">
      <c r="A5448" s="712">
        <v>90437</v>
      </c>
      <c r="B5448" s="711" t="s">
        <v>4360</v>
      </c>
      <c r="C5448" s="711" t="s">
        <v>269</v>
      </c>
      <c r="D5448" s="711" t="s">
        <v>5884</v>
      </c>
      <c r="E5448" s="713">
        <v>27.46</v>
      </c>
    </row>
    <row r="5449" spans="1:5">
      <c r="A5449" s="712">
        <v>90438</v>
      </c>
      <c r="B5449" s="711" t="s">
        <v>4361</v>
      </c>
      <c r="C5449" s="711" t="s">
        <v>269</v>
      </c>
      <c r="D5449" s="711" t="s">
        <v>5884</v>
      </c>
      <c r="E5449" s="713">
        <v>39.36</v>
      </c>
    </row>
    <row r="5450" spans="1:5">
      <c r="A5450" s="712">
        <v>90439</v>
      </c>
      <c r="B5450" s="711" t="s">
        <v>4362</v>
      </c>
      <c r="C5450" s="711" t="s">
        <v>269</v>
      </c>
      <c r="D5450" s="711" t="s">
        <v>5883</v>
      </c>
      <c r="E5450" s="713">
        <v>48.26</v>
      </c>
    </row>
    <row r="5451" spans="1:5">
      <c r="A5451" s="712">
        <v>90440</v>
      </c>
      <c r="B5451" s="711" t="s">
        <v>4363</v>
      </c>
      <c r="C5451" s="711" t="s">
        <v>269</v>
      </c>
      <c r="D5451" s="711" t="s">
        <v>5883</v>
      </c>
      <c r="E5451" s="713">
        <v>77.3</v>
      </c>
    </row>
    <row r="5452" spans="1:5">
      <c r="A5452" s="712">
        <v>90441</v>
      </c>
      <c r="B5452" s="711" t="s">
        <v>4364</v>
      </c>
      <c r="C5452" s="711" t="s">
        <v>269</v>
      </c>
      <c r="D5452" s="711" t="s">
        <v>5883</v>
      </c>
      <c r="E5452" s="713">
        <v>98.74</v>
      </c>
    </row>
    <row r="5453" spans="1:5">
      <c r="A5453" s="712">
        <v>90443</v>
      </c>
      <c r="B5453" s="711" t="s">
        <v>4365</v>
      </c>
      <c r="C5453" s="711" t="s">
        <v>585</v>
      </c>
      <c r="D5453" s="711" t="s">
        <v>5884</v>
      </c>
      <c r="E5453" s="713">
        <v>10.27</v>
      </c>
    </row>
    <row r="5454" spans="1:5">
      <c r="A5454" s="712">
        <v>90444</v>
      </c>
      <c r="B5454" s="711" t="s">
        <v>4366</v>
      </c>
      <c r="C5454" s="711" t="s">
        <v>585</v>
      </c>
      <c r="D5454" s="711" t="s">
        <v>5883</v>
      </c>
      <c r="E5454" s="713">
        <v>20.72</v>
      </c>
    </row>
    <row r="5455" spans="1:5">
      <c r="A5455" s="712">
        <v>90445</v>
      </c>
      <c r="B5455" s="711" t="s">
        <v>4367</v>
      </c>
      <c r="C5455" s="711" t="s">
        <v>585</v>
      </c>
      <c r="D5455" s="711" t="s">
        <v>5883</v>
      </c>
      <c r="E5455" s="713">
        <v>22.11</v>
      </c>
    </row>
    <row r="5456" spans="1:5">
      <c r="A5456" s="712">
        <v>90446</v>
      </c>
      <c r="B5456" s="711" t="s">
        <v>4368</v>
      </c>
      <c r="C5456" s="711" t="s">
        <v>585</v>
      </c>
      <c r="D5456" s="711" t="s">
        <v>5883</v>
      </c>
      <c r="E5456" s="713">
        <v>24.02</v>
      </c>
    </row>
    <row r="5457" spans="1:5">
      <c r="A5457" s="712">
        <v>90447</v>
      </c>
      <c r="B5457" s="711" t="s">
        <v>4369</v>
      </c>
      <c r="C5457" s="711" t="s">
        <v>585</v>
      </c>
      <c r="D5457" s="711" t="s">
        <v>5884</v>
      </c>
      <c r="E5457" s="713">
        <v>5.0999999999999996</v>
      </c>
    </row>
    <row r="5458" spans="1:5">
      <c r="A5458" s="712">
        <v>90451</v>
      </c>
      <c r="B5458" s="711" t="s">
        <v>4370</v>
      </c>
      <c r="C5458" s="711" t="s">
        <v>269</v>
      </c>
      <c r="D5458" s="711" t="s">
        <v>5883</v>
      </c>
      <c r="E5458" s="713">
        <v>3.39</v>
      </c>
    </row>
    <row r="5459" spans="1:5">
      <c r="A5459" s="712">
        <v>90452</v>
      </c>
      <c r="B5459" s="711" t="s">
        <v>4371</v>
      </c>
      <c r="C5459" s="711" t="s">
        <v>269</v>
      </c>
      <c r="D5459" s="711" t="s">
        <v>5883</v>
      </c>
      <c r="E5459" s="713">
        <v>13.62</v>
      </c>
    </row>
    <row r="5460" spans="1:5">
      <c r="A5460" s="712">
        <v>90453</v>
      </c>
      <c r="B5460" s="711" t="s">
        <v>4372</v>
      </c>
      <c r="C5460" s="711" t="s">
        <v>269</v>
      </c>
      <c r="D5460" s="711" t="s">
        <v>5884</v>
      </c>
      <c r="E5460" s="713">
        <v>2.3199999999999998</v>
      </c>
    </row>
    <row r="5461" spans="1:5">
      <c r="A5461" s="712">
        <v>90454</v>
      </c>
      <c r="B5461" s="711" t="s">
        <v>4373</v>
      </c>
      <c r="C5461" s="711" t="s">
        <v>269</v>
      </c>
      <c r="D5461" s="711" t="s">
        <v>5884</v>
      </c>
      <c r="E5461" s="713">
        <v>4.22</v>
      </c>
    </row>
    <row r="5462" spans="1:5">
      <c r="A5462" s="712">
        <v>90455</v>
      </c>
      <c r="B5462" s="711" t="s">
        <v>4374</v>
      </c>
      <c r="C5462" s="711" t="s">
        <v>269</v>
      </c>
      <c r="D5462" s="711" t="s">
        <v>5884</v>
      </c>
      <c r="E5462" s="713">
        <v>5.52</v>
      </c>
    </row>
    <row r="5463" spans="1:5">
      <c r="A5463" s="712">
        <v>90456</v>
      </c>
      <c r="B5463" s="711" t="s">
        <v>4375</v>
      </c>
      <c r="C5463" s="711" t="s">
        <v>269</v>
      </c>
      <c r="D5463" s="711" t="s">
        <v>5884</v>
      </c>
      <c r="E5463" s="713">
        <v>3.3</v>
      </c>
    </row>
    <row r="5464" spans="1:5">
      <c r="A5464" s="712">
        <v>90457</v>
      </c>
      <c r="B5464" s="711" t="s">
        <v>4376</v>
      </c>
      <c r="C5464" s="711" t="s">
        <v>269</v>
      </c>
      <c r="D5464" s="711" t="s">
        <v>5884</v>
      </c>
      <c r="E5464" s="713">
        <v>7.52</v>
      </c>
    </row>
    <row r="5465" spans="1:5">
      <c r="A5465" s="712">
        <v>90458</v>
      </c>
      <c r="B5465" s="711" t="s">
        <v>4377</v>
      </c>
      <c r="C5465" s="711" t="s">
        <v>269</v>
      </c>
      <c r="D5465" s="711" t="s">
        <v>5884</v>
      </c>
      <c r="E5465" s="713">
        <v>21.34</v>
      </c>
    </row>
    <row r="5466" spans="1:5">
      <c r="A5466" s="712">
        <v>90459</v>
      </c>
      <c r="B5466" s="711" t="s">
        <v>4378</v>
      </c>
      <c r="C5466" s="711" t="s">
        <v>269</v>
      </c>
      <c r="D5466" s="711" t="s">
        <v>5884</v>
      </c>
      <c r="E5466" s="713">
        <v>30.09</v>
      </c>
    </row>
    <row r="5467" spans="1:5">
      <c r="A5467" s="712">
        <v>90460</v>
      </c>
      <c r="B5467" s="711" t="s">
        <v>4379</v>
      </c>
      <c r="C5467" s="711" t="s">
        <v>585</v>
      </c>
      <c r="D5467" s="711" t="s">
        <v>5883</v>
      </c>
      <c r="E5467" s="713">
        <v>7.48</v>
      </c>
    </row>
    <row r="5468" spans="1:5">
      <c r="A5468" s="712">
        <v>90461</v>
      </c>
      <c r="B5468" s="711" t="s">
        <v>4380</v>
      </c>
      <c r="C5468" s="711" t="s">
        <v>585</v>
      </c>
      <c r="D5468" s="711" t="s">
        <v>5883</v>
      </c>
      <c r="E5468" s="713">
        <v>4.84</v>
      </c>
    </row>
    <row r="5469" spans="1:5">
      <c r="A5469" s="712">
        <v>90462</v>
      </c>
      <c r="B5469" s="711" t="s">
        <v>4381</v>
      </c>
      <c r="C5469" s="711" t="s">
        <v>585</v>
      </c>
      <c r="D5469" s="711" t="s">
        <v>5883</v>
      </c>
      <c r="E5469" s="713">
        <v>1.06</v>
      </c>
    </row>
    <row r="5470" spans="1:5">
      <c r="A5470" s="712">
        <v>90463</v>
      </c>
      <c r="B5470" s="711" t="s">
        <v>4382</v>
      </c>
      <c r="C5470" s="711" t="s">
        <v>585</v>
      </c>
      <c r="D5470" s="711" t="s">
        <v>5883</v>
      </c>
      <c r="E5470" s="713">
        <v>0.93</v>
      </c>
    </row>
    <row r="5471" spans="1:5">
      <c r="A5471" s="712">
        <v>90466</v>
      </c>
      <c r="B5471" s="711" t="s">
        <v>4383</v>
      </c>
      <c r="C5471" s="711" t="s">
        <v>585</v>
      </c>
      <c r="D5471" s="711" t="s">
        <v>5884</v>
      </c>
      <c r="E5471" s="713">
        <v>10.220000000000001</v>
      </c>
    </row>
    <row r="5472" spans="1:5">
      <c r="A5472" s="712">
        <v>90467</v>
      </c>
      <c r="B5472" s="711" t="s">
        <v>4384</v>
      </c>
      <c r="C5472" s="711" t="s">
        <v>585</v>
      </c>
      <c r="D5472" s="711" t="s">
        <v>5884</v>
      </c>
      <c r="E5472" s="713">
        <v>16.18</v>
      </c>
    </row>
    <row r="5473" spans="1:5">
      <c r="A5473" s="712">
        <v>90468</v>
      </c>
      <c r="B5473" s="711" t="s">
        <v>4385</v>
      </c>
      <c r="C5473" s="711" t="s">
        <v>585</v>
      </c>
      <c r="D5473" s="711" t="s">
        <v>5884</v>
      </c>
      <c r="E5473" s="713">
        <v>4.47</v>
      </c>
    </row>
    <row r="5474" spans="1:5">
      <c r="A5474" s="712">
        <v>90469</v>
      </c>
      <c r="B5474" s="711" t="s">
        <v>4386</v>
      </c>
      <c r="C5474" s="711" t="s">
        <v>585</v>
      </c>
      <c r="D5474" s="711" t="s">
        <v>5884</v>
      </c>
      <c r="E5474" s="713">
        <v>7.17</v>
      </c>
    </row>
    <row r="5475" spans="1:5">
      <c r="A5475" s="712">
        <v>90470</v>
      </c>
      <c r="B5475" s="711" t="s">
        <v>4387</v>
      </c>
      <c r="C5475" s="711" t="s">
        <v>585</v>
      </c>
      <c r="D5475" s="711" t="s">
        <v>5884</v>
      </c>
      <c r="E5475" s="713">
        <v>9.85</v>
      </c>
    </row>
    <row r="5476" spans="1:5">
      <c r="A5476" s="712">
        <v>91166</v>
      </c>
      <c r="B5476" s="711" t="s">
        <v>4388</v>
      </c>
      <c r="C5476" s="711" t="s">
        <v>585</v>
      </c>
      <c r="D5476" s="711" t="s">
        <v>5884</v>
      </c>
      <c r="E5476" s="713">
        <v>2.97</v>
      </c>
    </row>
    <row r="5477" spans="1:5">
      <c r="A5477" s="712">
        <v>91167</v>
      </c>
      <c r="B5477" s="711" t="s">
        <v>4389</v>
      </c>
      <c r="C5477" s="711" t="s">
        <v>585</v>
      </c>
      <c r="D5477" s="711" t="s">
        <v>5884</v>
      </c>
      <c r="E5477" s="713">
        <v>8.8000000000000007</v>
      </c>
    </row>
    <row r="5478" spans="1:5">
      <c r="A5478" s="712">
        <v>91168</v>
      </c>
      <c r="B5478" s="711" t="s">
        <v>4390</v>
      </c>
      <c r="C5478" s="711" t="s">
        <v>585</v>
      </c>
      <c r="D5478" s="711" t="s">
        <v>5884</v>
      </c>
      <c r="E5478" s="713">
        <v>6.65</v>
      </c>
    </row>
    <row r="5479" spans="1:5">
      <c r="A5479" s="712">
        <v>91169</v>
      </c>
      <c r="B5479" s="711" t="s">
        <v>4391</v>
      </c>
      <c r="C5479" s="711" t="s">
        <v>585</v>
      </c>
      <c r="D5479" s="711" t="s">
        <v>5884</v>
      </c>
      <c r="E5479" s="713">
        <v>7.87</v>
      </c>
    </row>
    <row r="5480" spans="1:5">
      <c r="A5480" s="712">
        <v>91170</v>
      </c>
      <c r="B5480" s="711" t="s">
        <v>4392</v>
      </c>
      <c r="C5480" s="711" t="s">
        <v>585</v>
      </c>
      <c r="D5480" s="711" t="s">
        <v>5884</v>
      </c>
      <c r="E5480" s="713">
        <v>2.2599999999999998</v>
      </c>
    </row>
    <row r="5481" spans="1:5">
      <c r="A5481" s="712">
        <v>91171</v>
      </c>
      <c r="B5481" s="711" t="s">
        <v>4393</v>
      </c>
      <c r="C5481" s="711" t="s">
        <v>585</v>
      </c>
      <c r="D5481" s="711" t="s">
        <v>5884</v>
      </c>
      <c r="E5481" s="713">
        <v>2.83</v>
      </c>
    </row>
    <row r="5482" spans="1:5">
      <c r="A5482" s="712">
        <v>91172</v>
      </c>
      <c r="B5482" s="711" t="s">
        <v>4394</v>
      </c>
      <c r="C5482" s="711" t="s">
        <v>585</v>
      </c>
      <c r="D5482" s="711" t="s">
        <v>5884</v>
      </c>
      <c r="E5482" s="713">
        <v>4.1500000000000004</v>
      </c>
    </row>
    <row r="5483" spans="1:5">
      <c r="A5483" s="712">
        <v>91173</v>
      </c>
      <c r="B5483" s="711" t="s">
        <v>4395</v>
      </c>
      <c r="C5483" s="711" t="s">
        <v>585</v>
      </c>
      <c r="D5483" s="711" t="s">
        <v>5884</v>
      </c>
      <c r="E5483" s="713">
        <v>1.1499999999999999</v>
      </c>
    </row>
    <row r="5484" spans="1:5">
      <c r="A5484" s="712">
        <v>91174</v>
      </c>
      <c r="B5484" s="711" t="s">
        <v>4396</v>
      </c>
      <c r="C5484" s="711" t="s">
        <v>585</v>
      </c>
      <c r="D5484" s="711" t="s">
        <v>5884</v>
      </c>
      <c r="E5484" s="713">
        <v>2.2400000000000002</v>
      </c>
    </row>
    <row r="5485" spans="1:5">
      <c r="A5485" s="712">
        <v>91175</v>
      </c>
      <c r="B5485" s="711" t="s">
        <v>4397</v>
      </c>
      <c r="C5485" s="711" t="s">
        <v>585</v>
      </c>
      <c r="D5485" s="711" t="s">
        <v>5884</v>
      </c>
      <c r="E5485" s="713">
        <v>3.66</v>
      </c>
    </row>
    <row r="5486" spans="1:5">
      <c r="A5486" s="712">
        <v>91176</v>
      </c>
      <c r="B5486" s="711" t="s">
        <v>4398</v>
      </c>
      <c r="C5486" s="711" t="s">
        <v>585</v>
      </c>
      <c r="D5486" s="711" t="s">
        <v>5883</v>
      </c>
      <c r="E5486" s="713">
        <v>20.94</v>
      </c>
    </row>
    <row r="5487" spans="1:5">
      <c r="A5487" s="712">
        <v>91177</v>
      </c>
      <c r="B5487" s="711" t="s">
        <v>4399</v>
      </c>
      <c r="C5487" s="711" t="s">
        <v>585</v>
      </c>
      <c r="D5487" s="711" t="s">
        <v>5883</v>
      </c>
      <c r="E5487" s="713">
        <v>10.220000000000001</v>
      </c>
    </row>
    <row r="5488" spans="1:5">
      <c r="A5488" s="712">
        <v>91178</v>
      </c>
      <c r="B5488" s="711" t="s">
        <v>4400</v>
      </c>
      <c r="C5488" s="711" t="s">
        <v>585</v>
      </c>
      <c r="D5488" s="711" t="s">
        <v>5883</v>
      </c>
      <c r="E5488" s="713">
        <v>11.29</v>
      </c>
    </row>
    <row r="5489" spans="1:5">
      <c r="A5489" s="712">
        <v>91179</v>
      </c>
      <c r="B5489" s="711" t="s">
        <v>4401</v>
      </c>
      <c r="C5489" s="711" t="s">
        <v>585</v>
      </c>
      <c r="D5489" s="711" t="s">
        <v>5883</v>
      </c>
      <c r="E5489" s="713">
        <v>5.37</v>
      </c>
    </row>
    <row r="5490" spans="1:5">
      <c r="A5490" s="712">
        <v>91180</v>
      </c>
      <c r="B5490" s="711" t="s">
        <v>4402</v>
      </c>
      <c r="C5490" s="711" t="s">
        <v>585</v>
      </c>
      <c r="D5490" s="711" t="s">
        <v>5883</v>
      </c>
      <c r="E5490" s="713">
        <v>4.8</v>
      </c>
    </row>
    <row r="5491" spans="1:5">
      <c r="A5491" s="712">
        <v>91181</v>
      </c>
      <c r="B5491" s="711" t="s">
        <v>4403</v>
      </c>
      <c r="C5491" s="711" t="s">
        <v>585</v>
      </c>
      <c r="D5491" s="711" t="s">
        <v>5883</v>
      </c>
      <c r="E5491" s="713">
        <v>5.47</v>
      </c>
    </row>
    <row r="5492" spans="1:5">
      <c r="A5492" s="712">
        <v>91182</v>
      </c>
      <c r="B5492" s="711" t="s">
        <v>4404</v>
      </c>
      <c r="C5492" s="711" t="s">
        <v>585</v>
      </c>
      <c r="D5492" s="711" t="s">
        <v>5883</v>
      </c>
      <c r="E5492" s="713">
        <v>22.44</v>
      </c>
    </row>
    <row r="5493" spans="1:5">
      <c r="A5493" s="712">
        <v>91183</v>
      </c>
      <c r="B5493" s="711" t="s">
        <v>4405</v>
      </c>
      <c r="C5493" s="711" t="s">
        <v>585</v>
      </c>
      <c r="D5493" s="711" t="s">
        <v>5883</v>
      </c>
      <c r="E5493" s="713">
        <v>10.99</v>
      </c>
    </row>
    <row r="5494" spans="1:5">
      <c r="A5494" s="712">
        <v>91184</v>
      </c>
      <c r="B5494" s="711" t="s">
        <v>4406</v>
      </c>
      <c r="C5494" s="711" t="s">
        <v>585</v>
      </c>
      <c r="D5494" s="711" t="s">
        <v>5883</v>
      </c>
      <c r="E5494" s="713">
        <v>10.199999999999999</v>
      </c>
    </row>
    <row r="5495" spans="1:5">
      <c r="A5495" s="712">
        <v>91185</v>
      </c>
      <c r="B5495" s="711" t="s">
        <v>4407</v>
      </c>
      <c r="C5495" s="711" t="s">
        <v>585</v>
      </c>
      <c r="D5495" s="711" t="s">
        <v>5883</v>
      </c>
      <c r="E5495" s="713">
        <v>5.76</v>
      </c>
    </row>
    <row r="5496" spans="1:5">
      <c r="A5496" s="712">
        <v>91186</v>
      </c>
      <c r="B5496" s="711" t="s">
        <v>4408</v>
      </c>
      <c r="C5496" s="711" t="s">
        <v>585</v>
      </c>
      <c r="D5496" s="711" t="s">
        <v>5883</v>
      </c>
      <c r="E5496" s="713">
        <v>4.6900000000000004</v>
      </c>
    </row>
    <row r="5497" spans="1:5">
      <c r="A5497" s="712">
        <v>91187</v>
      </c>
      <c r="B5497" s="711" t="s">
        <v>4409</v>
      </c>
      <c r="C5497" s="711" t="s">
        <v>585</v>
      </c>
      <c r="D5497" s="711" t="s">
        <v>5883</v>
      </c>
      <c r="E5497" s="713">
        <v>5.38</v>
      </c>
    </row>
    <row r="5498" spans="1:5">
      <c r="A5498" s="712">
        <v>91188</v>
      </c>
      <c r="B5498" s="711" t="s">
        <v>4410</v>
      </c>
      <c r="C5498" s="711" t="s">
        <v>269</v>
      </c>
      <c r="D5498" s="711" t="s">
        <v>5884</v>
      </c>
      <c r="E5498" s="713">
        <v>5.52</v>
      </c>
    </row>
    <row r="5499" spans="1:5">
      <c r="A5499" s="712">
        <v>91189</v>
      </c>
      <c r="B5499" s="711" t="s">
        <v>4411</v>
      </c>
      <c r="C5499" s="711" t="s">
        <v>269</v>
      </c>
      <c r="D5499" s="711" t="s">
        <v>5884</v>
      </c>
      <c r="E5499" s="713">
        <v>37.58</v>
      </c>
    </row>
    <row r="5500" spans="1:5">
      <c r="A5500" s="712">
        <v>91190</v>
      </c>
      <c r="B5500" s="711" t="s">
        <v>4412</v>
      </c>
      <c r="C5500" s="711" t="s">
        <v>269</v>
      </c>
      <c r="D5500" s="711" t="s">
        <v>5884</v>
      </c>
      <c r="E5500" s="713">
        <v>3.96</v>
      </c>
    </row>
    <row r="5501" spans="1:5">
      <c r="A5501" s="712">
        <v>91191</v>
      </c>
      <c r="B5501" s="711" t="s">
        <v>4413</v>
      </c>
      <c r="C5501" s="711" t="s">
        <v>269</v>
      </c>
      <c r="D5501" s="711" t="s">
        <v>5884</v>
      </c>
      <c r="E5501" s="713">
        <v>4.21</v>
      </c>
    </row>
    <row r="5502" spans="1:5">
      <c r="A5502" s="712">
        <v>91192</v>
      </c>
      <c r="B5502" s="711" t="s">
        <v>4414</v>
      </c>
      <c r="C5502" s="711" t="s">
        <v>269</v>
      </c>
      <c r="D5502" s="711" t="s">
        <v>5884</v>
      </c>
      <c r="E5502" s="713">
        <v>4.66</v>
      </c>
    </row>
    <row r="5503" spans="1:5">
      <c r="A5503" s="712">
        <v>91222</v>
      </c>
      <c r="B5503" s="711" t="s">
        <v>4415</v>
      </c>
      <c r="C5503" s="711" t="s">
        <v>585</v>
      </c>
      <c r="D5503" s="711" t="s">
        <v>5884</v>
      </c>
      <c r="E5503" s="713">
        <v>11.06</v>
      </c>
    </row>
    <row r="5504" spans="1:5">
      <c r="A5504" s="712">
        <v>94480</v>
      </c>
      <c r="B5504" s="711" t="s">
        <v>4416</v>
      </c>
      <c r="C5504" s="711" t="s">
        <v>269</v>
      </c>
      <c r="D5504" s="711" t="s">
        <v>5883</v>
      </c>
      <c r="E5504" s="714">
        <v>1856.44</v>
      </c>
    </row>
    <row r="5505" spans="1:5">
      <c r="A5505" s="712">
        <v>94481</v>
      </c>
      <c r="B5505" s="711" t="s">
        <v>4417</v>
      </c>
      <c r="C5505" s="711" t="s">
        <v>269</v>
      </c>
      <c r="D5505" s="711" t="s">
        <v>5883</v>
      </c>
      <c r="E5505" s="714">
        <v>1318.1</v>
      </c>
    </row>
    <row r="5506" spans="1:5">
      <c r="A5506" s="712">
        <v>94482</v>
      </c>
      <c r="B5506" s="711" t="s">
        <v>4418</v>
      </c>
      <c r="C5506" s="711" t="s">
        <v>269</v>
      </c>
      <c r="D5506" s="711" t="s">
        <v>5883</v>
      </c>
      <c r="E5506" s="714">
        <v>1056.21</v>
      </c>
    </row>
    <row r="5507" spans="1:5">
      <c r="A5507" s="712">
        <v>94483</v>
      </c>
      <c r="B5507" s="711" t="s">
        <v>4419</v>
      </c>
      <c r="C5507" s="711" t="s">
        <v>269</v>
      </c>
      <c r="D5507" s="711" t="s">
        <v>5883</v>
      </c>
      <c r="E5507" s="713">
        <v>895.28</v>
      </c>
    </row>
    <row r="5508" spans="1:5">
      <c r="A5508" s="712">
        <v>95541</v>
      </c>
      <c r="B5508" s="711" t="s">
        <v>4420</v>
      </c>
      <c r="C5508" s="711" t="s">
        <v>269</v>
      </c>
      <c r="D5508" s="711" t="s">
        <v>5884</v>
      </c>
      <c r="E5508" s="713">
        <v>3.66</v>
      </c>
    </row>
    <row r="5509" spans="1:5">
      <c r="A5509" s="712">
        <v>96559</v>
      </c>
      <c r="B5509" s="711" t="s">
        <v>4421</v>
      </c>
      <c r="C5509" s="711" t="s">
        <v>281</v>
      </c>
      <c r="D5509" s="711" t="s">
        <v>5883</v>
      </c>
      <c r="E5509" s="713">
        <v>20.94</v>
      </c>
    </row>
    <row r="5510" spans="1:5">
      <c r="A5510" s="712">
        <v>96560</v>
      </c>
      <c r="B5510" s="711" t="s">
        <v>4422</v>
      </c>
      <c r="C5510" s="711" t="s">
        <v>281</v>
      </c>
      <c r="D5510" s="711" t="s">
        <v>5883</v>
      </c>
      <c r="E5510" s="713">
        <v>13.64</v>
      </c>
    </row>
    <row r="5511" spans="1:5">
      <c r="A5511" s="712">
        <v>96561</v>
      </c>
      <c r="B5511" s="711" t="s">
        <v>4423</v>
      </c>
      <c r="C5511" s="711" t="s">
        <v>281</v>
      </c>
      <c r="D5511" s="711" t="s">
        <v>5883</v>
      </c>
      <c r="E5511" s="713">
        <v>9.52</v>
      </c>
    </row>
    <row r="5512" spans="1:5">
      <c r="A5512" s="712">
        <v>96562</v>
      </c>
      <c r="B5512" s="711" t="s">
        <v>4424</v>
      </c>
      <c r="C5512" s="711" t="s">
        <v>585</v>
      </c>
      <c r="D5512" s="711" t="s">
        <v>5883</v>
      </c>
      <c r="E5512" s="713">
        <v>13.03</v>
      </c>
    </row>
    <row r="5513" spans="1:5">
      <c r="A5513" s="712">
        <v>96563</v>
      </c>
      <c r="B5513" s="711" t="s">
        <v>4425</v>
      </c>
      <c r="C5513" s="711" t="s">
        <v>585</v>
      </c>
      <c r="D5513" s="711" t="s">
        <v>5883</v>
      </c>
      <c r="E5513" s="713">
        <v>15.67</v>
      </c>
    </row>
    <row r="5514" spans="1:5">
      <c r="A5514" s="712">
        <v>101802</v>
      </c>
      <c r="B5514" s="711" t="s">
        <v>7122</v>
      </c>
      <c r="C5514" s="711" t="s">
        <v>269</v>
      </c>
      <c r="D5514" s="711" t="s">
        <v>5883</v>
      </c>
      <c r="E5514" s="714">
        <v>1210.4100000000001</v>
      </c>
    </row>
    <row r="5515" spans="1:5">
      <c r="A5515" s="712">
        <v>101803</v>
      </c>
      <c r="B5515" s="711" t="s">
        <v>7123</v>
      </c>
      <c r="C5515" s="711" t="s">
        <v>269</v>
      </c>
      <c r="D5515" s="711" t="s">
        <v>5883</v>
      </c>
      <c r="E5515" s="713">
        <v>749.71</v>
      </c>
    </row>
    <row r="5516" spans="1:5">
      <c r="A5516" s="712">
        <v>101804</v>
      </c>
      <c r="B5516" s="711" t="s">
        <v>7124</v>
      </c>
      <c r="C5516" s="711" t="s">
        <v>269</v>
      </c>
      <c r="D5516" s="711" t="s">
        <v>5883</v>
      </c>
      <c r="E5516" s="713">
        <v>941.66</v>
      </c>
    </row>
    <row r="5517" spans="1:5">
      <c r="A5517" s="712">
        <v>101805</v>
      </c>
      <c r="B5517" s="711" t="s">
        <v>7125</v>
      </c>
      <c r="C5517" s="711" t="s">
        <v>269</v>
      </c>
      <c r="D5517" s="711" t="s">
        <v>5883</v>
      </c>
      <c r="E5517" s="714">
        <v>1201.73</v>
      </c>
    </row>
    <row r="5518" spans="1:5">
      <c r="A5518" s="712">
        <v>102111</v>
      </c>
      <c r="B5518" s="711" t="s">
        <v>7126</v>
      </c>
      <c r="C5518" s="711" t="s">
        <v>269</v>
      </c>
      <c r="D5518" s="711" t="s">
        <v>5883</v>
      </c>
      <c r="E5518" s="713">
        <v>764.56</v>
      </c>
    </row>
    <row r="5519" spans="1:5">
      <c r="A5519" s="712">
        <v>102112</v>
      </c>
      <c r="B5519" s="711" t="s">
        <v>7127</v>
      </c>
      <c r="C5519" s="711" t="s">
        <v>269</v>
      </c>
      <c r="D5519" s="711" t="s">
        <v>5883</v>
      </c>
      <c r="E5519" s="713">
        <v>102.75</v>
      </c>
    </row>
    <row r="5520" spans="1:5">
      <c r="A5520" s="712">
        <v>102113</v>
      </c>
      <c r="B5520" s="711" t="s">
        <v>7128</v>
      </c>
      <c r="C5520" s="711" t="s">
        <v>269</v>
      </c>
      <c r="D5520" s="711" t="s">
        <v>5883</v>
      </c>
      <c r="E5520" s="714">
        <v>1220.97</v>
      </c>
    </row>
    <row r="5521" spans="1:5">
      <c r="A5521" s="712">
        <v>102114</v>
      </c>
      <c r="B5521" s="711" t="s">
        <v>7129</v>
      </c>
      <c r="C5521" s="711" t="s">
        <v>269</v>
      </c>
      <c r="D5521" s="711" t="s">
        <v>5883</v>
      </c>
      <c r="E5521" s="713">
        <v>105.38</v>
      </c>
    </row>
    <row r="5522" spans="1:5">
      <c r="A5522" s="712">
        <v>102115</v>
      </c>
      <c r="B5522" s="711" t="s">
        <v>7130</v>
      </c>
      <c r="C5522" s="711" t="s">
        <v>269</v>
      </c>
      <c r="D5522" s="711" t="s">
        <v>5883</v>
      </c>
      <c r="E5522" s="714">
        <v>2132.79</v>
      </c>
    </row>
    <row r="5523" spans="1:5">
      <c r="A5523" s="712">
        <v>102116</v>
      </c>
      <c r="B5523" s="711" t="s">
        <v>7131</v>
      </c>
      <c r="C5523" s="711" t="s">
        <v>269</v>
      </c>
      <c r="D5523" s="711" t="s">
        <v>5883</v>
      </c>
      <c r="E5523" s="714">
        <v>1304.48</v>
      </c>
    </row>
    <row r="5524" spans="1:5">
      <c r="A5524" s="712">
        <v>102117</v>
      </c>
      <c r="B5524" s="711" t="s">
        <v>7132</v>
      </c>
      <c r="C5524" s="711" t="s">
        <v>269</v>
      </c>
      <c r="D5524" s="711" t="s">
        <v>5883</v>
      </c>
      <c r="E5524" s="713">
        <v>108.57</v>
      </c>
    </row>
    <row r="5525" spans="1:5">
      <c r="A5525" s="712">
        <v>102118</v>
      </c>
      <c r="B5525" s="711" t="s">
        <v>7133</v>
      </c>
      <c r="C5525" s="711" t="s">
        <v>269</v>
      </c>
      <c r="D5525" s="711" t="s">
        <v>5883</v>
      </c>
      <c r="E5525" s="714">
        <v>1779.98</v>
      </c>
    </row>
    <row r="5526" spans="1:5">
      <c r="A5526" s="712">
        <v>102119</v>
      </c>
      <c r="B5526" s="711" t="s">
        <v>7134</v>
      </c>
      <c r="C5526" s="711" t="s">
        <v>269</v>
      </c>
      <c r="D5526" s="711" t="s">
        <v>5883</v>
      </c>
      <c r="E5526" s="713">
        <v>111.32</v>
      </c>
    </row>
    <row r="5527" spans="1:5">
      <c r="A5527" s="712">
        <v>102121</v>
      </c>
      <c r="B5527" s="711" t="s">
        <v>7135</v>
      </c>
      <c r="C5527" s="711" t="s">
        <v>269</v>
      </c>
      <c r="D5527" s="711" t="s">
        <v>5883</v>
      </c>
      <c r="E5527" s="713">
        <v>140.04</v>
      </c>
    </row>
    <row r="5528" spans="1:5">
      <c r="A5528" s="712">
        <v>102122</v>
      </c>
      <c r="B5528" s="711" t="s">
        <v>7136</v>
      </c>
      <c r="C5528" s="711" t="s">
        <v>269</v>
      </c>
      <c r="D5528" s="711" t="s">
        <v>5883</v>
      </c>
      <c r="E5528" s="714">
        <v>6033.36</v>
      </c>
    </row>
    <row r="5529" spans="1:5">
      <c r="A5529" s="712">
        <v>102123</v>
      </c>
      <c r="B5529" s="711" t="s">
        <v>7137</v>
      </c>
      <c r="C5529" s="711" t="s">
        <v>269</v>
      </c>
      <c r="D5529" s="711" t="s">
        <v>5883</v>
      </c>
      <c r="E5529" s="713">
        <v>148.22</v>
      </c>
    </row>
    <row r="5530" spans="1:5">
      <c r="A5530" s="712">
        <v>102136</v>
      </c>
      <c r="B5530" s="711" t="s">
        <v>7138</v>
      </c>
      <c r="C5530" s="711" t="s">
        <v>269</v>
      </c>
      <c r="D5530" s="711" t="s">
        <v>5884</v>
      </c>
      <c r="E5530" s="713">
        <v>54.13</v>
      </c>
    </row>
    <row r="5531" spans="1:5">
      <c r="A5531" s="712">
        <v>102137</v>
      </c>
      <c r="B5531" s="711" t="s">
        <v>7139</v>
      </c>
      <c r="C5531" s="711" t="s">
        <v>269</v>
      </c>
      <c r="D5531" s="711" t="s">
        <v>5884</v>
      </c>
      <c r="E5531" s="713">
        <v>61.81</v>
      </c>
    </row>
    <row r="5532" spans="1:5">
      <c r="A5532" s="712">
        <v>102138</v>
      </c>
      <c r="B5532" s="711" t="s">
        <v>7140</v>
      </c>
      <c r="C5532" s="711" t="s">
        <v>269</v>
      </c>
      <c r="D5532" s="711" t="s">
        <v>5883</v>
      </c>
      <c r="E5532" s="713">
        <v>161.55000000000001</v>
      </c>
    </row>
    <row r="5533" spans="1:5">
      <c r="A5533" s="712">
        <v>93350</v>
      </c>
      <c r="B5533" s="711" t="s">
        <v>4426</v>
      </c>
      <c r="C5533" s="711" t="s">
        <v>269</v>
      </c>
      <c r="D5533" s="711" t="s">
        <v>5883</v>
      </c>
      <c r="E5533" s="713">
        <v>904.73</v>
      </c>
    </row>
    <row r="5534" spans="1:5">
      <c r="A5534" s="712">
        <v>93351</v>
      </c>
      <c r="B5534" s="711" t="s">
        <v>4427</v>
      </c>
      <c r="C5534" s="711" t="s">
        <v>269</v>
      </c>
      <c r="D5534" s="711" t="s">
        <v>5883</v>
      </c>
      <c r="E5534" s="713">
        <v>741.45</v>
      </c>
    </row>
    <row r="5535" spans="1:5">
      <c r="A5535" s="712">
        <v>93352</v>
      </c>
      <c r="B5535" s="711" t="s">
        <v>4428</v>
      </c>
      <c r="C5535" s="711" t="s">
        <v>269</v>
      </c>
      <c r="D5535" s="711" t="s">
        <v>5883</v>
      </c>
      <c r="E5535" s="713">
        <v>578.6</v>
      </c>
    </row>
    <row r="5536" spans="1:5">
      <c r="A5536" s="712">
        <v>93353</v>
      </c>
      <c r="B5536" s="711" t="s">
        <v>4429</v>
      </c>
      <c r="C5536" s="711" t="s">
        <v>269</v>
      </c>
      <c r="D5536" s="711" t="s">
        <v>5883</v>
      </c>
      <c r="E5536" s="713">
        <v>419.72</v>
      </c>
    </row>
    <row r="5537" spans="1:5">
      <c r="A5537" s="712">
        <v>93354</v>
      </c>
      <c r="B5537" s="711" t="s">
        <v>4430</v>
      </c>
      <c r="C5537" s="711" t="s">
        <v>269</v>
      </c>
      <c r="D5537" s="711" t="s">
        <v>5883</v>
      </c>
      <c r="E5537" s="713">
        <v>626.88</v>
      </c>
    </row>
    <row r="5538" spans="1:5">
      <c r="A5538" s="712">
        <v>93355</v>
      </c>
      <c r="B5538" s="711" t="s">
        <v>4431</v>
      </c>
      <c r="C5538" s="711" t="s">
        <v>269</v>
      </c>
      <c r="D5538" s="711" t="s">
        <v>5883</v>
      </c>
      <c r="E5538" s="713">
        <v>522.42999999999995</v>
      </c>
    </row>
    <row r="5539" spans="1:5">
      <c r="A5539" s="712">
        <v>93356</v>
      </c>
      <c r="B5539" s="711" t="s">
        <v>4432</v>
      </c>
      <c r="C5539" s="711" t="s">
        <v>269</v>
      </c>
      <c r="D5539" s="711" t="s">
        <v>5883</v>
      </c>
      <c r="E5539" s="713">
        <v>416.76</v>
      </c>
    </row>
    <row r="5540" spans="1:5">
      <c r="A5540" s="712">
        <v>93357</v>
      </c>
      <c r="B5540" s="711" t="s">
        <v>4433</v>
      </c>
      <c r="C5540" s="711" t="s">
        <v>269</v>
      </c>
      <c r="D5540" s="711" t="s">
        <v>5883</v>
      </c>
      <c r="E5540" s="713">
        <v>313.45999999999998</v>
      </c>
    </row>
    <row r="5541" spans="1:5">
      <c r="A5541" s="712">
        <v>96520</v>
      </c>
      <c r="B5541" s="711" t="s">
        <v>7141</v>
      </c>
      <c r="C5541" s="711" t="s">
        <v>424</v>
      </c>
      <c r="D5541" s="711" t="s">
        <v>5883</v>
      </c>
      <c r="E5541" s="713">
        <v>70.69</v>
      </c>
    </row>
    <row r="5542" spans="1:5">
      <c r="A5542" s="712">
        <v>96521</v>
      </c>
      <c r="B5542" s="711" t="s">
        <v>4434</v>
      </c>
      <c r="C5542" s="711" t="s">
        <v>424</v>
      </c>
      <c r="D5542" s="711" t="s">
        <v>5883</v>
      </c>
      <c r="E5542" s="713">
        <v>28.87</v>
      </c>
    </row>
    <row r="5543" spans="1:5">
      <c r="A5543" s="712">
        <v>96522</v>
      </c>
      <c r="B5543" s="711" t="s">
        <v>4435</v>
      </c>
      <c r="C5543" s="711" t="s">
        <v>424</v>
      </c>
      <c r="D5543" s="711" t="s">
        <v>5942</v>
      </c>
      <c r="E5543" s="713">
        <v>114.02</v>
      </c>
    </row>
    <row r="5544" spans="1:5">
      <c r="A5544" s="712">
        <v>96523</v>
      </c>
      <c r="B5544" s="711" t="s">
        <v>4436</v>
      </c>
      <c r="C5544" s="711" t="s">
        <v>424</v>
      </c>
      <c r="D5544" s="711" t="s">
        <v>5942</v>
      </c>
      <c r="E5544" s="713">
        <v>72.48</v>
      </c>
    </row>
    <row r="5545" spans="1:5">
      <c r="A5545" s="712">
        <v>96524</v>
      </c>
      <c r="B5545" s="711" t="s">
        <v>4437</v>
      </c>
      <c r="C5545" s="711" t="s">
        <v>424</v>
      </c>
      <c r="D5545" s="711" t="s">
        <v>5883</v>
      </c>
      <c r="E5545" s="713">
        <v>132.85</v>
      </c>
    </row>
    <row r="5546" spans="1:5">
      <c r="A5546" s="712">
        <v>96525</v>
      </c>
      <c r="B5546" s="711" t="s">
        <v>4438</v>
      </c>
      <c r="C5546" s="711" t="s">
        <v>424</v>
      </c>
      <c r="D5546" s="711" t="s">
        <v>5883</v>
      </c>
      <c r="E5546" s="713">
        <v>25.99</v>
      </c>
    </row>
    <row r="5547" spans="1:5">
      <c r="A5547" s="712">
        <v>96526</v>
      </c>
      <c r="B5547" s="711" t="s">
        <v>4439</v>
      </c>
      <c r="C5547" s="711" t="s">
        <v>424</v>
      </c>
      <c r="D5547" s="711" t="s">
        <v>5942</v>
      </c>
      <c r="E5547" s="713">
        <v>230.54</v>
      </c>
    </row>
    <row r="5548" spans="1:5">
      <c r="A5548" s="712">
        <v>96527</v>
      </c>
      <c r="B5548" s="711" t="s">
        <v>4440</v>
      </c>
      <c r="C5548" s="711" t="s">
        <v>424</v>
      </c>
      <c r="D5548" s="711" t="s">
        <v>5942</v>
      </c>
      <c r="E5548" s="713">
        <v>95.06</v>
      </c>
    </row>
    <row r="5549" spans="1:5">
      <c r="A5549" s="712">
        <v>96528</v>
      </c>
      <c r="B5549" s="711" t="s">
        <v>4441</v>
      </c>
      <c r="C5549" s="711" t="s">
        <v>281</v>
      </c>
      <c r="D5549" s="711" t="s">
        <v>5884</v>
      </c>
      <c r="E5549" s="713">
        <v>144.34</v>
      </c>
    </row>
    <row r="5550" spans="1:5">
      <c r="A5550" s="712">
        <v>101114</v>
      </c>
      <c r="B5550" s="711" t="s">
        <v>7142</v>
      </c>
      <c r="C5550" s="711" t="s">
        <v>424</v>
      </c>
      <c r="D5550" s="711" t="s">
        <v>5883</v>
      </c>
      <c r="E5550" s="713">
        <v>2.58</v>
      </c>
    </row>
    <row r="5551" spans="1:5">
      <c r="A5551" s="712">
        <v>101115</v>
      </c>
      <c r="B5551" s="711" t="s">
        <v>7143</v>
      </c>
      <c r="C5551" s="711" t="s">
        <v>424</v>
      </c>
      <c r="D5551" s="711" t="s">
        <v>5883</v>
      </c>
      <c r="E5551" s="713">
        <v>2.16</v>
      </c>
    </row>
    <row r="5552" spans="1:5">
      <c r="A5552" s="712">
        <v>101116</v>
      </c>
      <c r="B5552" s="711" t="s">
        <v>7144</v>
      </c>
      <c r="C5552" s="711" t="s">
        <v>424</v>
      </c>
      <c r="D5552" s="711" t="s">
        <v>5883</v>
      </c>
      <c r="E5552" s="713">
        <v>1.34</v>
      </c>
    </row>
    <row r="5553" spans="1:5">
      <c r="A5553" s="712">
        <v>101117</v>
      </c>
      <c r="B5553" s="711" t="s">
        <v>7145</v>
      </c>
      <c r="C5553" s="711" t="s">
        <v>424</v>
      </c>
      <c r="D5553" s="711" t="s">
        <v>5883</v>
      </c>
      <c r="E5553" s="713">
        <v>1.86</v>
      </c>
    </row>
    <row r="5554" spans="1:5">
      <c r="A5554" s="712">
        <v>101118</v>
      </c>
      <c r="B5554" s="711" t="s">
        <v>7146</v>
      </c>
      <c r="C5554" s="711" t="s">
        <v>424</v>
      </c>
      <c r="D5554" s="711" t="s">
        <v>5883</v>
      </c>
      <c r="E5554" s="713">
        <v>2.2200000000000002</v>
      </c>
    </row>
    <row r="5555" spans="1:5">
      <c r="A5555" s="712">
        <v>101119</v>
      </c>
      <c r="B5555" s="711" t="s">
        <v>7147</v>
      </c>
      <c r="C5555" s="711" t="s">
        <v>424</v>
      </c>
      <c r="D5555" s="711" t="s">
        <v>5883</v>
      </c>
      <c r="E5555" s="713">
        <v>4.92</v>
      </c>
    </row>
    <row r="5556" spans="1:5">
      <c r="A5556" s="712">
        <v>101120</v>
      </c>
      <c r="B5556" s="711" t="s">
        <v>7148</v>
      </c>
      <c r="C5556" s="711" t="s">
        <v>424</v>
      </c>
      <c r="D5556" s="711" t="s">
        <v>5883</v>
      </c>
      <c r="E5556" s="713">
        <v>4.13</v>
      </c>
    </row>
    <row r="5557" spans="1:5">
      <c r="A5557" s="712">
        <v>101121</v>
      </c>
      <c r="B5557" s="711" t="s">
        <v>7149</v>
      </c>
      <c r="C5557" s="711" t="s">
        <v>424</v>
      </c>
      <c r="D5557" s="711" t="s">
        <v>5883</v>
      </c>
      <c r="E5557" s="713">
        <v>2.58</v>
      </c>
    </row>
    <row r="5558" spans="1:5">
      <c r="A5558" s="712">
        <v>101122</v>
      </c>
      <c r="B5558" s="711" t="s">
        <v>7150</v>
      </c>
      <c r="C5558" s="711" t="s">
        <v>424</v>
      </c>
      <c r="D5558" s="711" t="s">
        <v>5883</v>
      </c>
      <c r="E5558" s="713">
        <v>3.55</v>
      </c>
    </row>
    <row r="5559" spans="1:5">
      <c r="A5559" s="712">
        <v>101123</v>
      </c>
      <c r="B5559" s="711" t="s">
        <v>7151</v>
      </c>
      <c r="C5559" s="711" t="s">
        <v>424</v>
      </c>
      <c r="D5559" s="711" t="s">
        <v>5883</v>
      </c>
      <c r="E5559" s="713">
        <v>4.24</v>
      </c>
    </row>
    <row r="5560" spans="1:5">
      <c r="A5560" s="712">
        <v>101124</v>
      </c>
      <c r="B5560" s="711" t="s">
        <v>7152</v>
      </c>
      <c r="C5560" s="711" t="s">
        <v>424</v>
      </c>
      <c r="D5560" s="711" t="s">
        <v>5883</v>
      </c>
      <c r="E5560" s="713">
        <v>8.86</v>
      </c>
    </row>
    <row r="5561" spans="1:5">
      <c r="A5561" s="712">
        <v>101125</v>
      </c>
      <c r="B5561" s="711" t="s">
        <v>7153</v>
      </c>
      <c r="C5561" s="711" t="s">
        <v>424</v>
      </c>
      <c r="D5561" s="711" t="s">
        <v>5883</v>
      </c>
      <c r="E5561" s="713">
        <v>8.44</v>
      </c>
    </row>
    <row r="5562" spans="1:5">
      <c r="A5562" s="712">
        <v>101126</v>
      </c>
      <c r="B5562" s="711" t="s">
        <v>7154</v>
      </c>
      <c r="C5562" s="711" t="s">
        <v>424</v>
      </c>
      <c r="D5562" s="711" t="s">
        <v>5883</v>
      </c>
      <c r="E5562" s="713">
        <v>7.62</v>
      </c>
    </row>
    <row r="5563" spans="1:5">
      <c r="A5563" s="712">
        <v>101127</v>
      </c>
      <c r="B5563" s="711" t="s">
        <v>7155</v>
      </c>
      <c r="C5563" s="711" t="s">
        <v>424</v>
      </c>
      <c r="D5563" s="711" t="s">
        <v>5883</v>
      </c>
      <c r="E5563" s="713">
        <v>8.14</v>
      </c>
    </row>
    <row r="5564" spans="1:5">
      <c r="A5564" s="712">
        <v>101128</v>
      </c>
      <c r="B5564" s="711" t="s">
        <v>7156</v>
      </c>
      <c r="C5564" s="711" t="s">
        <v>424</v>
      </c>
      <c r="D5564" s="711" t="s">
        <v>5883</v>
      </c>
      <c r="E5564" s="713">
        <v>8.5</v>
      </c>
    </row>
    <row r="5565" spans="1:5">
      <c r="A5565" s="712">
        <v>101129</v>
      </c>
      <c r="B5565" s="711" t="s">
        <v>7157</v>
      </c>
      <c r="C5565" s="711" t="s">
        <v>424</v>
      </c>
      <c r="D5565" s="711" t="s">
        <v>5883</v>
      </c>
      <c r="E5565" s="713">
        <v>11.45</v>
      </c>
    </row>
    <row r="5566" spans="1:5">
      <c r="A5566" s="712">
        <v>101130</v>
      </c>
      <c r="B5566" s="711" t="s">
        <v>7158</v>
      </c>
      <c r="C5566" s="711" t="s">
        <v>424</v>
      </c>
      <c r="D5566" s="711" t="s">
        <v>5883</v>
      </c>
      <c r="E5566" s="713">
        <v>10.66</v>
      </c>
    </row>
    <row r="5567" spans="1:5">
      <c r="A5567" s="712">
        <v>101131</v>
      </c>
      <c r="B5567" s="711" t="s">
        <v>7159</v>
      </c>
      <c r="C5567" s="711" t="s">
        <v>424</v>
      </c>
      <c r="D5567" s="711" t="s">
        <v>5883</v>
      </c>
      <c r="E5567" s="713">
        <v>9.11</v>
      </c>
    </row>
    <row r="5568" spans="1:5">
      <c r="A5568" s="712">
        <v>101132</v>
      </c>
      <c r="B5568" s="711" t="s">
        <v>7160</v>
      </c>
      <c r="C5568" s="711" t="s">
        <v>424</v>
      </c>
      <c r="D5568" s="711" t="s">
        <v>5883</v>
      </c>
      <c r="E5568" s="713">
        <v>10.08</v>
      </c>
    </row>
    <row r="5569" spans="1:5">
      <c r="A5569" s="712">
        <v>101133</v>
      </c>
      <c r="B5569" s="711" t="s">
        <v>7161</v>
      </c>
      <c r="C5569" s="711" t="s">
        <v>424</v>
      </c>
      <c r="D5569" s="711" t="s">
        <v>5883</v>
      </c>
      <c r="E5569" s="713">
        <v>10.77</v>
      </c>
    </row>
    <row r="5570" spans="1:5">
      <c r="A5570" s="712">
        <v>101134</v>
      </c>
      <c r="B5570" s="711" t="s">
        <v>7162</v>
      </c>
      <c r="C5570" s="711" t="s">
        <v>424</v>
      </c>
      <c r="D5570" s="711" t="s">
        <v>5883</v>
      </c>
      <c r="E5570" s="713">
        <v>9.24</v>
      </c>
    </row>
    <row r="5571" spans="1:5">
      <c r="A5571" s="712">
        <v>101135</v>
      </c>
      <c r="B5571" s="711" t="s">
        <v>7163</v>
      </c>
      <c r="C5571" s="711" t="s">
        <v>424</v>
      </c>
      <c r="D5571" s="711" t="s">
        <v>5883</v>
      </c>
      <c r="E5571" s="713">
        <v>8.82</v>
      </c>
    </row>
    <row r="5572" spans="1:5">
      <c r="A5572" s="712">
        <v>101136</v>
      </c>
      <c r="B5572" s="711" t="s">
        <v>7164</v>
      </c>
      <c r="C5572" s="711" t="s">
        <v>424</v>
      </c>
      <c r="D5572" s="711" t="s">
        <v>5883</v>
      </c>
      <c r="E5572" s="713">
        <v>8</v>
      </c>
    </row>
    <row r="5573" spans="1:5">
      <c r="A5573" s="712">
        <v>101137</v>
      </c>
      <c r="B5573" s="711" t="s">
        <v>7165</v>
      </c>
      <c r="C5573" s="711" t="s">
        <v>424</v>
      </c>
      <c r="D5573" s="711" t="s">
        <v>5883</v>
      </c>
      <c r="E5573" s="713">
        <v>8.52</v>
      </c>
    </row>
    <row r="5574" spans="1:5">
      <c r="A5574" s="712">
        <v>101138</v>
      </c>
      <c r="B5574" s="711" t="s">
        <v>7166</v>
      </c>
      <c r="C5574" s="711" t="s">
        <v>424</v>
      </c>
      <c r="D5574" s="711" t="s">
        <v>5883</v>
      </c>
      <c r="E5574" s="713">
        <v>8.8800000000000008</v>
      </c>
    </row>
    <row r="5575" spans="1:5">
      <c r="A5575" s="712">
        <v>101139</v>
      </c>
      <c r="B5575" s="711" t="s">
        <v>7167</v>
      </c>
      <c r="C5575" s="711" t="s">
        <v>424</v>
      </c>
      <c r="D5575" s="711" t="s">
        <v>5883</v>
      </c>
      <c r="E5575" s="713">
        <v>11.85</v>
      </c>
    </row>
    <row r="5576" spans="1:5">
      <c r="A5576" s="712">
        <v>101140</v>
      </c>
      <c r="B5576" s="711" t="s">
        <v>7168</v>
      </c>
      <c r="C5576" s="711" t="s">
        <v>424</v>
      </c>
      <c r="D5576" s="711" t="s">
        <v>5883</v>
      </c>
      <c r="E5576" s="713">
        <v>11.06</v>
      </c>
    </row>
    <row r="5577" spans="1:5">
      <c r="A5577" s="712">
        <v>101141</v>
      </c>
      <c r="B5577" s="711" t="s">
        <v>7169</v>
      </c>
      <c r="C5577" s="711" t="s">
        <v>424</v>
      </c>
      <c r="D5577" s="711" t="s">
        <v>5883</v>
      </c>
      <c r="E5577" s="713">
        <v>9.51</v>
      </c>
    </row>
    <row r="5578" spans="1:5">
      <c r="A5578" s="712">
        <v>101142</v>
      </c>
      <c r="B5578" s="711" t="s">
        <v>7170</v>
      </c>
      <c r="C5578" s="711" t="s">
        <v>424</v>
      </c>
      <c r="D5578" s="711" t="s">
        <v>5883</v>
      </c>
      <c r="E5578" s="713">
        <v>10.48</v>
      </c>
    </row>
    <row r="5579" spans="1:5">
      <c r="A5579" s="712">
        <v>101143</v>
      </c>
      <c r="B5579" s="711" t="s">
        <v>7171</v>
      </c>
      <c r="C5579" s="711" t="s">
        <v>424</v>
      </c>
      <c r="D5579" s="711" t="s">
        <v>5883</v>
      </c>
      <c r="E5579" s="713">
        <v>11.17</v>
      </c>
    </row>
    <row r="5580" spans="1:5">
      <c r="A5580" s="712">
        <v>101144</v>
      </c>
      <c r="B5580" s="711" t="s">
        <v>7172</v>
      </c>
      <c r="C5580" s="711" t="s">
        <v>424</v>
      </c>
      <c r="D5580" s="711" t="s">
        <v>5883</v>
      </c>
      <c r="E5580" s="713">
        <v>9.41</v>
      </c>
    </row>
    <row r="5581" spans="1:5">
      <c r="A5581" s="712">
        <v>101145</v>
      </c>
      <c r="B5581" s="711" t="s">
        <v>7173</v>
      </c>
      <c r="C5581" s="711" t="s">
        <v>424</v>
      </c>
      <c r="D5581" s="711" t="s">
        <v>5883</v>
      </c>
      <c r="E5581" s="713">
        <v>8.99</v>
      </c>
    </row>
    <row r="5582" spans="1:5">
      <c r="A5582" s="712">
        <v>101146</v>
      </c>
      <c r="B5582" s="711" t="s">
        <v>7174</v>
      </c>
      <c r="C5582" s="711" t="s">
        <v>424</v>
      </c>
      <c r="D5582" s="711" t="s">
        <v>5883</v>
      </c>
      <c r="E5582" s="713">
        <v>8.17</v>
      </c>
    </row>
    <row r="5583" spans="1:5">
      <c r="A5583" s="712">
        <v>101147</v>
      </c>
      <c r="B5583" s="711" t="s">
        <v>7175</v>
      </c>
      <c r="C5583" s="711" t="s">
        <v>424</v>
      </c>
      <c r="D5583" s="711" t="s">
        <v>5883</v>
      </c>
      <c r="E5583" s="713">
        <v>8.69</v>
      </c>
    </row>
    <row r="5584" spans="1:5">
      <c r="A5584" s="712">
        <v>101148</v>
      </c>
      <c r="B5584" s="711" t="s">
        <v>7176</v>
      </c>
      <c r="C5584" s="711" t="s">
        <v>424</v>
      </c>
      <c r="D5584" s="711" t="s">
        <v>5883</v>
      </c>
      <c r="E5584" s="713">
        <v>9.0500000000000007</v>
      </c>
    </row>
    <row r="5585" spans="1:5">
      <c r="A5585" s="712">
        <v>101149</v>
      </c>
      <c r="B5585" s="711" t="s">
        <v>7177</v>
      </c>
      <c r="C5585" s="711" t="s">
        <v>424</v>
      </c>
      <c r="D5585" s="711" t="s">
        <v>5883</v>
      </c>
      <c r="E5585" s="713">
        <v>12.02</v>
      </c>
    </row>
    <row r="5586" spans="1:5">
      <c r="A5586" s="712">
        <v>101150</v>
      </c>
      <c r="B5586" s="711" t="s">
        <v>7178</v>
      </c>
      <c r="C5586" s="711" t="s">
        <v>424</v>
      </c>
      <c r="D5586" s="711" t="s">
        <v>5883</v>
      </c>
      <c r="E5586" s="713">
        <v>11.23</v>
      </c>
    </row>
    <row r="5587" spans="1:5">
      <c r="A5587" s="712">
        <v>101151</v>
      </c>
      <c r="B5587" s="711" t="s">
        <v>7179</v>
      </c>
      <c r="C5587" s="711" t="s">
        <v>424</v>
      </c>
      <c r="D5587" s="711" t="s">
        <v>5883</v>
      </c>
      <c r="E5587" s="713">
        <v>9.68</v>
      </c>
    </row>
    <row r="5588" spans="1:5">
      <c r="A5588" s="712">
        <v>101152</v>
      </c>
      <c r="B5588" s="711" t="s">
        <v>7180</v>
      </c>
      <c r="C5588" s="711" t="s">
        <v>424</v>
      </c>
      <c r="D5588" s="711" t="s">
        <v>5883</v>
      </c>
      <c r="E5588" s="713">
        <v>10.65</v>
      </c>
    </row>
    <row r="5589" spans="1:5">
      <c r="A5589" s="712">
        <v>101153</v>
      </c>
      <c r="B5589" s="711" t="s">
        <v>7181</v>
      </c>
      <c r="C5589" s="711" t="s">
        <v>424</v>
      </c>
      <c r="D5589" s="711" t="s">
        <v>5883</v>
      </c>
      <c r="E5589" s="713">
        <v>11.34</v>
      </c>
    </row>
    <row r="5590" spans="1:5">
      <c r="A5590" s="712">
        <v>101206</v>
      </c>
      <c r="B5590" s="711" t="s">
        <v>4442</v>
      </c>
      <c r="C5590" s="711" t="s">
        <v>424</v>
      </c>
      <c r="D5590" s="711" t="s">
        <v>5883</v>
      </c>
      <c r="E5590" s="713">
        <v>7.45</v>
      </c>
    </row>
    <row r="5591" spans="1:5">
      <c r="A5591" s="712">
        <v>101207</v>
      </c>
      <c r="B5591" s="711" t="s">
        <v>4443</v>
      </c>
      <c r="C5591" s="711" t="s">
        <v>424</v>
      </c>
      <c r="D5591" s="711" t="s">
        <v>5883</v>
      </c>
      <c r="E5591" s="713">
        <v>6.5</v>
      </c>
    </row>
    <row r="5592" spans="1:5">
      <c r="A5592" s="712">
        <v>101208</v>
      </c>
      <c r="B5592" s="711" t="s">
        <v>4444</v>
      </c>
      <c r="C5592" s="711" t="s">
        <v>424</v>
      </c>
      <c r="D5592" s="711" t="s">
        <v>5883</v>
      </c>
      <c r="E5592" s="713">
        <v>6.31</v>
      </c>
    </row>
    <row r="5593" spans="1:5">
      <c r="A5593" s="712">
        <v>101209</v>
      </c>
      <c r="B5593" s="711" t="s">
        <v>4445</v>
      </c>
      <c r="C5593" s="711" t="s">
        <v>424</v>
      </c>
      <c r="D5593" s="711" t="s">
        <v>5883</v>
      </c>
      <c r="E5593" s="713">
        <v>5.85</v>
      </c>
    </row>
    <row r="5594" spans="1:5">
      <c r="A5594" s="712">
        <v>101210</v>
      </c>
      <c r="B5594" s="711" t="s">
        <v>4446</v>
      </c>
      <c r="C5594" s="711" t="s">
        <v>424</v>
      </c>
      <c r="D5594" s="711" t="s">
        <v>5883</v>
      </c>
      <c r="E5594" s="713">
        <v>10.52</v>
      </c>
    </row>
    <row r="5595" spans="1:5">
      <c r="A5595" s="712">
        <v>101211</v>
      </c>
      <c r="B5595" s="711" t="s">
        <v>4447</v>
      </c>
      <c r="C5595" s="711" t="s">
        <v>424</v>
      </c>
      <c r="D5595" s="711" t="s">
        <v>5883</v>
      </c>
      <c r="E5595" s="713">
        <v>11.29</v>
      </c>
    </row>
    <row r="5596" spans="1:5">
      <c r="A5596" s="712">
        <v>101212</v>
      </c>
      <c r="B5596" s="711" t="s">
        <v>4448</v>
      </c>
      <c r="C5596" s="711" t="s">
        <v>424</v>
      </c>
      <c r="D5596" s="711" t="s">
        <v>5883</v>
      </c>
      <c r="E5596" s="713">
        <v>13.16</v>
      </c>
    </row>
    <row r="5597" spans="1:5">
      <c r="A5597" s="712">
        <v>101213</v>
      </c>
      <c r="B5597" s="711" t="s">
        <v>4449</v>
      </c>
      <c r="C5597" s="711" t="s">
        <v>424</v>
      </c>
      <c r="D5597" s="711" t="s">
        <v>5883</v>
      </c>
      <c r="E5597" s="713">
        <v>14.68</v>
      </c>
    </row>
    <row r="5598" spans="1:5">
      <c r="A5598" s="712">
        <v>101214</v>
      </c>
      <c r="B5598" s="711" t="s">
        <v>4450</v>
      </c>
      <c r="C5598" s="711" t="s">
        <v>424</v>
      </c>
      <c r="D5598" s="711" t="s">
        <v>5883</v>
      </c>
      <c r="E5598" s="713">
        <v>17.809999999999999</v>
      </c>
    </row>
    <row r="5599" spans="1:5">
      <c r="A5599" s="712">
        <v>101215</v>
      </c>
      <c r="B5599" s="711" t="s">
        <v>4451</v>
      </c>
      <c r="C5599" s="711" t="s">
        <v>424</v>
      </c>
      <c r="D5599" s="711" t="s">
        <v>5883</v>
      </c>
      <c r="E5599" s="713">
        <v>10.050000000000001</v>
      </c>
    </row>
    <row r="5600" spans="1:5">
      <c r="A5600" s="712">
        <v>101216</v>
      </c>
      <c r="B5600" s="711" t="s">
        <v>4452</v>
      </c>
      <c r="C5600" s="711" t="s">
        <v>424</v>
      </c>
      <c r="D5600" s="711" t="s">
        <v>5883</v>
      </c>
      <c r="E5600" s="713">
        <v>10.57</v>
      </c>
    </row>
    <row r="5601" spans="1:5">
      <c r="A5601" s="712">
        <v>101217</v>
      </c>
      <c r="B5601" s="711" t="s">
        <v>4453</v>
      </c>
      <c r="C5601" s="711" t="s">
        <v>424</v>
      </c>
      <c r="D5601" s="711" t="s">
        <v>5883</v>
      </c>
      <c r="E5601" s="713">
        <v>12.28</v>
      </c>
    </row>
    <row r="5602" spans="1:5">
      <c r="A5602" s="712">
        <v>101218</v>
      </c>
      <c r="B5602" s="711" t="s">
        <v>4454</v>
      </c>
      <c r="C5602" s="711" t="s">
        <v>424</v>
      </c>
      <c r="D5602" s="711" t="s">
        <v>5883</v>
      </c>
      <c r="E5602" s="713">
        <v>13.05</v>
      </c>
    </row>
    <row r="5603" spans="1:5">
      <c r="A5603" s="712">
        <v>101219</v>
      </c>
      <c r="B5603" s="711" t="s">
        <v>4455</v>
      </c>
      <c r="C5603" s="711" t="s">
        <v>424</v>
      </c>
      <c r="D5603" s="711" t="s">
        <v>5883</v>
      </c>
      <c r="E5603" s="713">
        <v>15.85</v>
      </c>
    </row>
    <row r="5604" spans="1:5">
      <c r="A5604" s="712">
        <v>101220</v>
      </c>
      <c r="B5604" s="711" t="s">
        <v>4456</v>
      </c>
      <c r="C5604" s="711" t="s">
        <v>424</v>
      </c>
      <c r="D5604" s="711" t="s">
        <v>5883</v>
      </c>
      <c r="E5604" s="713">
        <v>9.89</v>
      </c>
    </row>
    <row r="5605" spans="1:5">
      <c r="A5605" s="712">
        <v>101221</v>
      </c>
      <c r="B5605" s="711" t="s">
        <v>4457</v>
      </c>
      <c r="C5605" s="711" t="s">
        <v>424</v>
      </c>
      <c r="D5605" s="711" t="s">
        <v>5883</v>
      </c>
      <c r="E5605" s="713">
        <v>10.49</v>
      </c>
    </row>
    <row r="5606" spans="1:5">
      <c r="A5606" s="712">
        <v>101222</v>
      </c>
      <c r="B5606" s="711" t="s">
        <v>4458</v>
      </c>
      <c r="C5606" s="711" t="s">
        <v>424</v>
      </c>
      <c r="D5606" s="711" t="s">
        <v>5883</v>
      </c>
      <c r="E5606" s="713">
        <v>12.2</v>
      </c>
    </row>
    <row r="5607" spans="1:5">
      <c r="A5607" s="712">
        <v>101223</v>
      </c>
      <c r="B5607" s="711" t="s">
        <v>4459</v>
      </c>
      <c r="C5607" s="711" t="s">
        <v>424</v>
      </c>
      <c r="D5607" s="711" t="s">
        <v>5883</v>
      </c>
      <c r="E5607" s="713">
        <v>13.56</v>
      </c>
    </row>
    <row r="5608" spans="1:5">
      <c r="A5608" s="712">
        <v>101224</v>
      </c>
      <c r="B5608" s="711" t="s">
        <v>4460</v>
      </c>
      <c r="C5608" s="711" t="s">
        <v>424</v>
      </c>
      <c r="D5608" s="711" t="s">
        <v>5883</v>
      </c>
      <c r="E5608" s="713">
        <v>17.010000000000002</v>
      </c>
    </row>
    <row r="5609" spans="1:5">
      <c r="A5609" s="712">
        <v>101225</v>
      </c>
      <c r="B5609" s="711" t="s">
        <v>4461</v>
      </c>
      <c r="C5609" s="711" t="s">
        <v>424</v>
      </c>
      <c r="D5609" s="711" t="s">
        <v>5883</v>
      </c>
      <c r="E5609" s="713">
        <v>9.06</v>
      </c>
    </row>
    <row r="5610" spans="1:5">
      <c r="A5610" s="712">
        <v>101226</v>
      </c>
      <c r="B5610" s="711" t="s">
        <v>4462</v>
      </c>
      <c r="C5610" s="711" t="s">
        <v>424</v>
      </c>
      <c r="D5610" s="711" t="s">
        <v>5883</v>
      </c>
      <c r="E5610" s="713">
        <v>9.58</v>
      </c>
    </row>
    <row r="5611" spans="1:5">
      <c r="A5611" s="712">
        <v>101227</v>
      </c>
      <c r="B5611" s="711" t="s">
        <v>4463</v>
      </c>
      <c r="C5611" s="711" t="s">
        <v>424</v>
      </c>
      <c r="D5611" s="711" t="s">
        <v>5883</v>
      </c>
      <c r="E5611" s="713">
        <v>11.1</v>
      </c>
    </row>
    <row r="5612" spans="1:5">
      <c r="A5612" s="712">
        <v>101228</v>
      </c>
      <c r="B5612" s="711" t="s">
        <v>4464</v>
      </c>
      <c r="C5612" s="711" t="s">
        <v>424</v>
      </c>
      <c r="D5612" s="711" t="s">
        <v>5883</v>
      </c>
      <c r="E5612" s="713">
        <v>11.89</v>
      </c>
    </row>
    <row r="5613" spans="1:5">
      <c r="A5613" s="712">
        <v>101229</v>
      </c>
      <c r="B5613" s="711" t="s">
        <v>4465</v>
      </c>
      <c r="C5613" s="711" t="s">
        <v>424</v>
      </c>
      <c r="D5613" s="711" t="s">
        <v>5883</v>
      </c>
      <c r="E5613" s="713">
        <v>14.98</v>
      </c>
    </row>
    <row r="5614" spans="1:5">
      <c r="A5614" s="712">
        <v>101230</v>
      </c>
      <c r="B5614" s="711" t="s">
        <v>4466</v>
      </c>
      <c r="C5614" s="711" t="s">
        <v>424</v>
      </c>
      <c r="D5614" s="711" t="s">
        <v>5883</v>
      </c>
      <c r="E5614" s="713">
        <v>6.58</v>
      </c>
    </row>
    <row r="5615" spans="1:5">
      <c r="A5615" s="712">
        <v>101231</v>
      </c>
      <c r="B5615" s="711" t="s">
        <v>4467</v>
      </c>
      <c r="C5615" s="711" t="s">
        <v>424</v>
      </c>
      <c r="D5615" s="711" t="s">
        <v>5883</v>
      </c>
      <c r="E5615" s="713">
        <v>6.23</v>
      </c>
    </row>
    <row r="5616" spans="1:5">
      <c r="A5616" s="712">
        <v>101232</v>
      </c>
      <c r="B5616" s="711" t="s">
        <v>4468</v>
      </c>
      <c r="C5616" s="711" t="s">
        <v>424</v>
      </c>
      <c r="D5616" s="711" t="s">
        <v>5883</v>
      </c>
      <c r="E5616" s="713">
        <v>5.66</v>
      </c>
    </row>
    <row r="5617" spans="1:5">
      <c r="A5617" s="712">
        <v>101233</v>
      </c>
      <c r="B5617" s="711" t="s">
        <v>4469</v>
      </c>
      <c r="C5617" s="711" t="s">
        <v>424</v>
      </c>
      <c r="D5617" s="711" t="s">
        <v>5883</v>
      </c>
      <c r="E5617" s="713">
        <v>5.21</v>
      </c>
    </row>
    <row r="5618" spans="1:5">
      <c r="A5618" s="712">
        <v>101234</v>
      </c>
      <c r="B5618" s="711" t="s">
        <v>4470</v>
      </c>
      <c r="C5618" s="711" t="s">
        <v>424</v>
      </c>
      <c r="D5618" s="711" t="s">
        <v>5883</v>
      </c>
      <c r="E5618" s="713">
        <v>10.25</v>
      </c>
    </row>
    <row r="5619" spans="1:5">
      <c r="A5619" s="712">
        <v>101235</v>
      </c>
      <c r="B5619" s="711" t="s">
        <v>4471</v>
      </c>
      <c r="C5619" s="711" t="s">
        <v>424</v>
      </c>
      <c r="D5619" s="711" t="s">
        <v>5883</v>
      </c>
      <c r="E5619" s="713">
        <v>10.84</v>
      </c>
    </row>
    <row r="5620" spans="1:5">
      <c r="A5620" s="712">
        <v>101236</v>
      </c>
      <c r="B5620" s="711" t="s">
        <v>4472</v>
      </c>
      <c r="C5620" s="711" t="s">
        <v>424</v>
      </c>
      <c r="D5620" s="711" t="s">
        <v>5883</v>
      </c>
      <c r="E5620" s="713">
        <v>12.62</v>
      </c>
    </row>
    <row r="5621" spans="1:5">
      <c r="A5621" s="712">
        <v>101237</v>
      </c>
      <c r="B5621" s="711" t="s">
        <v>4473</v>
      </c>
      <c r="C5621" s="711" t="s">
        <v>424</v>
      </c>
      <c r="D5621" s="711" t="s">
        <v>5883</v>
      </c>
      <c r="E5621" s="713">
        <v>13.5</v>
      </c>
    </row>
    <row r="5622" spans="1:5">
      <c r="A5622" s="712">
        <v>101238</v>
      </c>
      <c r="B5622" s="711" t="s">
        <v>4474</v>
      </c>
      <c r="C5622" s="711" t="s">
        <v>424</v>
      </c>
      <c r="D5622" s="711" t="s">
        <v>5883</v>
      </c>
      <c r="E5622" s="713">
        <v>17.059999999999999</v>
      </c>
    </row>
    <row r="5623" spans="1:5">
      <c r="A5623" s="712">
        <v>101239</v>
      </c>
      <c r="B5623" s="711" t="s">
        <v>4475</v>
      </c>
      <c r="C5623" s="711" t="s">
        <v>424</v>
      </c>
      <c r="D5623" s="711" t="s">
        <v>5883</v>
      </c>
      <c r="E5623" s="713">
        <v>9.0299999999999994</v>
      </c>
    </row>
    <row r="5624" spans="1:5">
      <c r="A5624" s="712">
        <v>101240</v>
      </c>
      <c r="B5624" s="711" t="s">
        <v>4476</v>
      </c>
      <c r="C5624" s="711" t="s">
        <v>424</v>
      </c>
      <c r="D5624" s="711" t="s">
        <v>5883</v>
      </c>
      <c r="E5624" s="713">
        <v>9.57</v>
      </c>
    </row>
    <row r="5625" spans="1:5">
      <c r="A5625" s="712">
        <v>101241</v>
      </c>
      <c r="B5625" s="711" t="s">
        <v>4477</v>
      </c>
      <c r="C5625" s="711" t="s">
        <v>424</v>
      </c>
      <c r="D5625" s="711" t="s">
        <v>5883</v>
      </c>
      <c r="E5625" s="713">
        <v>11.17</v>
      </c>
    </row>
    <row r="5626" spans="1:5">
      <c r="A5626" s="712">
        <v>101242</v>
      </c>
      <c r="B5626" s="711" t="s">
        <v>4478</v>
      </c>
      <c r="C5626" s="711" t="s">
        <v>424</v>
      </c>
      <c r="D5626" s="711" t="s">
        <v>5883</v>
      </c>
      <c r="E5626" s="713">
        <v>12.45</v>
      </c>
    </row>
    <row r="5627" spans="1:5">
      <c r="A5627" s="712">
        <v>101243</v>
      </c>
      <c r="B5627" s="711" t="s">
        <v>4479</v>
      </c>
      <c r="C5627" s="711" t="s">
        <v>424</v>
      </c>
      <c r="D5627" s="711" t="s">
        <v>5883</v>
      </c>
      <c r="E5627" s="713">
        <v>15.15</v>
      </c>
    </row>
    <row r="5628" spans="1:5">
      <c r="A5628" s="712">
        <v>101244</v>
      </c>
      <c r="B5628" s="711" t="s">
        <v>4480</v>
      </c>
      <c r="C5628" s="711" t="s">
        <v>424</v>
      </c>
      <c r="D5628" s="711" t="s">
        <v>5883</v>
      </c>
      <c r="E5628" s="713">
        <v>9.5</v>
      </c>
    </row>
    <row r="5629" spans="1:5">
      <c r="A5629" s="712">
        <v>101245</v>
      </c>
      <c r="B5629" s="711" t="s">
        <v>4481</v>
      </c>
      <c r="C5629" s="711" t="s">
        <v>424</v>
      </c>
      <c r="D5629" s="711" t="s">
        <v>5883</v>
      </c>
      <c r="E5629" s="713">
        <v>10.09</v>
      </c>
    </row>
    <row r="5630" spans="1:5">
      <c r="A5630" s="712">
        <v>101246</v>
      </c>
      <c r="B5630" s="711" t="s">
        <v>4482</v>
      </c>
      <c r="C5630" s="711" t="s">
        <v>424</v>
      </c>
      <c r="D5630" s="711" t="s">
        <v>5883</v>
      </c>
      <c r="E5630" s="713">
        <v>11.74</v>
      </c>
    </row>
    <row r="5631" spans="1:5">
      <c r="A5631" s="712">
        <v>101247</v>
      </c>
      <c r="B5631" s="711" t="s">
        <v>4483</v>
      </c>
      <c r="C5631" s="711" t="s">
        <v>424</v>
      </c>
      <c r="D5631" s="711" t="s">
        <v>5883</v>
      </c>
      <c r="E5631" s="713">
        <v>13.02</v>
      </c>
    </row>
    <row r="5632" spans="1:5">
      <c r="A5632" s="712">
        <v>101248</v>
      </c>
      <c r="B5632" s="711" t="s">
        <v>4484</v>
      </c>
      <c r="C5632" s="711" t="s">
        <v>424</v>
      </c>
      <c r="D5632" s="711" t="s">
        <v>5883</v>
      </c>
      <c r="E5632" s="713">
        <v>16.32</v>
      </c>
    </row>
    <row r="5633" spans="1:5">
      <c r="A5633" s="712">
        <v>101249</v>
      </c>
      <c r="B5633" s="711" t="s">
        <v>4485</v>
      </c>
      <c r="C5633" s="711" t="s">
        <v>424</v>
      </c>
      <c r="D5633" s="711" t="s">
        <v>5883</v>
      </c>
      <c r="E5633" s="713">
        <v>8.27</v>
      </c>
    </row>
    <row r="5634" spans="1:5">
      <c r="A5634" s="712">
        <v>101250</v>
      </c>
      <c r="B5634" s="711" t="s">
        <v>4486</v>
      </c>
      <c r="C5634" s="711" t="s">
        <v>424</v>
      </c>
      <c r="D5634" s="711" t="s">
        <v>5883</v>
      </c>
      <c r="E5634" s="713">
        <v>9.17</v>
      </c>
    </row>
    <row r="5635" spans="1:5">
      <c r="A5635" s="712">
        <v>101251</v>
      </c>
      <c r="B5635" s="711" t="s">
        <v>4487</v>
      </c>
      <c r="C5635" s="711" t="s">
        <v>424</v>
      </c>
      <c r="D5635" s="711" t="s">
        <v>5883</v>
      </c>
      <c r="E5635" s="713">
        <v>10.47</v>
      </c>
    </row>
    <row r="5636" spans="1:5">
      <c r="A5636" s="712">
        <v>101252</v>
      </c>
      <c r="B5636" s="711" t="s">
        <v>4488</v>
      </c>
      <c r="C5636" s="711" t="s">
        <v>424</v>
      </c>
      <c r="D5636" s="711" t="s">
        <v>5883</v>
      </c>
      <c r="E5636" s="713">
        <v>11.39</v>
      </c>
    </row>
    <row r="5637" spans="1:5">
      <c r="A5637" s="712">
        <v>101253</v>
      </c>
      <c r="B5637" s="711" t="s">
        <v>4489</v>
      </c>
      <c r="C5637" s="711" t="s">
        <v>424</v>
      </c>
      <c r="D5637" s="711" t="s">
        <v>5883</v>
      </c>
      <c r="E5637" s="713">
        <v>14.35</v>
      </c>
    </row>
    <row r="5638" spans="1:5">
      <c r="A5638" s="712">
        <v>101254</v>
      </c>
      <c r="B5638" s="711" t="s">
        <v>4490</v>
      </c>
      <c r="C5638" s="711" t="s">
        <v>424</v>
      </c>
      <c r="D5638" s="711" t="s">
        <v>5883</v>
      </c>
      <c r="E5638" s="713">
        <v>7.43</v>
      </c>
    </row>
    <row r="5639" spans="1:5">
      <c r="A5639" s="712">
        <v>101255</v>
      </c>
      <c r="B5639" s="711" t="s">
        <v>4491</v>
      </c>
      <c r="C5639" s="711" t="s">
        <v>424</v>
      </c>
      <c r="D5639" s="711" t="s">
        <v>5883</v>
      </c>
      <c r="E5639" s="713">
        <v>6.61</v>
      </c>
    </row>
    <row r="5640" spans="1:5">
      <c r="A5640" s="712">
        <v>101256</v>
      </c>
      <c r="B5640" s="711" t="s">
        <v>4492</v>
      </c>
      <c r="C5640" s="711" t="s">
        <v>424</v>
      </c>
      <c r="D5640" s="711" t="s">
        <v>5883</v>
      </c>
      <c r="E5640" s="713">
        <v>11.47</v>
      </c>
    </row>
    <row r="5641" spans="1:5">
      <c r="A5641" s="712">
        <v>101257</v>
      </c>
      <c r="B5641" s="711" t="s">
        <v>4493</v>
      </c>
      <c r="C5641" s="711" t="s">
        <v>424</v>
      </c>
      <c r="D5641" s="711" t="s">
        <v>5883</v>
      </c>
      <c r="E5641" s="713">
        <v>12.13</v>
      </c>
    </row>
    <row r="5642" spans="1:5">
      <c r="A5642" s="712">
        <v>101258</v>
      </c>
      <c r="B5642" s="711" t="s">
        <v>4494</v>
      </c>
      <c r="C5642" s="711" t="s">
        <v>424</v>
      </c>
      <c r="D5642" s="711" t="s">
        <v>5883</v>
      </c>
      <c r="E5642" s="713">
        <v>14.06</v>
      </c>
    </row>
    <row r="5643" spans="1:5">
      <c r="A5643" s="712">
        <v>101259</v>
      </c>
      <c r="B5643" s="711" t="s">
        <v>4495</v>
      </c>
      <c r="C5643" s="711" t="s">
        <v>424</v>
      </c>
      <c r="D5643" s="711" t="s">
        <v>5883</v>
      </c>
      <c r="E5643" s="713">
        <v>15.6</v>
      </c>
    </row>
    <row r="5644" spans="1:5">
      <c r="A5644" s="712">
        <v>101260</v>
      </c>
      <c r="B5644" s="711" t="s">
        <v>4496</v>
      </c>
      <c r="C5644" s="711" t="s">
        <v>424</v>
      </c>
      <c r="D5644" s="711" t="s">
        <v>5883</v>
      </c>
      <c r="E5644" s="713">
        <v>19.489999999999998</v>
      </c>
    </row>
    <row r="5645" spans="1:5">
      <c r="A5645" s="712">
        <v>101261</v>
      </c>
      <c r="B5645" s="711" t="s">
        <v>4497</v>
      </c>
      <c r="C5645" s="711" t="s">
        <v>424</v>
      </c>
      <c r="D5645" s="711" t="s">
        <v>5883</v>
      </c>
      <c r="E5645" s="713">
        <v>10.87</v>
      </c>
    </row>
    <row r="5646" spans="1:5">
      <c r="A5646" s="712">
        <v>101262</v>
      </c>
      <c r="B5646" s="711" t="s">
        <v>4498</v>
      </c>
      <c r="C5646" s="711" t="s">
        <v>424</v>
      </c>
      <c r="D5646" s="711" t="s">
        <v>5883</v>
      </c>
      <c r="E5646" s="713">
        <v>11.52</v>
      </c>
    </row>
    <row r="5647" spans="1:5">
      <c r="A5647" s="712">
        <v>101263</v>
      </c>
      <c r="B5647" s="711" t="s">
        <v>4499</v>
      </c>
      <c r="C5647" s="711" t="s">
        <v>424</v>
      </c>
      <c r="D5647" s="711" t="s">
        <v>5883</v>
      </c>
      <c r="E5647" s="713">
        <v>13.33</v>
      </c>
    </row>
    <row r="5648" spans="1:5">
      <c r="A5648" s="712">
        <v>101264</v>
      </c>
      <c r="B5648" s="711" t="s">
        <v>4500</v>
      </c>
      <c r="C5648" s="711" t="s">
        <v>424</v>
      </c>
      <c r="D5648" s="711" t="s">
        <v>5883</v>
      </c>
      <c r="E5648" s="713">
        <v>14.75</v>
      </c>
    </row>
    <row r="5649" spans="1:5">
      <c r="A5649" s="712">
        <v>101265</v>
      </c>
      <c r="B5649" s="711" t="s">
        <v>4501</v>
      </c>
      <c r="C5649" s="711" t="s">
        <v>424</v>
      </c>
      <c r="D5649" s="711" t="s">
        <v>5883</v>
      </c>
      <c r="E5649" s="713">
        <v>18.399999999999999</v>
      </c>
    </row>
    <row r="5650" spans="1:5">
      <c r="A5650" s="712">
        <v>101266</v>
      </c>
      <c r="B5650" s="711" t="s">
        <v>4502</v>
      </c>
      <c r="C5650" s="711" t="s">
        <v>424</v>
      </c>
      <c r="D5650" s="711" t="s">
        <v>5883</v>
      </c>
      <c r="E5650" s="713">
        <v>6.63</v>
      </c>
    </row>
    <row r="5651" spans="1:5">
      <c r="A5651" s="712">
        <v>101267</v>
      </c>
      <c r="B5651" s="711" t="s">
        <v>4503</v>
      </c>
      <c r="C5651" s="711" t="s">
        <v>424</v>
      </c>
      <c r="D5651" s="711" t="s">
        <v>5883</v>
      </c>
      <c r="E5651" s="713">
        <v>6.34</v>
      </c>
    </row>
    <row r="5652" spans="1:5">
      <c r="A5652" s="712">
        <v>101268</v>
      </c>
      <c r="B5652" s="711" t="s">
        <v>4504</v>
      </c>
      <c r="C5652" s="711" t="s">
        <v>424</v>
      </c>
      <c r="D5652" s="711" t="s">
        <v>5883</v>
      </c>
      <c r="E5652" s="713">
        <v>10.47</v>
      </c>
    </row>
    <row r="5653" spans="1:5">
      <c r="A5653" s="712">
        <v>101269</v>
      </c>
      <c r="B5653" s="711" t="s">
        <v>4505</v>
      </c>
      <c r="C5653" s="711" t="s">
        <v>424</v>
      </c>
      <c r="D5653" s="711" t="s">
        <v>5883</v>
      </c>
      <c r="E5653" s="713">
        <v>11.63</v>
      </c>
    </row>
    <row r="5654" spans="1:5">
      <c r="A5654" s="712">
        <v>101270</v>
      </c>
      <c r="B5654" s="711" t="s">
        <v>4506</v>
      </c>
      <c r="C5654" s="711" t="s">
        <v>424</v>
      </c>
      <c r="D5654" s="711" t="s">
        <v>5883</v>
      </c>
      <c r="E5654" s="713">
        <v>13.48</v>
      </c>
    </row>
    <row r="5655" spans="1:5">
      <c r="A5655" s="712">
        <v>101271</v>
      </c>
      <c r="B5655" s="711" t="s">
        <v>4507</v>
      </c>
      <c r="C5655" s="711" t="s">
        <v>424</v>
      </c>
      <c r="D5655" s="711" t="s">
        <v>5883</v>
      </c>
      <c r="E5655" s="713">
        <v>14.93</v>
      </c>
    </row>
    <row r="5656" spans="1:5">
      <c r="A5656" s="712">
        <v>101272</v>
      </c>
      <c r="B5656" s="711" t="s">
        <v>4508</v>
      </c>
      <c r="C5656" s="711" t="s">
        <v>424</v>
      </c>
      <c r="D5656" s="711" t="s">
        <v>5883</v>
      </c>
      <c r="E5656" s="713">
        <v>18.64</v>
      </c>
    </row>
    <row r="5657" spans="1:5">
      <c r="A5657" s="712">
        <v>101273</v>
      </c>
      <c r="B5657" s="711" t="s">
        <v>4509</v>
      </c>
      <c r="C5657" s="711" t="s">
        <v>424</v>
      </c>
      <c r="D5657" s="711" t="s">
        <v>5883</v>
      </c>
      <c r="E5657" s="713">
        <v>10.01</v>
      </c>
    </row>
    <row r="5658" spans="1:5">
      <c r="A5658" s="712">
        <v>101274</v>
      </c>
      <c r="B5658" s="711" t="s">
        <v>4510</v>
      </c>
      <c r="C5658" s="711" t="s">
        <v>424</v>
      </c>
      <c r="D5658" s="711" t="s">
        <v>5883</v>
      </c>
      <c r="E5658" s="713">
        <v>11.04</v>
      </c>
    </row>
    <row r="5659" spans="1:5">
      <c r="A5659" s="712">
        <v>101275</v>
      </c>
      <c r="B5659" s="711" t="s">
        <v>4511</v>
      </c>
      <c r="C5659" s="711" t="s">
        <v>424</v>
      </c>
      <c r="D5659" s="711" t="s">
        <v>5883</v>
      </c>
      <c r="E5659" s="713">
        <v>12.81</v>
      </c>
    </row>
    <row r="5660" spans="1:5">
      <c r="A5660" s="712">
        <v>101276</v>
      </c>
      <c r="B5660" s="711" t="s">
        <v>4512</v>
      </c>
      <c r="C5660" s="711" t="s">
        <v>424</v>
      </c>
      <c r="D5660" s="711" t="s">
        <v>5883</v>
      </c>
      <c r="E5660" s="713">
        <v>14.16</v>
      </c>
    </row>
    <row r="5661" spans="1:5">
      <c r="A5661" s="712">
        <v>101277</v>
      </c>
      <c r="B5661" s="711" t="s">
        <v>4513</v>
      </c>
      <c r="C5661" s="711" t="s">
        <v>424</v>
      </c>
      <c r="D5661" s="711" t="s">
        <v>5883</v>
      </c>
      <c r="E5661" s="713">
        <v>18.07</v>
      </c>
    </row>
    <row r="5662" spans="1:5">
      <c r="A5662" s="712">
        <v>72915</v>
      </c>
      <c r="B5662" s="711" t="s">
        <v>4514</v>
      </c>
      <c r="C5662" s="711" t="s">
        <v>424</v>
      </c>
      <c r="D5662" s="711" t="s">
        <v>5883</v>
      </c>
      <c r="E5662" s="713">
        <v>9.4600000000000009</v>
      </c>
    </row>
    <row r="5663" spans="1:5">
      <c r="A5663" s="712">
        <v>72917</v>
      </c>
      <c r="B5663" s="711" t="s">
        <v>4515</v>
      </c>
      <c r="C5663" s="711" t="s">
        <v>424</v>
      </c>
      <c r="D5663" s="711" t="s">
        <v>5883</v>
      </c>
      <c r="E5663" s="713">
        <v>10.81</v>
      </c>
    </row>
    <row r="5664" spans="1:5">
      <c r="A5664" s="712">
        <v>72918</v>
      </c>
      <c r="B5664" s="711" t="s">
        <v>4516</v>
      </c>
      <c r="C5664" s="711" t="s">
        <v>424</v>
      </c>
      <c r="D5664" s="711" t="s">
        <v>5883</v>
      </c>
      <c r="E5664" s="713">
        <v>12.61</v>
      </c>
    </row>
    <row r="5665" spans="1:5">
      <c r="A5665" s="712" t="s">
        <v>4517</v>
      </c>
      <c r="B5665" s="711" t="s">
        <v>4518</v>
      </c>
      <c r="C5665" s="711" t="s">
        <v>424</v>
      </c>
      <c r="D5665" s="711" t="s">
        <v>5942</v>
      </c>
      <c r="E5665" s="713">
        <v>156.19999999999999</v>
      </c>
    </row>
    <row r="5666" spans="1:5">
      <c r="A5666" s="712" t="s">
        <v>4517</v>
      </c>
      <c r="B5666" s="711" t="s">
        <v>4518</v>
      </c>
      <c r="C5666" s="711" t="s">
        <v>424</v>
      </c>
      <c r="D5666" s="711" t="s">
        <v>5942</v>
      </c>
      <c r="E5666" s="713">
        <v>156.19999999999999</v>
      </c>
    </row>
    <row r="5667" spans="1:5">
      <c r="A5667" s="712" t="s">
        <v>4519</v>
      </c>
      <c r="B5667" s="711" t="s">
        <v>4520</v>
      </c>
      <c r="C5667" s="711" t="s">
        <v>424</v>
      </c>
      <c r="D5667" s="711" t="s">
        <v>5942</v>
      </c>
      <c r="E5667" s="713">
        <v>234.3</v>
      </c>
    </row>
    <row r="5668" spans="1:5">
      <c r="A5668" s="712" t="s">
        <v>4519</v>
      </c>
      <c r="B5668" s="711" t="s">
        <v>4520</v>
      </c>
      <c r="C5668" s="711" t="s">
        <v>424</v>
      </c>
      <c r="D5668" s="711" t="s">
        <v>5942</v>
      </c>
      <c r="E5668" s="713">
        <v>234.3</v>
      </c>
    </row>
    <row r="5669" spans="1:5">
      <c r="A5669" s="712">
        <v>83343</v>
      </c>
      <c r="B5669" s="711" t="s">
        <v>4521</v>
      </c>
      <c r="C5669" s="711" t="s">
        <v>424</v>
      </c>
      <c r="D5669" s="711" t="s">
        <v>5883</v>
      </c>
      <c r="E5669" s="713">
        <v>11.8</v>
      </c>
    </row>
    <row r="5670" spans="1:5">
      <c r="A5670" s="712">
        <v>83343</v>
      </c>
      <c r="B5670" s="711" t="s">
        <v>4521</v>
      </c>
      <c r="C5670" s="711" t="s">
        <v>424</v>
      </c>
      <c r="D5670" s="711" t="s">
        <v>5883</v>
      </c>
      <c r="E5670" s="713">
        <v>11.8</v>
      </c>
    </row>
    <row r="5671" spans="1:5" ht="67.5">
      <c r="A5671" s="712">
        <v>90082</v>
      </c>
      <c r="B5671" s="770" t="s">
        <v>5874</v>
      </c>
      <c r="C5671" s="711" t="s">
        <v>424</v>
      </c>
      <c r="D5671" s="711" t="s">
        <v>5883</v>
      </c>
      <c r="E5671" s="713">
        <v>7.46</v>
      </c>
    </row>
    <row r="5672" spans="1:5">
      <c r="A5672" s="712">
        <v>90082</v>
      </c>
      <c r="B5672" s="711" t="s">
        <v>5874</v>
      </c>
      <c r="C5672" s="711" t="s">
        <v>424</v>
      </c>
      <c r="D5672" s="711" t="s">
        <v>5883</v>
      </c>
      <c r="E5672" s="713">
        <v>7.46</v>
      </c>
    </row>
    <row r="5673" spans="1:5">
      <c r="A5673" s="712">
        <v>90084</v>
      </c>
      <c r="B5673" s="711" t="s">
        <v>7182</v>
      </c>
      <c r="C5673" s="711" t="s">
        <v>424</v>
      </c>
      <c r="D5673" s="711" t="s">
        <v>5883</v>
      </c>
      <c r="E5673" s="713">
        <v>7.26</v>
      </c>
    </row>
    <row r="5674" spans="1:5">
      <c r="A5674" s="712">
        <v>90084</v>
      </c>
      <c r="B5674" s="711" t="s">
        <v>7182</v>
      </c>
      <c r="C5674" s="711" t="s">
        <v>424</v>
      </c>
      <c r="D5674" s="711" t="s">
        <v>5883</v>
      </c>
      <c r="E5674" s="713">
        <v>7.26</v>
      </c>
    </row>
    <row r="5675" spans="1:5">
      <c r="A5675" s="712">
        <v>90085</v>
      </c>
      <c r="B5675" s="711" t="s">
        <v>7183</v>
      </c>
      <c r="C5675" s="711" t="s">
        <v>424</v>
      </c>
      <c r="D5675" s="711" t="s">
        <v>5883</v>
      </c>
      <c r="E5675" s="713">
        <v>6.82</v>
      </c>
    </row>
    <row r="5676" spans="1:5">
      <c r="A5676" s="712">
        <v>90085</v>
      </c>
      <c r="B5676" s="711" t="s">
        <v>7183</v>
      </c>
      <c r="C5676" s="711" t="s">
        <v>424</v>
      </c>
      <c r="D5676" s="711" t="s">
        <v>5883</v>
      </c>
      <c r="E5676" s="713">
        <v>6.82</v>
      </c>
    </row>
    <row r="5677" spans="1:5">
      <c r="A5677" s="712">
        <v>90086</v>
      </c>
      <c r="B5677" s="711" t="s">
        <v>7184</v>
      </c>
      <c r="C5677" s="711" t="s">
        <v>424</v>
      </c>
      <c r="D5677" s="711" t="s">
        <v>5883</v>
      </c>
      <c r="E5677" s="713">
        <v>6.9</v>
      </c>
    </row>
    <row r="5678" spans="1:5">
      <c r="A5678" s="712">
        <v>90086</v>
      </c>
      <c r="B5678" s="711" t="s">
        <v>7184</v>
      </c>
      <c r="C5678" s="711" t="s">
        <v>424</v>
      </c>
      <c r="D5678" s="711" t="s">
        <v>5883</v>
      </c>
      <c r="E5678" s="713">
        <v>6.9</v>
      </c>
    </row>
    <row r="5679" spans="1:5">
      <c r="A5679" s="712">
        <v>90087</v>
      </c>
      <c r="B5679" s="711" t="s">
        <v>7185</v>
      </c>
      <c r="C5679" s="711" t="s">
        <v>424</v>
      </c>
      <c r="D5679" s="711" t="s">
        <v>5883</v>
      </c>
      <c r="E5679" s="713">
        <v>5.93</v>
      </c>
    </row>
    <row r="5680" spans="1:5">
      <c r="A5680" s="712">
        <v>90087</v>
      </c>
      <c r="B5680" s="711" t="s">
        <v>7185</v>
      </c>
      <c r="C5680" s="711" t="s">
        <v>424</v>
      </c>
      <c r="D5680" s="711" t="s">
        <v>5883</v>
      </c>
      <c r="E5680" s="713">
        <v>5.93</v>
      </c>
    </row>
    <row r="5681" spans="1:5">
      <c r="A5681" s="712">
        <v>90088</v>
      </c>
      <c r="B5681" s="711" t="s">
        <v>7186</v>
      </c>
      <c r="C5681" s="711" t="s">
        <v>424</v>
      </c>
      <c r="D5681" s="711" t="s">
        <v>5883</v>
      </c>
      <c r="E5681" s="713">
        <v>6.05</v>
      </c>
    </row>
    <row r="5682" spans="1:5">
      <c r="A5682" s="712">
        <v>90088</v>
      </c>
      <c r="B5682" s="711" t="s">
        <v>7186</v>
      </c>
      <c r="C5682" s="711" t="s">
        <v>424</v>
      </c>
      <c r="D5682" s="711" t="s">
        <v>5883</v>
      </c>
      <c r="E5682" s="713">
        <v>6.05</v>
      </c>
    </row>
    <row r="5683" spans="1:5">
      <c r="A5683" s="712">
        <v>90090</v>
      </c>
      <c r="B5683" s="711" t="s">
        <v>7187</v>
      </c>
      <c r="C5683" s="711" t="s">
        <v>424</v>
      </c>
      <c r="D5683" s="711" t="s">
        <v>5883</v>
      </c>
      <c r="E5683" s="713">
        <v>5.8</v>
      </c>
    </row>
    <row r="5684" spans="1:5">
      <c r="A5684" s="712">
        <v>90090</v>
      </c>
      <c r="B5684" s="711" t="s">
        <v>7187</v>
      </c>
      <c r="C5684" s="711" t="s">
        <v>424</v>
      </c>
      <c r="D5684" s="711" t="s">
        <v>5883</v>
      </c>
      <c r="E5684" s="713">
        <v>5.8</v>
      </c>
    </row>
    <row r="5685" spans="1:5">
      <c r="A5685" s="712">
        <v>90091</v>
      </c>
      <c r="B5685" s="711" t="s">
        <v>7188</v>
      </c>
      <c r="C5685" s="711" t="s">
        <v>424</v>
      </c>
      <c r="D5685" s="711" t="s">
        <v>5883</v>
      </c>
      <c r="E5685" s="713">
        <v>4.45</v>
      </c>
    </row>
    <row r="5686" spans="1:5">
      <c r="A5686" s="712">
        <v>90091</v>
      </c>
      <c r="B5686" s="711" t="s">
        <v>7188</v>
      </c>
      <c r="C5686" s="711" t="s">
        <v>424</v>
      </c>
      <c r="D5686" s="711" t="s">
        <v>5883</v>
      </c>
      <c r="E5686" s="713">
        <v>4.45</v>
      </c>
    </row>
    <row r="5687" spans="1:5">
      <c r="A5687" s="712">
        <v>90092</v>
      </c>
      <c r="B5687" s="711" t="s">
        <v>7189</v>
      </c>
      <c r="C5687" s="711" t="s">
        <v>424</v>
      </c>
      <c r="D5687" s="711" t="s">
        <v>5883</v>
      </c>
      <c r="E5687" s="713">
        <v>4.32</v>
      </c>
    </row>
    <row r="5688" spans="1:5">
      <c r="A5688" s="712">
        <v>90092</v>
      </c>
      <c r="B5688" s="711" t="s">
        <v>7189</v>
      </c>
      <c r="C5688" s="711" t="s">
        <v>424</v>
      </c>
      <c r="D5688" s="711" t="s">
        <v>5883</v>
      </c>
      <c r="E5688" s="713">
        <v>4.32</v>
      </c>
    </row>
    <row r="5689" spans="1:5">
      <c r="A5689" s="712">
        <v>90093</v>
      </c>
      <c r="B5689" s="711" t="s">
        <v>7190</v>
      </c>
      <c r="C5689" s="711" t="s">
        <v>424</v>
      </c>
      <c r="D5689" s="711" t="s">
        <v>5883</v>
      </c>
      <c r="E5689" s="713">
        <v>4.0599999999999996</v>
      </c>
    </row>
    <row r="5690" spans="1:5">
      <c r="A5690" s="712">
        <v>90093</v>
      </c>
      <c r="B5690" s="711" t="s">
        <v>7190</v>
      </c>
      <c r="C5690" s="711" t="s">
        <v>424</v>
      </c>
      <c r="D5690" s="711" t="s">
        <v>5883</v>
      </c>
      <c r="E5690" s="713">
        <v>4.0599999999999996</v>
      </c>
    </row>
    <row r="5691" spans="1:5">
      <c r="A5691" s="712">
        <v>90094</v>
      </c>
      <c r="B5691" s="711" t="s">
        <v>7191</v>
      </c>
      <c r="C5691" s="711" t="s">
        <v>424</v>
      </c>
      <c r="D5691" s="711" t="s">
        <v>5883</v>
      </c>
      <c r="E5691" s="713">
        <v>4.1100000000000003</v>
      </c>
    </row>
    <row r="5692" spans="1:5">
      <c r="A5692" s="712">
        <v>90094</v>
      </c>
      <c r="B5692" s="711" t="s">
        <v>7191</v>
      </c>
      <c r="C5692" s="711" t="s">
        <v>424</v>
      </c>
      <c r="D5692" s="711" t="s">
        <v>5883</v>
      </c>
      <c r="E5692" s="713">
        <v>4.1100000000000003</v>
      </c>
    </row>
    <row r="5693" spans="1:5">
      <c r="A5693" s="712">
        <v>90095</v>
      </c>
      <c r="B5693" s="711" t="s">
        <v>7192</v>
      </c>
      <c r="C5693" s="711" t="s">
        <v>424</v>
      </c>
      <c r="D5693" s="711" t="s">
        <v>5883</v>
      </c>
      <c r="E5693" s="713">
        <v>3.54</v>
      </c>
    </row>
    <row r="5694" spans="1:5">
      <c r="A5694" s="712">
        <v>90095</v>
      </c>
      <c r="B5694" s="711" t="s">
        <v>7192</v>
      </c>
      <c r="C5694" s="711" t="s">
        <v>424</v>
      </c>
      <c r="D5694" s="711" t="s">
        <v>5883</v>
      </c>
      <c r="E5694" s="713">
        <v>3.54</v>
      </c>
    </row>
    <row r="5695" spans="1:5">
      <c r="A5695" s="712">
        <v>90096</v>
      </c>
      <c r="B5695" s="711" t="s">
        <v>7193</v>
      </c>
      <c r="C5695" s="711" t="s">
        <v>424</v>
      </c>
      <c r="D5695" s="711" t="s">
        <v>5883</v>
      </c>
      <c r="E5695" s="713">
        <v>3.61</v>
      </c>
    </row>
    <row r="5696" spans="1:5">
      <c r="A5696" s="712">
        <v>90096</v>
      </c>
      <c r="B5696" s="711" t="s">
        <v>7193</v>
      </c>
      <c r="C5696" s="711" t="s">
        <v>424</v>
      </c>
      <c r="D5696" s="711" t="s">
        <v>5883</v>
      </c>
      <c r="E5696" s="713">
        <v>3.61</v>
      </c>
    </row>
    <row r="5697" spans="1:5">
      <c r="A5697" s="712">
        <v>90098</v>
      </c>
      <c r="B5697" s="711" t="s">
        <v>7194</v>
      </c>
      <c r="C5697" s="711" t="s">
        <v>424</v>
      </c>
      <c r="D5697" s="711" t="s">
        <v>5883</v>
      </c>
      <c r="E5697" s="713">
        <v>3.46</v>
      </c>
    </row>
    <row r="5698" spans="1:5">
      <c r="A5698" s="712">
        <v>90098</v>
      </c>
      <c r="B5698" s="711" t="s">
        <v>7194</v>
      </c>
      <c r="C5698" s="711" t="s">
        <v>424</v>
      </c>
      <c r="D5698" s="711" t="s">
        <v>5883</v>
      </c>
      <c r="E5698" s="713">
        <v>3.46</v>
      </c>
    </row>
    <row r="5699" spans="1:5">
      <c r="A5699" s="712">
        <v>90099</v>
      </c>
      <c r="B5699" s="711" t="s">
        <v>7195</v>
      </c>
      <c r="C5699" s="711" t="s">
        <v>424</v>
      </c>
      <c r="D5699" s="711" t="s">
        <v>5883</v>
      </c>
      <c r="E5699" s="713">
        <v>9.98</v>
      </c>
    </row>
    <row r="5700" spans="1:5">
      <c r="A5700" s="712">
        <v>90099</v>
      </c>
      <c r="B5700" s="711" t="s">
        <v>7195</v>
      </c>
      <c r="C5700" s="711" t="s">
        <v>424</v>
      </c>
      <c r="D5700" s="711" t="s">
        <v>5883</v>
      </c>
      <c r="E5700" s="713">
        <v>9.98</v>
      </c>
    </row>
    <row r="5701" spans="1:5">
      <c r="A5701" s="712">
        <v>90100</v>
      </c>
      <c r="B5701" s="711" t="s">
        <v>7196</v>
      </c>
      <c r="C5701" s="711" t="s">
        <v>424</v>
      </c>
      <c r="D5701" s="711" t="s">
        <v>5883</v>
      </c>
      <c r="E5701" s="713">
        <v>8.48</v>
      </c>
    </row>
    <row r="5702" spans="1:5">
      <c r="A5702" s="712">
        <v>90100</v>
      </c>
      <c r="B5702" s="711" t="s">
        <v>7196</v>
      </c>
      <c r="C5702" s="711" t="s">
        <v>424</v>
      </c>
      <c r="D5702" s="711" t="s">
        <v>5883</v>
      </c>
      <c r="E5702" s="713">
        <v>8.48</v>
      </c>
    </row>
    <row r="5703" spans="1:5">
      <c r="A5703" s="712">
        <v>90101</v>
      </c>
      <c r="B5703" s="711" t="s">
        <v>7197</v>
      </c>
      <c r="C5703" s="711" t="s">
        <v>424</v>
      </c>
      <c r="D5703" s="711" t="s">
        <v>5883</v>
      </c>
      <c r="E5703" s="713">
        <v>8.3800000000000008</v>
      </c>
    </row>
    <row r="5704" spans="1:5">
      <c r="A5704" s="712">
        <v>90101</v>
      </c>
      <c r="B5704" s="711" t="s">
        <v>7197</v>
      </c>
      <c r="C5704" s="711" t="s">
        <v>424</v>
      </c>
      <c r="D5704" s="711" t="s">
        <v>5883</v>
      </c>
      <c r="E5704" s="713">
        <v>8.3800000000000008</v>
      </c>
    </row>
    <row r="5705" spans="1:5">
      <c r="A5705" s="712">
        <v>90102</v>
      </c>
      <c r="B5705" s="711" t="s">
        <v>7198</v>
      </c>
      <c r="C5705" s="711" t="s">
        <v>424</v>
      </c>
      <c r="D5705" s="711" t="s">
        <v>5883</v>
      </c>
      <c r="E5705" s="713">
        <v>7.61</v>
      </c>
    </row>
    <row r="5706" spans="1:5">
      <c r="A5706" s="712">
        <v>90102</v>
      </c>
      <c r="B5706" s="711" t="s">
        <v>7198</v>
      </c>
      <c r="C5706" s="711" t="s">
        <v>424</v>
      </c>
      <c r="D5706" s="711" t="s">
        <v>5883</v>
      </c>
      <c r="E5706" s="713">
        <v>7.61</v>
      </c>
    </row>
    <row r="5707" spans="1:5">
      <c r="A5707" s="712">
        <v>90105</v>
      </c>
      <c r="B5707" s="711" t="s">
        <v>7199</v>
      </c>
      <c r="C5707" s="711" t="s">
        <v>424</v>
      </c>
      <c r="D5707" s="711" t="s">
        <v>5883</v>
      </c>
      <c r="E5707" s="713">
        <v>5.95</v>
      </c>
    </row>
    <row r="5708" spans="1:5">
      <c r="A5708" s="712">
        <v>90105</v>
      </c>
      <c r="B5708" s="711" t="s">
        <v>7199</v>
      </c>
      <c r="C5708" s="711" t="s">
        <v>424</v>
      </c>
      <c r="D5708" s="711" t="s">
        <v>5883</v>
      </c>
      <c r="E5708" s="713">
        <v>5.95</v>
      </c>
    </row>
    <row r="5709" spans="1:5">
      <c r="A5709" s="712">
        <v>90106</v>
      </c>
      <c r="B5709" s="711" t="s">
        <v>7200</v>
      </c>
      <c r="C5709" s="711" t="s">
        <v>424</v>
      </c>
      <c r="D5709" s="711" t="s">
        <v>5883</v>
      </c>
      <c r="E5709" s="713">
        <v>5.07</v>
      </c>
    </row>
    <row r="5710" spans="1:5">
      <c r="A5710" s="712">
        <v>90106</v>
      </c>
      <c r="B5710" s="711" t="s">
        <v>7200</v>
      </c>
      <c r="C5710" s="711" t="s">
        <v>424</v>
      </c>
      <c r="D5710" s="711" t="s">
        <v>5883</v>
      </c>
      <c r="E5710" s="713">
        <v>5.07</v>
      </c>
    </row>
    <row r="5711" spans="1:5">
      <c r="A5711" s="712">
        <v>90107</v>
      </c>
      <c r="B5711" s="711" t="s">
        <v>7201</v>
      </c>
      <c r="C5711" s="711" t="s">
        <v>424</v>
      </c>
      <c r="D5711" s="711" t="s">
        <v>5883</v>
      </c>
      <c r="E5711" s="713">
        <v>4.99</v>
      </c>
    </row>
    <row r="5712" spans="1:5">
      <c r="A5712" s="712">
        <v>90107</v>
      </c>
      <c r="B5712" s="711" t="s">
        <v>7201</v>
      </c>
      <c r="C5712" s="711" t="s">
        <v>424</v>
      </c>
      <c r="D5712" s="711" t="s">
        <v>5883</v>
      </c>
      <c r="E5712" s="713">
        <v>4.99</v>
      </c>
    </row>
    <row r="5713" spans="1:5">
      <c r="A5713" s="712">
        <v>90108</v>
      </c>
      <c r="B5713" s="711" t="s">
        <v>7202</v>
      </c>
      <c r="C5713" s="711" t="s">
        <v>424</v>
      </c>
      <c r="D5713" s="711" t="s">
        <v>5883</v>
      </c>
      <c r="E5713" s="713">
        <v>4.54</v>
      </c>
    </row>
    <row r="5714" spans="1:5">
      <c r="A5714" s="712">
        <v>90108</v>
      </c>
      <c r="B5714" s="711" t="s">
        <v>7202</v>
      </c>
      <c r="C5714" s="711" t="s">
        <v>424</v>
      </c>
      <c r="D5714" s="711" t="s">
        <v>5883</v>
      </c>
      <c r="E5714" s="713">
        <v>4.54</v>
      </c>
    </row>
    <row r="5715" spans="1:5">
      <c r="A5715" s="712">
        <v>93358</v>
      </c>
      <c r="B5715" s="711" t="s">
        <v>4522</v>
      </c>
      <c r="C5715" s="711" t="s">
        <v>424</v>
      </c>
      <c r="D5715" s="711" t="s">
        <v>5942</v>
      </c>
      <c r="E5715" s="713">
        <v>61.79</v>
      </c>
    </row>
    <row r="5716" spans="1:5">
      <c r="A5716" s="712">
        <v>93358</v>
      </c>
      <c r="B5716" s="711" t="s">
        <v>4522</v>
      </c>
      <c r="C5716" s="711" t="s">
        <v>424</v>
      </c>
      <c r="D5716" s="711" t="s">
        <v>5942</v>
      </c>
      <c r="E5716" s="713">
        <v>61.79</v>
      </c>
    </row>
    <row r="5717" spans="1:5">
      <c r="A5717" s="712">
        <v>94304</v>
      </c>
      <c r="B5717" s="711" t="s">
        <v>4523</v>
      </c>
      <c r="C5717" s="711" t="s">
        <v>424</v>
      </c>
      <c r="D5717" s="711" t="s">
        <v>5883</v>
      </c>
      <c r="E5717" s="713">
        <v>25.5</v>
      </c>
    </row>
    <row r="5718" spans="1:5">
      <c r="A5718" s="712">
        <v>94304</v>
      </c>
      <c r="B5718" s="711" t="s">
        <v>4523</v>
      </c>
      <c r="C5718" s="711" t="s">
        <v>424</v>
      </c>
      <c r="D5718" s="711" t="s">
        <v>5883</v>
      </c>
      <c r="E5718" s="713">
        <v>25.5</v>
      </c>
    </row>
    <row r="5719" spans="1:5">
      <c r="A5719" s="712">
        <v>94305</v>
      </c>
      <c r="B5719" s="711" t="s">
        <v>4524</v>
      </c>
      <c r="C5719" s="711" t="s">
        <v>424</v>
      </c>
      <c r="D5719" s="711" t="s">
        <v>5883</v>
      </c>
      <c r="E5719" s="713">
        <v>23</v>
      </c>
    </row>
    <row r="5720" spans="1:5">
      <c r="A5720" s="712">
        <v>94305</v>
      </c>
      <c r="B5720" s="711" t="s">
        <v>4524</v>
      </c>
      <c r="C5720" s="711" t="s">
        <v>424</v>
      </c>
      <c r="D5720" s="711" t="s">
        <v>5883</v>
      </c>
      <c r="E5720" s="713">
        <v>23</v>
      </c>
    </row>
    <row r="5721" spans="1:5">
      <c r="A5721" s="712">
        <v>94306</v>
      </c>
      <c r="B5721" s="711" t="s">
        <v>4525</v>
      </c>
      <c r="C5721" s="711" t="s">
        <v>424</v>
      </c>
      <c r="D5721" s="711" t="s">
        <v>5883</v>
      </c>
      <c r="E5721" s="713">
        <v>19.850000000000001</v>
      </c>
    </row>
    <row r="5722" spans="1:5">
      <c r="A5722" s="712">
        <v>94306</v>
      </c>
      <c r="B5722" s="711" t="s">
        <v>4525</v>
      </c>
      <c r="C5722" s="711" t="s">
        <v>424</v>
      </c>
      <c r="D5722" s="711" t="s">
        <v>5883</v>
      </c>
      <c r="E5722" s="713">
        <v>19.850000000000001</v>
      </c>
    </row>
    <row r="5723" spans="1:5">
      <c r="A5723" s="712">
        <v>94307</v>
      </c>
      <c r="B5723" s="711" t="s">
        <v>4526</v>
      </c>
      <c r="C5723" s="711" t="s">
        <v>424</v>
      </c>
      <c r="D5723" s="711" t="s">
        <v>5883</v>
      </c>
      <c r="E5723" s="713">
        <v>20.56</v>
      </c>
    </row>
    <row r="5724" spans="1:5">
      <c r="A5724" s="712">
        <v>94307</v>
      </c>
      <c r="B5724" s="711" t="s">
        <v>4526</v>
      </c>
      <c r="C5724" s="711" t="s">
        <v>424</v>
      </c>
      <c r="D5724" s="711" t="s">
        <v>5883</v>
      </c>
      <c r="E5724" s="713">
        <v>20.56</v>
      </c>
    </row>
    <row r="5725" spans="1:5">
      <c r="A5725" s="712">
        <v>94308</v>
      </c>
      <c r="B5725" s="711" t="s">
        <v>4527</v>
      </c>
      <c r="C5725" s="711" t="s">
        <v>424</v>
      </c>
      <c r="D5725" s="711" t="s">
        <v>5883</v>
      </c>
      <c r="E5725" s="713">
        <v>18.64</v>
      </c>
    </row>
    <row r="5726" spans="1:5">
      <c r="A5726" s="712">
        <v>94308</v>
      </c>
      <c r="B5726" s="711" t="s">
        <v>4527</v>
      </c>
      <c r="C5726" s="711" t="s">
        <v>424</v>
      </c>
      <c r="D5726" s="711" t="s">
        <v>5883</v>
      </c>
      <c r="E5726" s="713">
        <v>18.64</v>
      </c>
    </row>
    <row r="5727" spans="1:5">
      <c r="A5727" s="712">
        <v>94309</v>
      </c>
      <c r="B5727" s="711" t="s">
        <v>4528</v>
      </c>
      <c r="C5727" s="711" t="s">
        <v>424</v>
      </c>
      <c r="D5727" s="711" t="s">
        <v>5883</v>
      </c>
      <c r="E5727" s="713">
        <v>19.510000000000002</v>
      </c>
    </row>
    <row r="5728" spans="1:5">
      <c r="A5728" s="712">
        <v>94309</v>
      </c>
      <c r="B5728" s="711" t="s">
        <v>4528</v>
      </c>
      <c r="C5728" s="711" t="s">
        <v>424</v>
      </c>
      <c r="D5728" s="711" t="s">
        <v>5883</v>
      </c>
      <c r="E5728" s="713">
        <v>19.510000000000002</v>
      </c>
    </row>
    <row r="5729" spans="1:5">
      <c r="A5729" s="712">
        <v>94310</v>
      </c>
      <c r="B5729" s="711" t="s">
        <v>4529</v>
      </c>
      <c r="C5729" s="711" t="s">
        <v>424</v>
      </c>
      <c r="D5729" s="711" t="s">
        <v>5883</v>
      </c>
      <c r="E5729" s="713">
        <v>18.04</v>
      </c>
    </row>
    <row r="5730" spans="1:5">
      <c r="A5730" s="712">
        <v>94310</v>
      </c>
      <c r="B5730" s="711" t="s">
        <v>4529</v>
      </c>
      <c r="C5730" s="711" t="s">
        <v>424</v>
      </c>
      <c r="D5730" s="711" t="s">
        <v>5883</v>
      </c>
      <c r="E5730" s="713">
        <v>18.04</v>
      </c>
    </row>
    <row r="5731" spans="1:5">
      <c r="A5731" s="712">
        <v>94315</v>
      </c>
      <c r="B5731" s="711" t="s">
        <v>4530</v>
      </c>
      <c r="C5731" s="711" t="s">
        <v>424</v>
      </c>
      <c r="D5731" s="711" t="s">
        <v>5883</v>
      </c>
      <c r="E5731" s="713">
        <v>30.99</v>
      </c>
    </row>
    <row r="5732" spans="1:5">
      <c r="A5732" s="712">
        <v>94315</v>
      </c>
      <c r="B5732" s="711" t="s">
        <v>4530</v>
      </c>
      <c r="C5732" s="711" t="s">
        <v>424</v>
      </c>
      <c r="D5732" s="711" t="s">
        <v>5883</v>
      </c>
      <c r="E5732" s="713">
        <v>30.99</v>
      </c>
    </row>
    <row r="5733" spans="1:5">
      <c r="A5733" s="712">
        <v>94316</v>
      </c>
      <c r="B5733" s="711" t="s">
        <v>4531</v>
      </c>
      <c r="C5733" s="711" t="s">
        <v>424</v>
      </c>
      <c r="D5733" s="711" t="s">
        <v>5883</v>
      </c>
      <c r="E5733" s="713">
        <v>25.06</v>
      </c>
    </row>
    <row r="5734" spans="1:5">
      <c r="A5734" s="712">
        <v>94316</v>
      </c>
      <c r="B5734" s="711" t="s">
        <v>4531</v>
      </c>
      <c r="C5734" s="711" t="s">
        <v>424</v>
      </c>
      <c r="D5734" s="711" t="s">
        <v>5883</v>
      </c>
      <c r="E5734" s="713">
        <v>25.06</v>
      </c>
    </row>
    <row r="5735" spans="1:5">
      <c r="A5735" s="712">
        <v>94317</v>
      </c>
      <c r="B5735" s="711" t="s">
        <v>4532</v>
      </c>
      <c r="C5735" s="711" t="s">
        <v>424</v>
      </c>
      <c r="D5735" s="711" t="s">
        <v>5883</v>
      </c>
      <c r="E5735" s="713">
        <v>22.44</v>
      </c>
    </row>
    <row r="5736" spans="1:5">
      <c r="A5736" s="712">
        <v>94317</v>
      </c>
      <c r="B5736" s="711" t="s">
        <v>4532</v>
      </c>
      <c r="C5736" s="711" t="s">
        <v>424</v>
      </c>
      <c r="D5736" s="711" t="s">
        <v>5883</v>
      </c>
      <c r="E5736" s="713">
        <v>22.44</v>
      </c>
    </row>
    <row r="5737" spans="1:5">
      <c r="A5737" s="712">
        <v>94318</v>
      </c>
      <c r="B5737" s="711" t="s">
        <v>4533</v>
      </c>
      <c r="C5737" s="711" t="s">
        <v>424</v>
      </c>
      <c r="D5737" s="711" t="s">
        <v>5883</v>
      </c>
      <c r="E5737" s="713">
        <v>19.05</v>
      </c>
    </row>
    <row r="5738" spans="1:5">
      <c r="A5738" s="712">
        <v>94318</v>
      </c>
      <c r="B5738" s="711" t="s">
        <v>4533</v>
      </c>
      <c r="C5738" s="711" t="s">
        <v>424</v>
      </c>
      <c r="D5738" s="711" t="s">
        <v>5883</v>
      </c>
      <c r="E5738" s="713">
        <v>19.05</v>
      </c>
    </row>
    <row r="5739" spans="1:5">
      <c r="A5739" s="712">
        <v>94319</v>
      </c>
      <c r="B5739" s="711" t="s">
        <v>4534</v>
      </c>
      <c r="C5739" s="711" t="s">
        <v>424</v>
      </c>
      <c r="D5739" s="711" t="s">
        <v>5883</v>
      </c>
      <c r="E5739" s="713">
        <v>34.840000000000003</v>
      </c>
    </row>
    <row r="5740" spans="1:5">
      <c r="A5740" s="712">
        <v>94319</v>
      </c>
      <c r="B5740" s="711" t="s">
        <v>4534</v>
      </c>
      <c r="C5740" s="711" t="s">
        <v>424</v>
      </c>
      <c r="D5740" s="711" t="s">
        <v>5883</v>
      </c>
      <c r="E5740" s="713">
        <v>34.840000000000003</v>
      </c>
    </row>
    <row r="5741" spans="1:5">
      <c r="A5741" s="712">
        <v>94327</v>
      </c>
      <c r="B5741" s="711" t="s">
        <v>4535</v>
      </c>
      <c r="C5741" s="711" t="s">
        <v>424</v>
      </c>
      <c r="D5741" s="711" t="s">
        <v>5883</v>
      </c>
      <c r="E5741" s="713">
        <v>132.19</v>
      </c>
    </row>
    <row r="5742" spans="1:5">
      <c r="A5742" s="712">
        <v>94327</v>
      </c>
      <c r="B5742" s="711" t="s">
        <v>4535</v>
      </c>
      <c r="C5742" s="711" t="s">
        <v>424</v>
      </c>
      <c r="D5742" s="711" t="s">
        <v>5883</v>
      </c>
      <c r="E5742" s="713">
        <v>132.19</v>
      </c>
    </row>
    <row r="5743" spans="1:5">
      <c r="A5743" s="712">
        <v>94328</v>
      </c>
      <c r="B5743" s="711" t="s">
        <v>4536</v>
      </c>
      <c r="C5743" s="711" t="s">
        <v>424</v>
      </c>
      <c r="D5743" s="711" t="s">
        <v>5883</v>
      </c>
      <c r="E5743" s="713">
        <v>129.69</v>
      </c>
    </row>
    <row r="5744" spans="1:5">
      <c r="A5744" s="712">
        <v>94328</v>
      </c>
      <c r="B5744" s="711" t="s">
        <v>4536</v>
      </c>
      <c r="C5744" s="711" t="s">
        <v>424</v>
      </c>
      <c r="D5744" s="711" t="s">
        <v>5883</v>
      </c>
      <c r="E5744" s="713">
        <v>129.69</v>
      </c>
    </row>
    <row r="5745" spans="1:5">
      <c r="A5745" s="712">
        <v>94329</v>
      </c>
      <c r="B5745" s="711" t="s">
        <v>4537</v>
      </c>
      <c r="C5745" s="711" t="s">
        <v>424</v>
      </c>
      <c r="D5745" s="711" t="s">
        <v>5883</v>
      </c>
      <c r="E5745" s="713">
        <v>126.54</v>
      </c>
    </row>
    <row r="5746" spans="1:5">
      <c r="A5746" s="712">
        <v>94329</v>
      </c>
      <c r="B5746" s="711" t="s">
        <v>4537</v>
      </c>
      <c r="C5746" s="711" t="s">
        <v>424</v>
      </c>
      <c r="D5746" s="711" t="s">
        <v>5883</v>
      </c>
      <c r="E5746" s="713">
        <v>126.54</v>
      </c>
    </row>
    <row r="5747" spans="1:5">
      <c r="A5747" s="712">
        <v>94330</v>
      </c>
      <c r="B5747" s="711" t="s">
        <v>4538</v>
      </c>
      <c r="C5747" s="711" t="s">
        <v>424</v>
      </c>
      <c r="D5747" s="711" t="s">
        <v>5883</v>
      </c>
      <c r="E5747" s="713">
        <v>127.25</v>
      </c>
    </row>
    <row r="5748" spans="1:5">
      <c r="A5748" s="712">
        <v>94330</v>
      </c>
      <c r="B5748" s="711" t="s">
        <v>4538</v>
      </c>
      <c r="C5748" s="711" t="s">
        <v>424</v>
      </c>
      <c r="D5748" s="711" t="s">
        <v>5883</v>
      </c>
      <c r="E5748" s="713">
        <v>127.25</v>
      </c>
    </row>
    <row r="5749" spans="1:5">
      <c r="A5749" s="712">
        <v>94331</v>
      </c>
      <c r="B5749" s="711" t="s">
        <v>4539</v>
      </c>
      <c r="C5749" s="711" t="s">
        <v>424</v>
      </c>
      <c r="D5749" s="711" t="s">
        <v>5883</v>
      </c>
      <c r="E5749" s="713">
        <v>125.33</v>
      </c>
    </row>
    <row r="5750" spans="1:5">
      <c r="A5750" s="712">
        <v>94331</v>
      </c>
      <c r="B5750" s="711" t="s">
        <v>4539</v>
      </c>
      <c r="C5750" s="711" t="s">
        <v>424</v>
      </c>
      <c r="D5750" s="711" t="s">
        <v>5883</v>
      </c>
      <c r="E5750" s="713">
        <v>125.33</v>
      </c>
    </row>
    <row r="5751" spans="1:5">
      <c r="A5751" s="712">
        <v>94332</v>
      </c>
      <c r="B5751" s="711" t="s">
        <v>4540</v>
      </c>
      <c r="C5751" s="711" t="s">
        <v>424</v>
      </c>
      <c r="D5751" s="711" t="s">
        <v>5883</v>
      </c>
      <c r="E5751" s="713">
        <v>126.2</v>
      </c>
    </row>
    <row r="5752" spans="1:5">
      <c r="A5752" s="712">
        <v>94332</v>
      </c>
      <c r="B5752" s="711" t="s">
        <v>4540</v>
      </c>
      <c r="C5752" s="711" t="s">
        <v>424</v>
      </c>
      <c r="D5752" s="711" t="s">
        <v>5883</v>
      </c>
      <c r="E5752" s="713">
        <v>126.2</v>
      </c>
    </row>
    <row r="5753" spans="1:5">
      <c r="A5753" s="712">
        <v>94333</v>
      </c>
      <c r="B5753" s="711" t="s">
        <v>4541</v>
      </c>
      <c r="C5753" s="711" t="s">
        <v>424</v>
      </c>
      <c r="D5753" s="711" t="s">
        <v>5883</v>
      </c>
      <c r="E5753" s="713">
        <v>124.73</v>
      </c>
    </row>
    <row r="5754" spans="1:5">
      <c r="A5754" s="712">
        <v>94333</v>
      </c>
      <c r="B5754" s="711" t="s">
        <v>4541</v>
      </c>
      <c r="C5754" s="711" t="s">
        <v>424</v>
      </c>
      <c r="D5754" s="711" t="s">
        <v>5883</v>
      </c>
      <c r="E5754" s="713">
        <v>124.73</v>
      </c>
    </row>
    <row r="5755" spans="1:5">
      <c r="A5755" s="712">
        <v>94338</v>
      </c>
      <c r="B5755" s="711" t="s">
        <v>4542</v>
      </c>
      <c r="C5755" s="711" t="s">
        <v>424</v>
      </c>
      <c r="D5755" s="711" t="s">
        <v>5883</v>
      </c>
      <c r="E5755" s="713">
        <v>137.68</v>
      </c>
    </row>
    <row r="5756" spans="1:5">
      <c r="A5756" s="712">
        <v>94338</v>
      </c>
      <c r="B5756" s="711" t="s">
        <v>4542</v>
      </c>
      <c r="C5756" s="711" t="s">
        <v>424</v>
      </c>
      <c r="D5756" s="711" t="s">
        <v>5883</v>
      </c>
      <c r="E5756" s="713">
        <v>137.68</v>
      </c>
    </row>
    <row r="5757" spans="1:5">
      <c r="A5757" s="712">
        <v>94339</v>
      </c>
      <c r="B5757" s="711" t="s">
        <v>4543</v>
      </c>
      <c r="C5757" s="711" t="s">
        <v>424</v>
      </c>
      <c r="D5757" s="711" t="s">
        <v>5883</v>
      </c>
      <c r="E5757" s="713">
        <v>131.75</v>
      </c>
    </row>
    <row r="5758" spans="1:5">
      <c r="A5758" s="712">
        <v>94339</v>
      </c>
      <c r="B5758" s="711" t="s">
        <v>4543</v>
      </c>
      <c r="C5758" s="711" t="s">
        <v>424</v>
      </c>
      <c r="D5758" s="711" t="s">
        <v>5883</v>
      </c>
      <c r="E5758" s="713">
        <v>131.75</v>
      </c>
    </row>
    <row r="5759" spans="1:5">
      <c r="A5759" s="712">
        <v>94340</v>
      </c>
      <c r="B5759" s="711" t="s">
        <v>4544</v>
      </c>
      <c r="C5759" s="711" t="s">
        <v>424</v>
      </c>
      <c r="D5759" s="711" t="s">
        <v>5883</v>
      </c>
      <c r="E5759" s="713">
        <v>129.13</v>
      </c>
    </row>
    <row r="5760" spans="1:5">
      <c r="A5760" s="712">
        <v>94340</v>
      </c>
      <c r="B5760" s="711" t="s">
        <v>4544</v>
      </c>
      <c r="C5760" s="711" t="s">
        <v>424</v>
      </c>
      <c r="D5760" s="711" t="s">
        <v>5883</v>
      </c>
      <c r="E5760" s="713">
        <v>129.13</v>
      </c>
    </row>
    <row r="5761" spans="1:5">
      <c r="A5761" s="712">
        <v>94341</v>
      </c>
      <c r="B5761" s="711" t="s">
        <v>4545</v>
      </c>
      <c r="C5761" s="711" t="s">
        <v>424</v>
      </c>
      <c r="D5761" s="711" t="s">
        <v>5883</v>
      </c>
      <c r="E5761" s="713">
        <v>125.74</v>
      </c>
    </row>
    <row r="5762" spans="1:5">
      <c r="A5762" s="712">
        <v>94341</v>
      </c>
      <c r="B5762" s="711" t="s">
        <v>4545</v>
      </c>
      <c r="C5762" s="711" t="s">
        <v>424</v>
      </c>
      <c r="D5762" s="711" t="s">
        <v>5883</v>
      </c>
      <c r="E5762" s="713">
        <v>125.74</v>
      </c>
    </row>
    <row r="5763" spans="1:5">
      <c r="A5763" s="712">
        <v>94342</v>
      </c>
      <c r="B5763" s="711" t="s">
        <v>4546</v>
      </c>
      <c r="C5763" s="711" t="s">
        <v>424</v>
      </c>
      <c r="D5763" s="711" t="s">
        <v>5883</v>
      </c>
      <c r="E5763" s="713">
        <v>141.53</v>
      </c>
    </row>
    <row r="5764" spans="1:5">
      <c r="A5764" s="712">
        <v>94342</v>
      </c>
      <c r="B5764" s="711" t="s">
        <v>4546</v>
      </c>
      <c r="C5764" s="711" t="s">
        <v>424</v>
      </c>
      <c r="D5764" s="711" t="s">
        <v>5883</v>
      </c>
      <c r="E5764" s="713">
        <v>141.53</v>
      </c>
    </row>
    <row r="5765" spans="1:5">
      <c r="A5765" s="712">
        <v>96385</v>
      </c>
      <c r="B5765" s="711" t="s">
        <v>4547</v>
      </c>
      <c r="C5765" s="711" t="s">
        <v>424</v>
      </c>
      <c r="D5765" s="711" t="s">
        <v>5883</v>
      </c>
      <c r="E5765" s="713">
        <v>6.64</v>
      </c>
    </row>
    <row r="5766" spans="1:5">
      <c r="A5766" s="712">
        <v>96385</v>
      </c>
      <c r="B5766" s="711" t="s">
        <v>4547</v>
      </c>
      <c r="C5766" s="711" t="s">
        <v>424</v>
      </c>
      <c r="D5766" s="711" t="s">
        <v>5883</v>
      </c>
      <c r="E5766" s="713">
        <v>6.64</v>
      </c>
    </row>
    <row r="5767" spans="1:5">
      <c r="A5767" s="712">
        <v>96386</v>
      </c>
      <c r="B5767" s="711" t="s">
        <v>4548</v>
      </c>
      <c r="C5767" s="711" t="s">
        <v>424</v>
      </c>
      <c r="D5767" s="711" t="s">
        <v>5883</v>
      </c>
      <c r="E5767" s="713">
        <v>4.71</v>
      </c>
    </row>
    <row r="5768" spans="1:5">
      <c r="A5768" s="712">
        <v>96386</v>
      </c>
      <c r="B5768" s="711" t="s">
        <v>4548</v>
      </c>
      <c r="C5768" s="711" t="s">
        <v>424</v>
      </c>
      <c r="D5768" s="711" t="s">
        <v>5883</v>
      </c>
      <c r="E5768" s="713">
        <v>4.71</v>
      </c>
    </row>
    <row r="5769" spans="1:5">
      <c r="A5769" s="712">
        <v>93360</v>
      </c>
      <c r="B5769" s="711" t="s">
        <v>4549</v>
      </c>
      <c r="C5769" s="711" t="s">
        <v>424</v>
      </c>
      <c r="D5769" s="711" t="s">
        <v>5883</v>
      </c>
      <c r="E5769" s="713">
        <v>13.89</v>
      </c>
    </row>
    <row r="5770" spans="1:5">
      <c r="A5770" s="712">
        <v>93361</v>
      </c>
      <c r="B5770" s="711" t="s">
        <v>7203</v>
      </c>
      <c r="C5770" s="711" t="s">
        <v>424</v>
      </c>
      <c r="D5770" s="711" t="s">
        <v>5883</v>
      </c>
      <c r="E5770" s="713">
        <v>11.47</v>
      </c>
    </row>
    <row r="5771" spans="1:5">
      <c r="A5771" s="712">
        <v>93362</v>
      </c>
      <c r="B5771" s="711" t="s">
        <v>4550</v>
      </c>
      <c r="C5771" s="711" t="s">
        <v>424</v>
      </c>
      <c r="D5771" s="711" t="s">
        <v>5883</v>
      </c>
      <c r="E5771" s="713">
        <v>8.26</v>
      </c>
    </row>
    <row r="5772" spans="1:5">
      <c r="A5772" s="712">
        <v>93363</v>
      </c>
      <c r="B5772" s="711" t="s">
        <v>4551</v>
      </c>
      <c r="C5772" s="711" t="s">
        <v>424</v>
      </c>
      <c r="D5772" s="711" t="s">
        <v>5883</v>
      </c>
      <c r="E5772" s="713">
        <v>8.9499999999999993</v>
      </c>
    </row>
    <row r="5773" spans="1:5">
      <c r="A5773" s="712">
        <v>93364</v>
      </c>
      <c r="B5773" s="711" t="s">
        <v>4552</v>
      </c>
      <c r="C5773" s="711" t="s">
        <v>424</v>
      </c>
      <c r="D5773" s="711" t="s">
        <v>5883</v>
      </c>
      <c r="E5773" s="713">
        <v>7.04</v>
      </c>
    </row>
    <row r="5774" spans="1:5">
      <c r="A5774" s="712">
        <v>93365</v>
      </c>
      <c r="B5774" s="711" t="s">
        <v>4553</v>
      </c>
      <c r="C5774" s="711" t="s">
        <v>424</v>
      </c>
      <c r="D5774" s="711" t="s">
        <v>5883</v>
      </c>
      <c r="E5774" s="713">
        <v>7.86</v>
      </c>
    </row>
    <row r="5775" spans="1:5">
      <c r="A5775" s="712">
        <v>93366</v>
      </c>
      <c r="B5775" s="711" t="s">
        <v>4554</v>
      </c>
      <c r="C5775" s="711" t="s">
        <v>424</v>
      </c>
      <c r="D5775" s="711" t="s">
        <v>5883</v>
      </c>
      <c r="E5775" s="713">
        <v>6.45</v>
      </c>
    </row>
    <row r="5776" spans="1:5">
      <c r="A5776" s="712">
        <v>93367</v>
      </c>
      <c r="B5776" s="711" t="s">
        <v>4555</v>
      </c>
      <c r="C5776" s="711" t="s">
        <v>424</v>
      </c>
      <c r="D5776" s="711" t="s">
        <v>5883</v>
      </c>
      <c r="E5776" s="713">
        <v>13</v>
      </c>
    </row>
    <row r="5777" spans="1:5">
      <c r="A5777" s="712">
        <v>93368</v>
      </c>
      <c r="B5777" s="711" t="s">
        <v>4556</v>
      </c>
      <c r="C5777" s="711" t="s">
        <v>424</v>
      </c>
      <c r="D5777" s="711" t="s">
        <v>5883</v>
      </c>
      <c r="E5777" s="713">
        <v>10.52</v>
      </c>
    </row>
    <row r="5778" spans="1:5">
      <c r="A5778" s="712">
        <v>93369</v>
      </c>
      <c r="B5778" s="711" t="s">
        <v>4557</v>
      </c>
      <c r="C5778" s="711" t="s">
        <v>424</v>
      </c>
      <c r="D5778" s="711" t="s">
        <v>5883</v>
      </c>
      <c r="E5778" s="713">
        <v>7.37</v>
      </c>
    </row>
    <row r="5779" spans="1:5">
      <c r="A5779" s="712">
        <v>93370</v>
      </c>
      <c r="B5779" s="711" t="s">
        <v>4558</v>
      </c>
      <c r="C5779" s="711" t="s">
        <v>424</v>
      </c>
      <c r="D5779" s="711" t="s">
        <v>5883</v>
      </c>
      <c r="E5779" s="713">
        <v>8.08</v>
      </c>
    </row>
    <row r="5780" spans="1:5">
      <c r="A5780" s="712">
        <v>93371</v>
      </c>
      <c r="B5780" s="711" t="s">
        <v>4559</v>
      </c>
      <c r="C5780" s="711" t="s">
        <v>424</v>
      </c>
      <c r="D5780" s="711" t="s">
        <v>5883</v>
      </c>
      <c r="E5780" s="713">
        <v>6.16</v>
      </c>
    </row>
    <row r="5781" spans="1:5">
      <c r="A5781" s="712">
        <v>93372</v>
      </c>
      <c r="B5781" s="711" t="s">
        <v>4560</v>
      </c>
      <c r="C5781" s="711" t="s">
        <v>424</v>
      </c>
      <c r="D5781" s="711" t="s">
        <v>5883</v>
      </c>
      <c r="E5781" s="713">
        <v>7.03</v>
      </c>
    </row>
    <row r="5782" spans="1:5">
      <c r="A5782" s="712">
        <v>93373</v>
      </c>
      <c r="B5782" s="711" t="s">
        <v>4561</v>
      </c>
      <c r="C5782" s="711" t="s">
        <v>424</v>
      </c>
      <c r="D5782" s="711" t="s">
        <v>5883</v>
      </c>
      <c r="E5782" s="713">
        <v>5.57</v>
      </c>
    </row>
    <row r="5783" spans="1:5">
      <c r="A5783" s="712">
        <v>93374</v>
      </c>
      <c r="B5783" s="711" t="s">
        <v>4562</v>
      </c>
      <c r="C5783" s="711" t="s">
        <v>424</v>
      </c>
      <c r="D5783" s="711" t="s">
        <v>5883</v>
      </c>
      <c r="E5783" s="713">
        <v>16.809999999999999</v>
      </c>
    </row>
    <row r="5784" spans="1:5">
      <c r="A5784" s="712">
        <v>93375</v>
      </c>
      <c r="B5784" s="711" t="s">
        <v>4563</v>
      </c>
      <c r="C5784" s="711" t="s">
        <v>424</v>
      </c>
      <c r="D5784" s="711" t="s">
        <v>5883</v>
      </c>
      <c r="E5784" s="713">
        <v>12.95</v>
      </c>
    </row>
    <row r="5785" spans="1:5">
      <c r="A5785" s="712">
        <v>93376</v>
      </c>
      <c r="B5785" s="711" t="s">
        <v>4564</v>
      </c>
      <c r="C5785" s="711" t="s">
        <v>424</v>
      </c>
      <c r="D5785" s="711" t="s">
        <v>5883</v>
      </c>
      <c r="E5785" s="713">
        <v>10.56</v>
      </c>
    </row>
    <row r="5786" spans="1:5">
      <c r="A5786" s="712">
        <v>93377</v>
      </c>
      <c r="B5786" s="711" t="s">
        <v>4565</v>
      </c>
      <c r="C5786" s="711" t="s">
        <v>424</v>
      </c>
      <c r="D5786" s="711" t="s">
        <v>5883</v>
      </c>
      <c r="E5786" s="713">
        <v>7.02</v>
      </c>
    </row>
    <row r="5787" spans="1:5">
      <c r="A5787" s="712">
        <v>93378</v>
      </c>
      <c r="B5787" s="711" t="s">
        <v>4566</v>
      </c>
      <c r="C5787" s="711" t="s">
        <v>424</v>
      </c>
      <c r="D5787" s="711" t="s">
        <v>5883</v>
      </c>
      <c r="E5787" s="713">
        <v>15.75</v>
      </c>
    </row>
    <row r="5788" spans="1:5">
      <c r="A5788" s="712">
        <v>93379</v>
      </c>
      <c r="B5788" s="711" t="s">
        <v>4567</v>
      </c>
      <c r="C5788" s="711" t="s">
        <v>424</v>
      </c>
      <c r="D5788" s="711" t="s">
        <v>5883</v>
      </c>
      <c r="E5788" s="713">
        <v>12.14</v>
      </c>
    </row>
    <row r="5789" spans="1:5">
      <c r="A5789" s="712">
        <v>93380</v>
      </c>
      <c r="B5789" s="711" t="s">
        <v>4568</v>
      </c>
      <c r="C5789" s="711" t="s">
        <v>424</v>
      </c>
      <c r="D5789" s="711" t="s">
        <v>5883</v>
      </c>
      <c r="E5789" s="713">
        <v>9.9499999999999993</v>
      </c>
    </row>
    <row r="5790" spans="1:5">
      <c r="A5790" s="712">
        <v>93381</v>
      </c>
      <c r="B5790" s="711" t="s">
        <v>4569</v>
      </c>
      <c r="C5790" s="711" t="s">
        <v>424</v>
      </c>
      <c r="D5790" s="711" t="s">
        <v>5883</v>
      </c>
      <c r="E5790" s="713">
        <v>6.57</v>
      </c>
    </row>
    <row r="5791" spans="1:5">
      <c r="A5791" s="712">
        <v>93382</v>
      </c>
      <c r="B5791" s="711" t="s">
        <v>841</v>
      </c>
      <c r="C5791" s="711" t="s">
        <v>424</v>
      </c>
      <c r="D5791" s="711" t="s">
        <v>5883</v>
      </c>
      <c r="E5791" s="713">
        <v>22.36</v>
      </c>
    </row>
    <row r="5792" spans="1:5">
      <c r="A5792" s="712">
        <v>96995</v>
      </c>
      <c r="B5792" s="711" t="s">
        <v>4570</v>
      </c>
      <c r="C5792" s="711" t="s">
        <v>424</v>
      </c>
      <c r="D5792" s="711" t="s">
        <v>5942</v>
      </c>
      <c r="E5792" s="713">
        <v>37.46</v>
      </c>
    </row>
    <row r="5793" spans="1:5">
      <c r="A5793" s="712">
        <v>96995</v>
      </c>
      <c r="B5793" s="711" t="s">
        <v>4570</v>
      </c>
      <c r="C5793" s="711" t="s">
        <v>424</v>
      </c>
      <c r="D5793" s="711" t="s">
        <v>5942</v>
      </c>
      <c r="E5793" s="713">
        <v>37.46</v>
      </c>
    </row>
    <row r="5794" spans="1:5">
      <c r="A5794" s="712">
        <v>97916</v>
      </c>
      <c r="B5794" s="711" t="s">
        <v>7204</v>
      </c>
      <c r="C5794" s="711" t="s">
        <v>592</v>
      </c>
      <c r="D5794" s="711" t="s">
        <v>5883</v>
      </c>
      <c r="E5794" s="713">
        <v>1.45</v>
      </c>
    </row>
    <row r="5795" spans="1:5">
      <c r="A5795" s="712">
        <v>97916</v>
      </c>
      <c r="B5795" s="711" t="s">
        <v>7204</v>
      </c>
      <c r="C5795" s="711" t="s">
        <v>592</v>
      </c>
      <c r="D5795" s="711" t="s">
        <v>5883</v>
      </c>
      <c r="E5795" s="713">
        <v>1.45</v>
      </c>
    </row>
    <row r="5796" spans="1:5">
      <c r="A5796" s="712">
        <v>97917</v>
      </c>
      <c r="B5796" s="711" t="s">
        <v>7205</v>
      </c>
      <c r="C5796" s="711" t="s">
        <v>592</v>
      </c>
      <c r="D5796" s="711" t="s">
        <v>5883</v>
      </c>
      <c r="E5796" s="713">
        <v>1.25</v>
      </c>
    </row>
    <row r="5797" spans="1:5">
      <c r="A5797" s="712">
        <v>97917</v>
      </c>
      <c r="B5797" s="711" t="s">
        <v>7205</v>
      </c>
      <c r="C5797" s="711" t="s">
        <v>592</v>
      </c>
      <c r="D5797" s="711" t="s">
        <v>5883</v>
      </c>
      <c r="E5797" s="713">
        <v>1.25</v>
      </c>
    </row>
    <row r="5798" spans="1:5">
      <c r="A5798" s="712">
        <v>97918</v>
      </c>
      <c r="B5798" s="711" t="s">
        <v>7206</v>
      </c>
      <c r="C5798" s="711" t="s">
        <v>592</v>
      </c>
      <c r="D5798" s="711" t="s">
        <v>5883</v>
      </c>
      <c r="E5798" s="713">
        <v>1.1599999999999999</v>
      </c>
    </row>
    <row r="5799" spans="1:5">
      <c r="A5799" s="712">
        <v>97918</v>
      </c>
      <c r="B5799" s="711" t="s">
        <v>7206</v>
      </c>
      <c r="C5799" s="711" t="s">
        <v>592</v>
      </c>
      <c r="D5799" s="711" t="s">
        <v>5883</v>
      </c>
      <c r="E5799" s="713">
        <v>1.1599999999999999</v>
      </c>
    </row>
    <row r="5800" spans="1:5">
      <c r="A5800" s="712">
        <v>97919</v>
      </c>
      <c r="B5800" s="711" t="s">
        <v>7207</v>
      </c>
      <c r="C5800" s="711" t="s">
        <v>592</v>
      </c>
      <c r="D5800" s="711" t="s">
        <v>5883</v>
      </c>
      <c r="E5800" s="713">
        <v>0.46</v>
      </c>
    </row>
    <row r="5801" spans="1:5">
      <c r="A5801" s="712">
        <v>97919</v>
      </c>
      <c r="B5801" s="711" t="s">
        <v>7207</v>
      </c>
      <c r="C5801" s="711" t="s">
        <v>592</v>
      </c>
      <c r="D5801" s="711" t="s">
        <v>5883</v>
      </c>
      <c r="E5801" s="713">
        <v>0.46</v>
      </c>
    </row>
    <row r="5802" spans="1:5">
      <c r="A5802" s="712">
        <v>101616</v>
      </c>
      <c r="B5802" s="711" t="s">
        <v>7208</v>
      </c>
      <c r="C5802" s="711" t="s">
        <v>281</v>
      </c>
      <c r="D5802" s="711" t="s">
        <v>5884</v>
      </c>
      <c r="E5802" s="713">
        <v>4.6500000000000004</v>
      </c>
    </row>
    <row r="5803" spans="1:5">
      <c r="A5803" s="712">
        <v>101616</v>
      </c>
      <c r="B5803" s="711" t="s">
        <v>7208</v>
      </c>
      <c r="C5803" s="711" t="s">
        <v>281</v>
      </c>
      <c r="D5803" s="711" t="s">
        <v>5884</v>
      </c>
      <c r="E5803" s="713">
        <v>4.6500000000000004</v>
      </c>
    </row>
    <row r="5804" spans="1:5">
      <c r="A5804" s="712">
        <v>101617</v>
      </c>
      <c r="B5804" s="711" t="s">
        <v>7209</v>
      </c>
      <c r="C5804" s="711" t="s">
        <v>281</v>
      </c>
      <c r="D5804" s="711" t="s">
        <v>5884</v>
      </c>
      <c r="E5804" s="713">
        <v>2.2799999999999998</v>
      </c>
    </row>
    <row r="5805" spans="1:5">
      <c r="A5805" s="712">
        <v>101617</v>
      </c>
      <c r="B5805" s="711" t="s">
        <v>7209</v>
      </c>
      <c r="C5805" s="711" t="s">
        <v>281</v>
      </c>
      <c r="D5805" s="711" t="s">
        <v>5884</v>
      </c>
      <c r="E5805" s="713">
        <v>2.2799999999999998</v>
      </c>
    </row>
    <row r="5806" spans="1:5">
      <c r="A5806" s="712">
        <v>101618</v>
      </c>
      <c r="B5806" s="711" t="s">
        <v>7210</v>
      </c>
      <c r="C5806" s="711" t="s">
        <v>424</v>
      </c>
      <c r="D5806" s="711" t="s">
        <v>5884</v>
      </c>
      <c r="E5806" s="713">
        <v>196.88</v>
      </c>
    </row>
    <row r="5807" spans="1:5">
      <c r="A5807" s="712">
        <v>101618</v>
      </c>
      <c r="B5807" s="711" t="s">
        <v>7210</v>
      </c>
      <c r="C5807" s="711" t="s">
        <v>424</v>
      </c>
      <c r="D5807" s="711" t="s">
        <v>5884</v>
      </c>
      <c r="E5807" s="713">
        <v>196.88</v>
      </c>
    </row>
    <row r="5808" spans="1:5">
      <c r="A5808" s="712">
        <v>101619</v>
      </c>
      <c r="B5808" s="711" t="s">
        <v>7211</v>
      </c>
      <c r="C5808" s="711" t="s">
        <v>424</v>
      </c>
      <c r="D5808" s="711" t="s">
        <v>5884</v>
      </c>
      <c r="E5808" s="713">
        <v>270.52999999999997</v>
      </c>
    </row>
    <row r="5809" spans="1:5">
      <c r="A5809" s="712">
        <v>101619</v>
      </c>
      <c r="B5809" s="711" t="s">
        <v>7211</v>
      </c>
      <c r="C5809" s="711" t="s">
        <v>424</v>
      </c>
      <c r="D5809" s="711" t="s">
        <v>5884</v>
      </c>
      <c r="E5809" s="713">
        <v>270.52999999999997</v>
      </c>
    </row>
    <row r="5810" spans="1:5">
      <c r="A5810" s="712">
        <v>101620</v>
      </c>
      <c r="B5810" s="711" t="s">
        <v>7212</v>
      </c>
      <c r="C5810" s="711" t="s">
        <v>424</v>
      </c>
      <c r="D5810" s="711" t="s">
        <v>5884</v>
      </c>
      <c r="E5810" s="713">
        <v>178.29</v>
      </c>
    </row>
    <row r="5811" spans="1:5">
      <c r="A5811" s="712">
        <v>101620</v>
      </c>
      <c r="B5811" s="711" t="s">
        <v>7212</v>
      </c>
      <c r="C5811" s="711" t="s">
        <v>424</v>
      </c>
      <c r="D5811" s="711" t="s">
        <v>5884</v>
      </c>
      <c r="E5811" s="713">
        <v>178.29</v>
      </c>
    </row>
    <row r="5812" spans="1:5">
      <c r="A5812" s="712">
        <v>101621</v>
      </c>
      <c r="B5812" s="711" t="s">
        <v>7213</v>
      </c>
      <c r="C5812" s="711" t="s">
        <v>424</v>
      </c>
      <c r="D5812" s="711" t="s">
        <v>5884</v>
      </c>
      <c r="E5812" s="713">
        <v>251.93</v>
      </c>
    </row>
    <row r="5813" spans="1:5">
      <c r="A5813" s="712">
        <v>101621</v>
      </c>
      <c r="B5813" s="711" t="s">
        <v>7213</v>
      </c>
      <c r="C5813" s="711" t="s">
        <v>424</v>
      </c>
      <c r="D5813" s="711" t="s">
        <v>5884</v>
      </c>
      <c r="E5813" s="713">
        <v>251.93</v>
      </c>
    </row>
    <row r="5814" spans="1:5">
      <c r="A5814" s="712">
        <v>101622</v>
      </c>
      <c r="B5814" s="711" t="s">
        <v>7214</v>
      </c>
      <c r="C5814" s="711" t="s">
        <v>424</v>
      </c>
      <c r="D5814" s="711" t="s">
        <v>5883</v>
      </c>
      <c r="E5814" s="713">
        <v>168.74</v>
      </c>
    </row>
    <row r="5815" spans="1:5">
      <c r="A5815" s="712">
        <v>101622</v>
      </c>
      <c r="B5815" s="711" t="s">
        <v>7214</v>
      </c>
      <c r="C5815" s="711" t="s">
        <v>424</v>
      </c>
      <c r="D5815" s="711" t="s">
        <v>5883</v>
      </c>
      <c r="E5815" s="713">
        <v>168.74</v>
      </c>
    </row>
    <row r="5816" spans="1:5">
      <c r="A5816" s="712">
        <v>101623</v>
      </c>
      <c r="B5816" s="711" t="s">
        <v>7215</v>
      </c>
      <c r="C5816" s="711" t="s">
        <v>424</v>
      </c>
      <c r="D5816" s="711" t="s">
        <v>5883</v>
      </c>
      <c r="E5816" s="713">
        <v>235.82</v>
      </c>
    </row>
    <row r="5817" spans="1:5">
      <c r="A5817" s="712">
        <v>101623</v>
      </c>
      <c r="B5817" s="711" t="s">
        <v>7215</v>
      </c>
      <c r="C5817" s="711" t="s">
        <v>424</v>
      </c>
      <c r="D5817" s="711" t="s">
        <v>5883</v>
      </c>
      <c r="E5817" s="713">
        <v>235.82</v>
      </c>
    </row>
    <row r="5818" spans="1:5">
      <c r="A5818" s="712">
        <v>101624</v>
      </c>
      <c r="B5818" s="711" t="s">
        <v>7216</v>
      </c>
      <c r="C5818" s="711" t="s">
        <v>424</v>
      </c>
      <c r="D5818" s="711" t="s">
        <v>5883</v>
      </c>
      <c r="E5818" s="713">
        <v>205.54</v>
      </c>
    </row>
    <row r="5819" spans="1:5">
      <c r="A5819" s="712">
        <v>101624</v>
      </c>
      <c r="B5819" s="711" t="s">
        <v>7216</v>
      </c>
      <c r="C5819" s="711" t="s">
        <v>424</v>
      </c>
      <c r="D5819" s="711" t="s">
        <v>5883</v>
      </c>
      <c r="E5819" s="713">
        <v>205.54</v>
      </c>
    </row>
    <row r="5820" spans="1:5">
      <c r="A5820" s="712">
        <v>101625</v>
      </c>
      <c r="B5820" s="711" t="s">
        <v>7217</v>
      </c>
      <c r="C5820" s="711" t="s">
        <v>424</v>
      </c>
      <c r="D5820" s="711" t="s">
        <v>5883</v>
      </c>
      <c r="E5820" s="713">
        <v>142.27000000000001</v>
      </c>
    </row>
    <row r="5821" spans="1:5">
      <c r="A5821" s="712">
        <v>101625</v>
      </c>
      <c r="B5821" s="711" t="s">
        <v>7217</v>
      </c>
      <c r="C5821" s="711" t="s">
        <v>424</v>
      </c>
      <c r="D5821" s="711" t="s">
        <v>5883</v>
      </c>
      <c r="E5821" s="713">
        <v>142.27000000000001</v>
      </c>
    </row>
    <row r="5822" spans="1:5">
      <c r="A5822" s="712">
        <v>95606</v>
      </c>
      <c r="B5822" s="711" t="s">
        <v>4572</v>
      </c>
      <c r="C5822" s="711" t="s">
        <v>424</v>
      </c>
      <c r="D5822" s="711" t="s">
        <v>5883</v>
      </c>
      <c r="E5822" s="713">
        <v>1.34</v>
      </c>
    </row>
    <row r="5823" spans="1:5">
      <c r="A5823" s="712">
        <v>87471</v>
      </c>
      <c r="B5823" s="711" t="s">
        <v>4573</v>
      </c>
      <c r="C5823" s="711" t="s">
        <v>281</v>
      </c>
      <c r="D5823" s="711" t="s">
        <v>5883</v>
      </c>
      <c r="E5823" s="713">
        <v>52.16</v>
      </c>
    </row>
    <row r="5824" spans="1:5">
      <c r="A5824" s="712">
        <v>87472</v>
      </c>
      <c r="B5824" s="711" t="s">
        <v>4574</v>
      </c>
      <c r="C5824" s="711" t="s">
        <v>281</v>
      </c>
      <c r="D5824" s="711" t="s">
        <v>5883</v>
      </c>
      <c r="E5824" s="713">
        <v>53.14</v>
      </c>
    </row>
    <row r="5825" spans="1:5">
      <c r="A5825" s="712">
        <v>87473</v>
      </c>
      <c r="B5825" s="711" t="s">
        <v>4575</v>
      </c>
      <c r="C5825" s="711" t="s">
        <v>281</v>
      </c>
      <c r="D5825" s="711" t="s">
        <v>5883</v>
      </c>
      <c r="E5825" s="713">
        <v>69.599999999999994</v>
      </c>
    </row>
    <row r="5826" spans="1:5">
      <c r="A5826" s="712">
        <v>87474</v>
      </c>
      <c r="B5826" s="711" t="s">
        <v>4576</v>
      </c>
      <c r="C5826" s="711" t="s">
        <v>281</v>
      </c>
      <c r="D5826" s="711" t="s">
        <v>5883</v>
      </c>
      <c r="E5826" s="713">
        <v>70.709999999999994</v>
      </c>
    </row>
    <row r="5827" spans="1:5">
      <c r="A5827" s="712">
        <v>87475</v>
      </c>
      <c r="B5827" s="711" t="s">
        <v>4577</v>
      </c>
      <c r="C5827" s="711" t="s">
        <v>281</v>
      </c>
      <c r="D5827" s="711" t="s">
        <v>5883</v>
      </c>
      <c r="E5827" s="713">
        <v>84.96</v>
      </c>
    </row>
    <row r="5828" spans="1:5">
      <c r="A5828" s="712">
        <v>87476</v>
      </c>
      <c r="B5828" s="711" t="s">
        <v>4578</v>
      </c>
      <c r="C5828" s="711" t="s">
        <v>281</v>
      </c>
      <c r="D5828" s="711" t="s">
        <v>5883</v>
      </c>
      <c r="E5828" s="713">
        <v>86.26</v>
      </c>
    </row>
    <row r="5829" spans="1:5">
      <c r="A5829" s="712">
        <v>87477</v>
      </c>
      <c r="B5829" s="711" t="s">
        <v>4579</v>
      </c>
      <c r="C5829" s="711" t="s">
        <v>281</v>
      </c>
      <c r="D5829" s="711" t="s">
        <v>5883</v>
      </c>
      <c r="E5829" s="713">
        <v>47.93</v>
      </c>
    </row>
    <row r="5830" spans="1:5">
      <c r="A5830" s="712">
        <v>87478</v>
      </c>
      <c r="B5830" s="711" t="s">
        <v>4580</v>
      </c>
      <c r="C5830" s="711" t="s">
        <v>281</v>
      </c>
      <c r="D5830" s="711" t="s">
        <v>5883</v>
      </c>
      <c r="E5830" s="713">
        <v>48.91</v>
      </c>
    </row>
    <row r="5831" spans="1:5">
      <c r="A5831" s="712">
        <v>87479</v>
      </c>
      <c r="B5831" s="711" t="s">
        <v>4581</v>
      </c>
      <c r="C5831" s="711" t="s">
        <v>281</v>
      </c>
      <c r="D5831" s="711" t="s">
        <v>5883</v>
      </c>
      <c r="E5831" s="713">
        <v>64.66</v>
      </c>
    </row>
    <row r="5832" spans="1:5">
      <c r="A5832" s="712">
        <v>87480</v>
      </c>
      <c r="B5832" s="711" t="s">
        <v>4582</v>
      </c>
      <c r="C5832" s="711" t="s">
        <v>281</v>
      </c>
      <c r="D5832" s="711" t="s">
        <v>5883</v>
      </c>
      <c r="E5832" s="713">
        <v>65.77</v>
      </c>
    </row>
    <row r="5833" spans="1:5">
      <c r="A5833" s="712">
        <v>87481</v>
      </c>
      <c r="B5833" s="711" t="s">
        <v>4583</v>
      </c>
      <c r="C5833" s="711" t="s">
        <v>281</v>
      </c>
      <c r="D5833" s="711" t="s">
        <v>5883</v>
      </c>
      <c r="E5833" s="713">
        <v>79.099999999999994</v>
      </c>
    </row>
    <row r="5834" spans="1:5">
      <c r="A5834" s="712">
        <v>87482</v>
      </c>
      <c r="B5834" s="711" t="s">
        <v>4584</v>
      </c>
      <c r="C5834" s="711" t="s">
        <v>281</v>
      </c>
      <c r="D5834" s="711" t="s">
        <v>5883</v>
      </c>
      <c r="E5834" s="713">
        <v>80.400000000000006</v>
      </c>
    </row>
    <row r="5835" spans="1:5">
      <c r="A5835" s="712">
        <v>87483</v>
      </c>
      <c r="B5835" s="711" t="s">
        <v>4585</v>
      </c>
      <c r="C5835" s="711" t="s">
        <v>281</v>
      </c>
      <c r="D5835" s="711" t="s">
        <v>5883</v>
      </c>
      <c r="E5835" s="713">
        <v>58.43</v>
      </c>
    </row>
    <row r="5836" spans="1:5">
      <c r="A5836" s="712">
        <v>87484</v>
      </c>
      <c r="B5836" s="711" t="s">
        <v>4586</v>
      </c>
      <c r="C5836" s="711" t="s">
        <v>281</v>
      </c>
      <c r="D5836" s="711" t="s">
        <v>5883</v>
      </c>
      <c r="E5836" s="713">
        <v>59.41</v>
      </c>
    </row>
    <row r="5837" spans="1:5">
      <c r="A5837" s="712">
        <v>87485</v>
      </c>
      <c r="B5837" s="711" t="s">
        <v>4587</v>
      </c>
      <c r="C5837" s="711" t="s">
        <v>281</v>
      </c>
      <c r="D5837" s="711" t="s">
        <v>5883</v>
      </c>
      <c r="E5837" s="713">
        <v>76.02</v>
      </c>
    </row>
    <row r="5838" spans="1:5">
      <c r="A5838" s="712">
        <v>87487</v>
      </c>
      <c r="B5838" s="711" t="s">
        <v>4588</v>
      </c>
      <c r="C5838" s="711" t="s">
        <v>281</v>
      </c>
      <c r="D5838" s="711" t="s">
        <v>5883</v>
      </c>
      <c r="E5838" s="713">
        <v>91.25</v>
      </c>
    </row>
    <row r="5839" spans="1:5">
      <c r="A5839" s="712">
        <v>87488</v>
      </c>
      <c r="B5839" s="711" t="s">
        <v>4589</v>
      </c>
      <c r="C5839" s="711" t="s">
        <v>281</v>
      </c>
      <c r="D5839" s="711" t="s">
        <v>5883</v>
      </c>
      <c r="E5839" s="713">
        <v>92.55</v>
      </c>
    </row>
    <row r="5840" spans="1:5">
      <c r="A5840" s="712">
        <v>87489</v>
      </c>
      <c r="B5840" s="711" t="s">
        <v>4590</v>
      </c>
      <c r="C5840" s="711" t="s">
        <v>281</v>
      </c>
      <c r="D5840" s="711" t="s">
        <v>5883</v>
      </c>
      <c r="E5840" s="713">
        <v>51.62</v>
      </c>
    </row>
    <row r="5841" spans="1:5">
      <c r="A5841" s="712">
        <v>87490</v>
      </c>
      <c r="B5841" s="711" t="s">
        <v>4591</v>
      </c>
      <c r="C5841" s="711" t="s">
        <v>281</v>
      </c>
      <c r="D5841" s="711" t="s">
        <v>5883</v>
      </c>
      <c r="E5841" s="713">
        <v>52.6</v>
      </c>
    </row>
    <row r="5842" spans="1:5">
      <c r="A5842" s="712">
        <v>87491</v>
      </c>
      <c r="B5842" s="711" t="s">
        <v>4592</v>
      </c>
      <c r="C5842" s="711" t="s">
        <v>281</v>
      </c>
      <c r="D5842" s="711" t="s">
        <v>5883</v>
      </c>
      <c r="E5842" s="713">
        <v>68.489999999999995</v>
      </c>
    </row>
    <row r="5843" spans="1:5">
      <c r="A5843" s="712">
        <v>87492</v>
      </c>
      <c r="B5843" s="711" t="s">
        <v>4593</v>
      </c>
      <c r="C5843" s="711" t="s">
        <v>281</v>
      </c>
      <c r="D5843" s="711" t="s">
        <v>5883</v>
      </c>
      <c r="E5843" s="713">
        <v>69.599999999999994</v>
      </c>
    </row>
    <row r="5844" spans="1:5">
      <c r="A5844" s="712">
        <v>87493</v>
      </c>
      <c r="B5844" s="711" t="s">
        <v>4594</v>
      </c>
      <c r="C5844" s="711" t="s">
        <v>281</v>
      </c>
      <c r="D5844" s="711" t="s">
        <v>5883</v>
      </c>
      <c r="E5844" s="713">
        <v>83.11</v>
      </c>
    </row>
    <row r="5845" spans="1:5">
      <c r="A5845" s="712">
        <v>87494</v>
      </c>
      <c r="B5845" s="711" t="s">
        <v>4595</v>
      </c>
      <c r="C5845" s="711" t="s">
        <v>281</v>
      </c>
      <c r="D5845" s="711" t="s">
        <v>5883</v>
      </c>
      <c r="E5845" s="713">
        <v>84.41</v>
      </c>
    </row>
    <row r="5846" spans="1:5">
      <c r="A5846" s="712">
        <v>87495</v>
      </c>
      <c r="B5846" s="711" t="s">
        <v>4596</v>
      </c>
      <c r="C5846" s="711" t="s">
        <v>281</v>
      </c>
      <c r="D5846" s="711" t="s">
        <v>5883</v>
      </c>
      <c r="E5846" s="713">
        <v>77.92</v>
      </c>
    </row>
    <row r="5847" spans="1:5">
      <c r="A5847" s="712">
        <v>87496</v>
      </c>
      <c r="B5847" s="711" t="s">
        <v>4597</v>
      </c>
      <c r="C5847" s="711" t="s">
        <v>281</v>
      </c>
      <c r="D5847" s="711" t="s">
        <v>5883</v>
      </c>
      <c r="E5847" s="713">
        <v>78.849999999999994</v>
      </c>
    </row>
    <row r="5848" spans="1:5">
      <c r="A5848" s="712">
        <v>87497</v>
      </c>
      <c r="B5848" s="711" t="s">
        <v>4598</v>
      </c>
      <c r="C5848" s="711" t="s">
        <v>281</v>
      </c>
      <c r="D5848" s="711" t="s">
        <v>5883</v>
      </c>
      <c r="E5848" s="713">
        <v>79.92</v>
      </c>
    </row>
    <row r="5849" spans="1:5">
      <c r="A5849" s="712">
        <v>87498</v>
      </c>
      <c r="B5849" s="711" t="s">
        <v>4599</v>
      </c>
      <c r="C5849" s="711" t="s">
        <v>281</v>
      </c>
      <c r="D5849" s="711" t="s">
        <v>5883</v>
      </c>
      <c r="E5849" s="713">
        <v>81.099999999999994</v>
      </c>
    </row>
    <row r="5850" spans="1:5">
      <c r="A5850" s="712">
        <v>87499</v>
      </c>
      <c r="B5850" s="711" t="s">
        <v>4600</v>
      </c>
      <c r="C5850" s="711" t="s">
        <v>281</v>
      </c>
      <c r="D5850" s="711" t="s">
        <v>5883</v>
      </c>
      <c r="E5850" s="713">
        <v>90.47</v>
      </c>
    </row>
    <row r="5851" spans="1:5">
      <c r="A5851" s="712">
        <v>87500</v>
      </c>
      <c r="B5851" s="711" t="s">
        <v>4601</v>
      </c>
      <c r="C5851" s="711" t="s">
        <v>281</v>
      </c>
      <c r="D5851" s="711" t="s">
        <v>5883</v>
      </c>
      <c r="E5851" s="713">
        <v>91.47</v>
      </c>
    </row>
    <row r="5852" spans="1:5">
      <c r="A5852" s="712">
        <v>87501</v>
      </c>
      <c r="B5852" s="711" t="s">
        <v>4602</v>
      </c>
      <c r="C5852" s="711" t="s">
        <v>281</v>
      </c>
      <c r="D5852" s="711" t="s">
        <v>5883</v>
      </c>
      <c r="E5852" s="713">
        <v>140.29</v>
      </c>
    </row>
    <row r="5853" spans="1:5">
      <c r="A5853" s="712">
        <v>87502</v>
      </c>
      <c r="B5853" s="711" t="s">
        <v>4603</v>
      </c>
      <c r="C5853" s="711" t="s">
        <v>281</v>
      </c>
      <c r="D5853" s="711" t="s">
        <v>5883</v>
      </c>
      <c r="E5853" s="713">
        <v>141.57</v>
      </c>
    </row>
    <row r="5854" spans="1:5">
      <c r="A5854" s="712">
        <v>87503</v>
      </c>
      <c r="B5854" s="711" t="s">
        <v>4604</v>
      </c>
      <c r="C5854" s="711" t="s">
        <v>281</v>
      </c>
      <c r="D5854" s="711" t="s">
        <v>5883</v>
      </c>
      <c r="E5854" s="713">
        <v>67.66</v>
      </c>
    </row>
    <row r="5855" spans="1:5">
      <c r="A5855" s="712">
        <v>87504</v>
      </c>
      <c r="B5855" s="711" t="s">
        <v>4605</v>
      </c>
      <c r="C5855" s="711" t="s">
        <v>281</v>
      </c>
      <c r="D5855" s="711" t="s">
        <v>5883</v>
      </c>
      <c r="E5855" s="713">
        <v>68.59</v>
      </c>
    </row>
    <row r="5856" spans="1:5">
      <c r="A5856" s="712">
        <v>87505</v>
      </c>
      <c r="B5856" s="711" t="s">
        <v>4606</v>
      </c>
      <c r="C5856" s="711" t="s">
        <v>281</v>
      </c>
      <c r="D5856" s="711" t="s">
        <v>5883</v>
      </c>
      <c r="E5856" s="713">
        <v>69.510000000000005</v>
      </c>
    </row>
    <row r="5857" spans="1:5">
      <c r="A5857" s="712">
        <v>87506</v>
      </c>
      <c r="B5857" s="711" t="s">
        <v>4607</v>
      </c>
      <c r="C5857" s="711" t="s">
        <v>281</v>
      </c>
      <c r="D5857" s="711" t="s">
        <v>5883</v>
      </c>
      <c r="E5857" s="713">
        <v>70.69</v>
      </c>
    </row>
    <row r="5858" spans="1:5">
      <c r="A5858" s="712">
        <v>87507</v>
      </c>
      <c r="B5858" s="711" t="s">
        <v>4608</v>
      </c>
      <c r="C5858" s="711" t="s">
        <v>281</v>
      </c>
      <c r="D5858" s="711" t="s">
        <v>5883</v>
      </c>
      <c r="E5858" s="713">
        <v>76.89</v>
      </c>
    </row>
    <row r="5859" spans="1:5">
      <c r="A5859" s="712">
        <v>87508</v>
      </c>
      <c r="B5859" s="711" t="s">
        <v>4609</v>
      </c>
      <c r="C5859" s="711" t="s">
        <v>281</v>
      </c>
      <c r="D5859" s="711" t="s">
        <v>5883</v>
      </c>
      <c r="E5859" s="713">
        <v>77.89</v>
      </c>
    </row>
    <row r="5860" spans="1:5">
      <c r="A5860" s="712">
        <v>87509</v>
      </c>
      <c r="B5860" s="711" t="s">
        <v>4610</v>
      </c>
      <c r="C5860" s="711" t="s">
        <v>281</v>
      </c>
      <c r="D5860" s="711" t="s">
        <v>5883</v>
      </c>
      <c r="E5860" s="713">
        <v>118.08</v>
      </c>
    </row>
    <row r="5861" spans="1:5">
      <c r="A5861" s="712">
        <v>87510</v>
      </c>
      <c r="B5861" s="711" t="s">
        <v>4611</v>
      </c>
      <c r="C5861" s="711" t="s">
        <v>281</v>
      </c>
      <c r="D5861" s="711" t="s">
        <v>5883</v>
      </c>
      <c r="E5861" s="713">
        <v>119.36</v>
      </c>
    </row>
    <row r="5862" spans="1:5">
      <c r="A5862" s="712">
        <v>87511</v>
      </c>
      <c r="B5862" s="711" t="s">
        <v>4612</v>
      </c>
      <c r="C5862" s="711" t="s">
        <v>281</v>
      </c>
      <c r="D5862" s="711" t="s">
        <v>5883</v>
      </c>
      <c r="E5862" s="713">
        <v>86.55</v>
      </c>
    </row>
    <row r="5863" spans="1:5">
      <c r="A5863" s="712">
        <v>87512</v>
      </c>
      <c r="B5863" s="711" t="s">
        <v>4613</v>
      </c>
      <c r="C5863" s="711" t="s">
        <v>281</v>
      </c>
      <c r="D5863" s="711" t="s">
        <v>5883</v>
      </c>
      <c r="E5863" s="713">
        <v>87.48</v>
      </c>
    </row>
    <row r="5864" spans="1:5">
      <c r="A5864" s="712">
        <v>87513</v>
      </c>
      <c r="B5864" s="711" t="s">
        <v>4614</v>
      </c>
      <c r="C5864" s="711" t="s">
        <v>281</v>
      </c>
      <c r="D5864" s="711" t="s">
        <v>5883</v>
      </c>
      <c r="E5864" s="713">
        <v>88.93</v>
      </c>
    </row>
    <row r="5865" spans="1:5">
      <c r="A5865" s="712">
        <v>87514</v>
      </c>
      <c r="B5865" s="711" t="s">
        <v>4615</v>
      </c>
      <c r="C5865" s="711" t="s">
        <v>281</v>
      </c>
      <c r="D5865" s="711" t="s">
        <v>5883</v>
      </c>
      <c r="E5865" s="713">
        <v>90.11</v>
      </c>
    </row>
    <row r="5866" spans="1:5">
      <c r="A5866" s="712">
        <v>87515</v>
      </c>
      <c r="B5866" s="711" t="s">
        <v>4616</v>
      </c>
      <c r="C5866" s="711" t="s">
        <v>281</v>
      </c>
      <c r="D5866" s="711" t="s">
        <v>5883</v>
      </c>
      <c r="E5866" s="713">
        <v>102.5</v>
      </c>
    </row>
    <row r="5867" spans="1:5">
      <c r="A5867" s="712">
        <v>87516</v>
      </c>
      <c r="B5867" s="711" t="s">
        <v>4617</v>
      </c>
      <c r="C5867" s="711" t="s">
        <v>281</v>
      </c>
      <c r="D5867" s="711" t="s">
        <v>5883</v>
      </c>
      <c r="E5867" s="713">
        <v>103.5</v>
      </c>
    </row>
    <row r="5868" spans="1:5">
      <c r="A5868" s="712">
        <v>87517</v>
      </c>
      <c r="B5868" s="711" t="s">
        <v>4618</v>
      </c>
      <c r="C5868" s="711" t="s">
        <v>281</v>
      </c>
      <c r="D5868" s="711" t="s">
        <v>5883</v>
      </c>
      <c r="E5868" s="713">
        <v>159.02000000000001</v>
      </c>
    </row>
    <row r="5869" spans="1:5">
      <c r="A5869" s="712">
        <v>87518</v>
      </c>
      <c r="B5869" s="711" t="s">
        <v>4619</v>
      </c>
      <c r="C5869" s="711" t="s">
        <v>281</v>
      </c>
      <c r="D5869" s="711" t="s">
        <v>5883</v>
      </c>
      <c r="E5869" s="713">
        <v>160.30000000000001</v>
      </c>
    </row>
    <row r="5870" spans="1:5">
      <c r="A5870" s="712">
        <v>87519</v>
      </c>
      <c r="B5870" s="711" t="s">
        <v>4620</v>
      </c>
      <c r="C5870" s="711" t="s">
        <v>281</v>
      </c>
      <c r="D5870" s="711" t="s">
        <v>5883</v>
      </c>
      <c r="E5870" s="713">
        <v>73.14</v>
      </c>
    </row>
    <row r="5871" spans="1:5">
      <c r="A5871" s="712">
        <v>87520</v>
      </c>
      <c r="B5871" s="711" t="s">
        <v>4621</v>
      </c>
      <c r="C5871" s="711" t="s">
        <v>281</v>
      </c>
      <c r="D5871" s="711" t="s">
        <v>5883</v>
      </c>
      <c r="E5871" s="713">
        <v>74.069999999999993</v>
      </c>
    </row>
    <row r="5872" spans="1:5">
      <c r="A5872" s="712">
        <v>87521</v>
      </c>
      <c r="B5872" s="711" t="s">
        <v>4622</v>
      </c>
      <c r="C5872" s="711" t="s">
        <v>281</v>
      </c>
      <c r="D5872" s="711" t="s">
        <v>5883</v>
      </c>
      <c r="E5872" s="713">
        <v>75.09</v>
      </c>
    </row>
    <row r="5873" spans="1:5">
      <c r="A5873" s="712">
        <v>87522</v>
      </c>
      <c r="B5873" s="711" t="s">
        <v>4623</v>
      </c>
      <c r="C5873" s="711" t="s">
        <v>281</v>
      </c>
      <c r="D5873" s="711" t="s">
        <v>5883</v>
      </c>
      <c r="E5873" s="713">
        <v>76.27</v>
      </c>
    </row>
    <row r="5874" spans="1:5">
      <c r="A5874" s="712">
        <v>87523</v>
      </c>
      <c r="B5874" s="711" t="s">
        <v>4624</v>
      </c>
      <c r="C5874" s="711" t="s">
        <v>281</v>
      </c>
      <c r="D5874" s="711" t="s">
        <v>5883</v>
      </c>
      <c r="E5874" s="713">
        <v>84.29</v>
      </c>
    </row>
    <row r="5875" spans="1:5">
      <c r="A5875" s="712">
        <v>87524</v>
      </c>
      <c r="B5875" s="711" t="s">
        <v>4625</v>
      </c>
      <c r="C5875" s="711" t="s">
        <v>281</v>
      </c>
      <c r="D5875" s="711" t="s">
        <v>5883</v>
      </c>
      <c r="E5875" s="713">
        <v>85.29</v>
      </c>
    </row>
    <row r="5876" spans="1:5">
      <c r="A5876" s="712">
        <v>87525</v>
      </c>
      <c r="B5876" s="711" t="s">
        <v>4626</v>
      </c>
      <c r="C5876" s="711" t="s">
        <v>281</v>
      </c>
      <c r="D5876" s="711" t="s">
        <v>5883</v>
      </c>
      <c r="E5876" s="713">
        <v>129.55000000000001</v>
      </c>
    </row>
    <row r="5877" spans="1:5">
      <c r="A5877" s="712">
        <v>87526</v>
      </c>
      <c r="B5877" s="711" t="s">
        <v>4627</v>
      </c>
      <c r="C5877" s="711" t="s">
        <v>281</v>
      </c>
      <c r="D5877" s="711" t="s">
        <v>5883</v>
      </c>
      <c r="E5877" s="713">
        <v>130.83000000000001</v>
      </c>
    </row>
    <row r="5878" spans="1:5">
      <c r="A5878" s="712">
        <v>89043</v>
      </c>
      <c r="B5878" s="711" t="s">
        <v>4628</v>
      </c>
      <c r="C5878" s="711" t="s">
        <v>281</v>
      </c>
      <c r="D5878" s="711" t="s">
        <v>5883</v>
      </c>
      <c r="E5878" s="713">
        <v>74.44</v>
      </c>
    </row>
    <row r="5879" spans="1:5">
      <c r="A5879" s="712">
        <v>89168</v>
      </c>
      <c r="B5879" s="711" t="s">
        <v>4629</v>
      </c>
      <c r="C5879" s="711" t="s">
        <v>281</v>
      </c>
      <c r="D5879" s="711" t="s">
        <v>5883</v>
      </c>
      <c r="E5879" s="713">
        <v>76.44</v>
      </c>
    </row>
    <row r="5880" spans="1:5">
      <c r="A5880" s="712">
        <v>89977</v>
      </c>
      <c r="B5880" s="711" t="s">
        <v>4630</v>
      </c>
      <c r="C5880" s="711" t="s">
        <v>281</v>
      </c>
      <c r="D5880" s="711" t="s">
        <v>5883</v>
      </c>
      <c r="E5880" s="713">
        <v>136.99</v>
      </c>
    </row>
    <row r="5881" spans="1:5">
      <c r="A5881" s="712">
        <v>90112</v>
      </c>
      <c r="B5881" s="711" t="s">
        <v>7218</v>
      </c>
      <c r="C5881" s="711" t="s">
        <v>281</v>
      </c>
      <c r="D5881" s="711" t="s">
        <v>5883</v>
      </c>
      <c r="E5881" s="713">
        <v>77.13</v>
      </c>
    </row>
    <row r="5882" spans="1:5">
      <c r="A5882" s="712">
        <v>101159</v>
      </c>
      <c r="B5882" s="711" t="s">
        <v>4631</v>
      </c>
      <c r="C5882" s="711" t="s">
        <v>281</v>
      </c>
      <c r="D5882" s="711" t="s">
        <v>5884</v>
      </c>
      <c r="E5882" s="713">
        <v>119.55</v>
      </c>
    </row>
    <row r="5883" spans="1:5">
      <c r="A5883" s="712">
        <v>89282</v>
      </c>
      <c r="B5883" s="711" t="s">
        <v>4632</v>
      </c>
      <c r="C5883" s="711" t="s">
        <v>281</v>
      </c>
      <c r="D5883" s="711" t="s">
        <v>5884</v>
      </c>
      <c r="E5883" s="713">
        <v>67.959999999999994</v>
      </c>
    </row>
    <row r="5884" spans="1:5">
      <c r="A5884" s="712">
        <v>89283</v>
      </c>
      <c r="B5884" s="711" t="s">
        <v>4633</v>
      </c>
      <c r="C5884" s="711" t="s">
        <v>281</v>
      </c>
      <c r="D5884" s="711" t="s">
        <v>5884</v>
      </c>
      <c r="E5884" s="713">
        <v>69.099999999999994</v>
      </c>
    </row>
    <row r="5885" spans="1:5">
      <c r="A5885" s="712">
        <v>89284</v>
      </c>
      <c r="B5885" s="711" t="s">
        <v>4634</v>
      </c>
      <c r="C5885" s="711" t="s">
        <v>281</v>
      </c>
      <c r="D5885" s="711" t="s">
        <v>5884</v>
      </c>
      <c r="E5885" s="713">
        <v>62.63</v>
      </c>
    </row>
    <row r="5886" spans="1:5">
      <c r="A5886" s="712">
        <v>89285</v>
      </c>
      <c r="B5886" s="711" t="s">
        <v>4635</v>
      </c>
      <c r="C5886" s="711" t="s">
        <v>281</v>
      </c>
      <c r="D5886" s="711" t="s">
        <v>5884</v>
      </c>
      <c r="E5886" s="713">
        <v>63.77</v>
      </c>
    </row>
    <row r="5887" spans="1:5">
      <c r="A5887" s="712">
        <v>89286</v>
      </c>
      <c r="B5887" s="711" t="s">
        <v>4636</v>
      </c>
      <c r="C5887" s="711" t="s">
        <v>281</v>
      </c>
      <c r="D5887" s="711" t="s">
        <v>5884</v>
      </c>
      <c r="E5887" s="713">
        <v>72.349999999999994</v>
      </c>
    </row>
    <row r="5888" spans="1:5">
      <c r="A5888" s="712">
        <v>89287</v>
      </c>
      <c r="B5888" s="711" t="s">
        <v>4637</v>
      </c>
      <c r="C5888" s="711" t="s">
        <v>281</v>
      </c>
      <c r="D5888" s="711" t="s">
        <v>5884</v>
      </c>
      <c r="E5888" s="713">
        <v>73.489999999999995</v>
      </c>
    </row>
    <row r="5889" spans="1:5">
      <c r="A5889" s="712">
        <v>89288</v>
      </c>
      <c r="B5889" s="711" t="s">
        <v>4638</v>
      </c>
      <c r="C5889" s="711" t="s">
        <v>281</v>
      </c>
      <c r="D5889" s="711" t="s">
        <v>5884</v>
      </c>
      <c r="E5889" s="713">
        <v>65.069999999999993</v>
      </c>
    </row>
    <row r="5890" spans="1:5">
      <c r="A5890" s="712">
        <v>89289</v>
      </c>
      <c r="B5890" s="711" t="s">
        <v>4639</v>
      </c>
      <c r="C5890" s="711" t="s">
        <v>281</v>
      </c>
      <c r="D5890" s="711" t="s">
        <v>5884</v>
      </c>
      <c r="E5890" s="713">
        <v>66.209999999999994</v>
      </c>
    </row>
    <row r="5891" spans="1:5">
      <c r="A5891" s="712">
        <v>89290</v>
      </c>
      <c r="B5891" s="711" t="s">
        <v>4640</v>
      </c>
      <c r="C5891" s="711" t="s">
        <v>281</v>
      </c>
      <c r="D5891" s="711" t="s">
        <v>5884</v>
      </c>
      <c r="E5891" s="713">
        <v>76.739999999999995</v>
      </c>
    </row>
    <row r="5892" spans="1:5">
      <c r="A5892" s="712">
        <v>89291</v>
      </c>
      <c r="B5892" s="711" t="s">
        <v>4641</v>
      </c>
      <c r="C5892" s="711" t="s">
        <v>281</v>
      </c>
      <c r="D5892" s="711" t="s">
        <v>5884</v>
      </c>
      <c r="E5892" s="713">
        <v>78</v>
      </c>
    </row>
    <row r="5893" spans="1:5">
      <c r="A5893" s="712">
        <v>89292</v>
      </c>
      <c r="B5893" s="711" t="s">
        <v>4642</v>
      </c>
      <c r="C5893" s="711" t="s">
        <v>281</v>
      </c>
      <c r="D5893" s="711" t="s">
        <v>5884</v>
      </c>
      <c r="E5893" s="713">
        <v>71.36</v>
      </c>
    </row>
    <row r="5894" spans="1:5">
      <c r="A5894" s="712">
        <v>89293</v>
      </c>
      <c r="B5894" s="711" t="s">
        <v>7219</v>
      </c>
      <c r="C5894" s="711" t="s">
        <v>281</v>
      </c>
      <c r="D5894" s="711" t="s">
        <v>5884</v>
      </c>
      <c r="E5894" s="713">
        <v>72.62</v>
      </c>
    </row>
    <row r="5895" spans="1:5">
      <c r="A5895" s="712">
        <v>89294</v>
      </c>
      <c r="B5895" s="711" t="s">
        <v>4643</v>
      </c>
      <c r="C5895" s="711" t="s">
        <v>281</v>
      </c>
      <c r="D5895" s="711" t="s">
        <v>5884</v>
      </c>
      <c r="E5895" s="713">
        <v>83.03</v>
      </c>
    </row>
    <row r="5896" spans="1:5">
      <c r="A5896" s="712">
        <v>89295</v>
      </c>
      <c r="B5896" s="711" t="s">
        <v>4644</v>
      </c>
      <c r="C5896" s="711" t="s">
        <v>281</v>
      </c>
      <c r="D5896" s="711" t="s">
        <v>5884</v>
      </c>
      <c r="E5896" s="713">
        <v>84.29</v>
      </c>
    </row>
    <row r="5897" spans="1:5">
      <c r="A5897" s="712">
        <v>89296</v>
      </c>
      <c r="B5897" s="711" t="s">
        <v>4645</v>
      </c>
      <c r="C5897" s="711" t="s">
        <v>281</v>
      </c>
      <c r="D5897" s="711" t="s">
        <v>5884</v>
      </c>
      <c r="E5897" s="713">
        <v>74.739999999999995</v>
      </c>
    </row>
    <row r="5898" spans="1:5">
      <c r="A5898" s="712">
        <v>89297</v>
      </c>
      <c r="B5898" s="711" t="s">
        <v>4646</v>
      </c>
      <c r="C5898" s="711" t="s">
        <v>281</v>
      </c>
      <c r="D5898" s="711" t="s">
        <v>5884</v>
      </c>
      <c r="E5898" s="713">
        <v>76</v>
      </c>
    </row>
    <row r="5899" spans="1:5">
      <c r="A5899" s="712">
        <v>89298</v>
      </c>
      <c r="B5899" s="711" t="s">
        <v>4647</v>
      </c>
      <c r="C5899" s="711" t="s">
        <v>281</v>
      </c>
      <c r="D5899" s="711" t="s">
        <v>5884</v>
      </c>
      <c r="E5899" s="713">
        <v>78.41</v>
      </c>
    </row>
    <row r="5900" spans="1:5">
      <c r="A5900" s="712">
        <v>89299</v>
      </c>
      <c r="B5900" s="711" t="s">
        <v>4648</v>
      </c>
      <c r="C5900" s="711" t="s">
        <v>281</v>
      </c>
      <c r="D5900" s="711" t="s">
        <v>5884</v>
      </c>
      <c r="E5900" s="713">
        <v>80.02</v>
      </c>
    </row>
    <row r="5901" spans="1:5">
      <c r="A5901" s="712">
        <v>89300</v>
      </c>
      <c r="B5901" s="711" t="s">
        <v>4649</v>
      </c>
      <c r="C5901" s="711" t="s">
        <v>281</v>
      </c>
      <c r="D5901" s="711" t="s">
        <v>5884</v>
      </c>
      <c r="E5901" s="713">
        <v>73.08</v>
      </c>
    </row>
    <row r="5902" spans="1:5">
      <c r="A5902" s="712">
        <v>89301</v>
      </c>
      <c r="B5902" s="711" t="s">
        <v>4650</v>
      </c>
      <c r="C5902" s="711" t="s">
        <v>281</v>
      </c>
      <c r="D5902" s="711" t="s">
        <v>5884</v>
      </c>
      <c r="E5902" s="713">
        <v>74.69</v>
      </c>
    </row>
    <row r="5903" spans="1:5">
      <c r="A5903" s="712">
        <v>89302</v>
      </c>
      <c r="B5903" s="711" t="s">
        <v>4651</v>
      </c>
      <c r="C5903" s="711" t="s">
        <v>281</v>
      </c>
      <c r="D5903" s="711" t="s">
        <v>5884</v>
      </c>
      <c r="E5903" s="713">
        <v>85.81</v>
      </c>
    </row>
    <row r="5904" spans="1:5">
      <c r="A5904" s="712">
        <v>89303</v>
      </c>
      <c r="B5904" s="711" t="s">
        <v>4652</v>
      </c>
      <c r="C5904" s="711" t="s">
        <v>281</v>
      </c>
      <c r="D5904" s="711" t="s">
        <v>5884</v>
      </c>
      <c r="E5904" s="713">
        <v>87.42</v>
      </c>
    </row>
    <row r="5905" spans="1:5">
      <c r="A5905" s="712">
        <v>89304</v>
      </c>
      <c r="B5905" s="711" t="s">
        <v>4653</v>
      </c>
      <c r="C5905" s="711" t="s">
        <v>281</v>
      </c>
      <c r="D5905" s="711" t="s">
        <v>5884</v>
      </c>
      <c r="E5905" s="713">
        <v>77.39</v>
      </c>
    </row>
    <row r="5906" spans="1:5">
      <c r="A5906" s="712">
        <v>89305</v>
      </c>
      <c r="B5906" s="711" t="s">
        <v>4654</v>
      </c>
      <c r="C5906" s="711" t="s">
        <v>281</v>
      </c>
      <c r="D5906" s="711" t="s">
        <v>5884</v>
      </c>
      <c r="E5906" s="713">
        <v>79</v>
      </c>
    </row>
    <row r="5907" spans="1:5">
      <c r="A5907" s="712">
        <v>89306</v>
      </c>
      <c r="B5907" s="711" t="s">
        <v>4655</v>
      </c>
      <c r="C5907" s="711" t="s">
        <v>281</v>
      </c>
      <c r="D5907" s="711" t="s">
        <v>5884</v>
      </c>
      <c r="E5907" s="713">
        <v>87.44</v>
      </c>
    </row>
    <row r="5908" spans="1:5">
      <c r="A5908" s="712">
        <v>89307</v>
      </c>
      <c r="B5908" s="711" t="s">
        <v>4656</v>
      </c>
      <c r="C5908" s="711" t="s">
        <v>281</v>
      </c>
      <c r="D5908" s="711" t="s">
        <v>5884</v>
      </c>
      <c r="E5908" s="713">
        <v>89.22</v>
      </c>
    </row>
    <row r="5909" spans="1:5">
      <c r="A5909" s="712">
        <v>89308</v>
      </c>
      <c r="B5909" s="711" t="s">
        <v>4657</v>
      </c>
      <c r="C5909" s="711" t="s">
        <v>281</v>
      </c>
      <c r="D5909" s="711" t="s">
        <v>5884</v>
      </c>
      <c r="E5909" s="713">
        <v>82.06</v>
      </c>
    </row>
    <row r="5910" spans="1:5">
      <c r="A5910" s="712">
        <v>89309</v>
      </c>
      <c r="B5910" s="711" t="s">
        <v>4658</v>
      </c>
      <c r="C5910" s="711" t="s">
        <v>281</v>
      </c>
      <c r="D5910" s="711" t="s">
        <v>5884</v>
      </c>
      <c r="E5910" s="713">
        <v>83.84</v>
      </c>
    </row>
    <row r="5911" spans="1:5">
      <c r="A5911" s="712">
        <v>89310</v>
      </c>
      <c r="B5911" s="711" t="s">
        <v>4659</v>
      </c>
      <c r="C5911" s="711" t="s">
        <v>281</v>
      </c>
      <c r="D5911" s="711" t="s">
        <v>5884</v>
      </c>
      <c r="E5911" s="713">
        <v>98.94</v>
      </c>
    </row>
    <row r="5912" spans="1:5">
      <c r="A5912" s="712">
        <v>89311</v>
      </c>
      <c r="B5912" s="711" t="s">
        <v>4660</v>
      </c>
      <c r="C5912" s="711" t="s">
        <v>281</v>
      </c>
      <c r="D5912" s="711" t="s">
        <v>5884</v>
      </c>
      <c r="E5912" s="713">
        <v>100.72</v>
      </c>
    </row>
    <row r="5913" spans="1:5">
      <c r="A5913" s="712">
        <v>89312</v>
      </c>
      <c r="B5913" s="711" t="s">
        <v>4661</v>
      </c>
      <c r="C5913" s="711" t="s">
        <v>281</v>
      </c>
      <c r="D5913" s="711" t="s">
        <v>5884</v>
      </c>
      <c r="E5913" s="713">
        <v>87.32</v>
      </c>
    </row>
    <row r="5914" spans="1:5">
      <c r="A5914" s="712">
        <v>89313</v>
      </c>
      <c r="B5914" s="711" t="s">
        <v>4662</v>
      </c>
      <c r="C5914" s="711" t="s">
        <v>281</v>
      </c>
      <c r="D5914" s="711" t="s">
        <v>5884</v>
      </c>
      <c r="E5914" s="713">
        <v>89.1</v>
      </c>
    </row>
    <row r="5915" spans="1:5">
      <c r="A5915" s="712">
        <v>101162</v>
      </c>
      <c r="B5915" s="711" t="s">
        <v>4663</v>
      </c>
      <c r="C5915" s="711" t="s">
        <v>281</v>
      </c>
      <c r="D5915" s="711" t="s">
        <v>5884</v>
      </c>
      <c r="E5915" s="713">
        <v>132.76</v>
      </c>
    </row>
    <row r="5916" spans="1:5">
      <c r="A5916" s="712">
        <v>87447</v>
      </c>
      <c r="B5916" s="711" t="s">
        <v>4664</v>
      </c>
      <c r="C5916" s="711" t="s">
        <v>281</v>
      </c>
      <c r="D5916" s="711" t="s">
        <v>5883</v>
      </c>
      <c r="E5916" s="713">
        <v>54.73</v>
      </c>
    </row>
    <row r="5917" spans="1:5">
      <c r="A5917" s="712">
        <v>87448</v>
      </c>
      <c r="B5917" s="711" t="s">
        <v>4665</v>
      </c>
      <c r="C5917" s="711" t="s">
        <v>281</v>
      </c>
      <c r="D5917" s="711" t="s">
        <v>5883</v>
      </c>
      <c r="E5917" s="713">
        <v>55.15</v>
      </c>
    </row>
    <row r="5918" spans="1:5">
      <c r="A5918" s="712">
        <v>87449</v>
      </c>
      <c r="B5918" s="711" t="s">
        <v>4666</v>
      </c>
      <c r="C5918" s="711" t="s">
        <v>281</v>
      </c>
      <c r="D5918" s="711" t="s">
        <v>5883</v>
      </c>
      <c r="E5918" s="713">
        <v>71.64</v>
      </c>
    </row>
    <row r="5919" spans="1:5">
      <c r="A5919" s="712">
        <v>87450</v>
      </c>
      <c r="B5919" s="711" t="s">
        <v>4667</v>
      </c>
      <c r="C5919" s="711" t="s">
        <v>281</v>
      </c>
      <c r="D5919" s="711" t="s">
        <v>5883</v>
      </c>
      <c r="E5919" s="713">
        <v>72.61</v>
      </c>
    </row>
    <row r="5920" spans="1:5">
      <c r="A5920" s="712">
        <v>87451</v>
      </c>
      <c r="B5920" s="711" t="s">
        <v>837</v>
      </c>
      <c r="C5920" s="711" t="s">
        <v>281</v>
      </c>
      <c r="D5920" s="711" t="s">
        <v>5883</v>
      </c>
      <c r="E5920" s="713">
        <v>87.52</v>
      </c>
    </row>
    <row r="5921" spans="1:5">
      <c r="A5921" s="712">
        <v>87452</v>
      </c>
      <c r="B5921" s="711" t="s">
        <v>4668</v>
      </c>
      <c r="C5921" s="711" t="s">
        <v>281</v>
      </c>
      <c r="D5921" s="711" t="s">
        <v>5883</v>
      </c>
      <c r="E5921" s="713">
        <v>88.01</v>
      </c>
    </row>
    <row r="5922" spans="1:5">
      <c r="A5922" s="712">
        <v>87453</v>
      </c>
      <c r="B5922" s="711" t="s">
        <v>4669</v>
      </c>
      <c r="C5922" s="711" t="s">
        <v>281</v>
      </c>
      <c r="D5922" s="711" t="s">
        <v>5883</v>
      </c>
      <c r="E5922" s="713">
        <v>50.79</v>
      </c>
    </row>
    <row r="5923" spans="1:5">
      <c r="A5923" s="712">
        <v>87454</v>
      </c>
      <c r="B5923" s="711" t="s">
        <v>4670</v>
      </c>
      <c r="C5923" s="711" t="s">
        <v>281</v>
      </c>
      <c r="D5923" s="711" t="s">
        <v>5883</v>
      </c>
      <c r="E5923" s="713">
        <v>51.62</v>
      </c>
    </row>
    <row r="5924" spans="1:5">
      <c r="A5924" s="712">
        <v>87455</v>
      </c>
      <c r="B5924" s="711" t="s">
        <v>4671</v>
      </c>
      <c r="C5924" s="711" t="s">
        <v>281</v>
      </c>
      <c r="D5924" s="711" t="s">
        <v>5883</v>
      </c>
      <c r="E5924" s="713">
        <v>66.59</v>
      </c>
    </row>
    <row r="5925" spans="1:5">
      <c r="A5925" s="712">
        <v>87456</v>
      </c>
      <c r="B5925" s="711" t="s">
        <v>4672</v>
      </c>
      <c r="C5925" s="711" t="s">
        <v>281</v>
      </c>
      <c r="D5925" s="711" t="s">
        <v>5883</v>
      </c>
      <c r="E5925" s="713">
        <v>67.95</v>
      </c>
    </row>
    <row r="5926" spans="1:5">
      <c r="A5926" s="712">
        <v>87457</v>
      </c>
      <c r="B5926" s="711" t="s">
        <v>4673</v>
      </c>
      <c r="C5926" s="711" t="s">
        <v>281</v>
      </c>
      <c r="D5926" s="711" t="s">
        <v>5883</v>
      </c>
      <c r="E5926" s="713">
        <v>80.73</v>
      </c>
    </row>
    <row r="5927" spans="1:5">
      <c r="A5927" s="712">
        <v>87458</v>
      </c>
      <c r="B5927" s="711" t="s">
        <v>4674</v>
      </c>
      <c r="C5927" s="711" t="s">
        <v>281</v>
      </c>
      <c r="D5927" s="711" t="s">
        <v>5883</v>
      </c>
      <c r="E5927" s="713">
        <v>81.95</v>
      </c>
    </row>
    <row r="5928" spans="1:5">
      <c r="A5928" s="712">
        <v>87459</v>
      </c>
      <c r="B5928" s="711" t="s">
        <v>4675</v>
      </c>
      <c r="C5928" s="711" t="s">
        <v>281</v>
      </c>
      <c r="D5928" s="711" t="s">
        <v>5883</v>
      </c>
      <c r="E5928" s="713">
        <v>60.67</v>
      </c>
    </row>
    <row r="5929" spans="1:5">
      <c r="A5929" s="712">
        <v>87460</v>
      </c>
      <c r="B5929" s="711" t="s">
        <v>4676</v>
      </c>
      <c r="C5929" s="711" t="s">
        <v>281</v>
      </c>
      <c r="D5929" s="711" t="s">
        <v>5883</v>
      </c>
      <c r="E5929" s="713">
        <v>61.5</v>
      </c>
    </row>
    <row r="5930" spans="1:5">
      <c r="A5930" s="712">
        <v>87461</v>
      </c>
      <c r="B5930" s="711" t="s">
        <v>4677</v>
      </c>
      <c r="C5930" s="711" t="s">
        <v>281</v>
      </c>
      <c r="D5930" s="711" t="s">
        <v>5883</v>
      </c>
      <c r="E5930" s="713">
        <v>77.63</v>
      </c>
    </row>
    <row r="5931" spans="1:5">
      <c r="A5931" s="712">
        <v>87462</v>
      </c>
      <c r="B5931" s="711" t="s">
        <v>4678</v>
      </c>
      <c r="C5931" s="711" t="s">
        <v>281</v>
      </c>
      <c r="D5931" s="711" t="s">
        <v>5883</v>
      </c>
      <c r="E5931" s="713">
        <v>78.599999999999994</v>
      </c>
    </row>
    <row r="5932" spans="1:5">
      <c r="A5932" s="712">
        <v>87463</v>
      </c>
      <c r="B5932" s="711" t="s">
        <v>4679</v>
      </c>
      <c r="C5932" s="711" t="s">
        <v>281</v>
      </c>
      <c r="D5932" s="711" t="s">
        <v>5883</v>
      </c>
      <c r="E5932" s="713">
        <v>92.84</v>
      </c>
    </row>
    <row r="5933" spans="1:5">
      <c r="A5933" s="712">
        <v>87464</v>
      </c>
      <c r="B5933" s="711" t="s">
        <v>4680</v>
      </c>
      <c r="C5933" s="711" t="s">
        <v>281</v>
      </c>
      <c r="D5933" s="711" t="s">
        <v>5883</v>
      </c>
      <c r="E5933" s="713">
        <v>94.06</v>
      </c>
    </row>
    <row r="5934" spans="1:5">
      <c r="A5934" s="712">
        <v>87465</v>
      </c>
      <c r="B5934" s="711" t="s">
        <v>4681</v>
      </c>
      <c r="C5934" s="711" t="s">
        <v>281</v>
      </c>
      <c r="D5934" s="711" t="s">
        <v>5883</v>
      </c>
      <c r="E5934" s="713">
        <v>54.14</v>
      </c>
    </row>
    <row r="5935" spans="1:5">
      <c r="A5935" s="712">
        <v>87466</v>
      </c>
      <c r="B5935" s="711" t="s">
        <v>4682</v>
      </c>
      <c r="C5935" s="711" t="s">
        <v>281</v>
      </c>
      <c r="D5935" s="711" t="s">
        <v>5883</v>
      </c>
      <c r="E5935" s="713">
        <v>54.97</v>
      </c>
    </row>
    <row r="5936" spans="1:5">
      <c r="A5936" s="712">
        <v>87467</v>
      </c>
      <c r="B5936" s="711" t="s">
        <v>4683</v>
      </c>
      <c r="C5936" s="711" t="s">
        <v>281</v>
      </c>
      <c r="D5936" s="711" t="s">
        <v>5883</v>
      </c>
      <c r="E5936" s="713">
        <v>70.400000000000006</v>
      </c>
    </row>
    <row r="5937" spans="1:5">
      <c r="A5937" s="712">
        <v>87468</v>
      </c>
      <c r="B5937" s="711" t="s">
        <v>4684</v>
      </c>
      <c r="C5937" s="711" t="s">
        <v>281</v>
      </c>
      <c r="D5937" s="711" t="s">
        <v>5883</v>
      </c>
      <c r="E5937" s="713">
        <v>71.37</v>
      </c>
    </row>
    <row r="5938" spans="1:5">
      <c r="A5938" s="712">
        <v>87469</v>
      </c>
      <c r="B5938" s="711" t="s">
        <v>4685</v>
      </c>
      <c r="C5938" s="711" t="s">
        <v>281</v>
      </c>
      <c r="D5938" s="711" t="s">
        <v>5883</v>
      </c>
      <c r="E5938" s="713">
        <v>84.7</v>
      </c>
    </row>
    <row r="5939" spans="1:5">
      <c r="A5939" s="712">
        <v>87470</v>
      </c>
      <c r="B5939" s="711" t="s">
        <v>4686</v>
      </c>
      <c r="C5939" s="711" t="s">
        <v>281</v>
      </c>
      <c r="D5939" s="711" t="s">
        <v>5883</v>
      </c>
      <c r="E5939" s="713">
        <v>85.92</v>
      </c>
    </row>
    <row r="5940" spans="1:5">
      <c r="A5940" s="712">
        <v>89044</v>
      </c>
      <c r="B5940" s="711" t="s">
        <v>4687</v>
      </c>
      <c r="C5940" s="711" t="s">
        <v>281</v>
      </c>
      <c r="D5940" s="711" t="s">
        <v>5883</v>
      </c>
      <c r="E5940" s="713">
        <v>54.34</v>
      </c>
    </row>
    <row r="5941" spans="1:5">
      <c r="A5941" s="712">
        <v>89169</v>
      </c>
      <c r="B5941" s="711" t="s">
        <v>4688</v>
      </c>
      <c r="C5941" s="711" t="s">
        <v>281</v>
      </c>
      <c r="D5941" s="711" t="s">
        <v>5883</v>
      </c>
      <c r="E5941" s="713">
        <v>55.2</v>
      </c>
    </row>
    <row r="5942" spans="1:5">
      <c r="A5942" s="712">
        <v>89978</v>
      </c>
      <c r="B5942" s="711" t="s">
        <v>4689</v>
      </c>
      <c r="C5942" s="711" t="s">
        <v>281</v>
      </c>
      <c r="D5942" s="711" t="s">
        <v>5883</v>
      </c>
      <c r="E5942" s="713">
        <v>71.69</v>
      </c>
    </row>
    <row r="5943" spans="1:5">
      <c r="A5943" s="712">
        <v>89453</v>
      </c>
      <c r="B5943" s="711" t="s">
        <v>4690</v>
      </c>
      <c r="C5943" s="711" t="s">
        <v>281</v>
      </c>
      <c r="D5943" s="711" t="s">
        <v>5884</v>
      </c>
      <c r="E5943" s="713">
        <v>63.56</v>
      </c>
    </row>
    <row r="5944" spans="1:5">
      <c r="A5944" s="712">
        <v>89454</v>
      </c>
      <c r="B5944" s="711" t="s">
        <v>4691</v>
      </c>
      <c r="C5944" s="711" t="s">
        <v>281</v>
      </c>
      <c r="D5944" s="711" t="s">
        <v>5884</v>
      </c>
      <c r="E5944" s="713">
        <v>60.46</v>
      </c>
    </row>
    <row r="5945" spans="1:5">
      <c r="A5945" s="712">
        <v>89455</v>
      </c>
      <c r="B5945" s="711" t="s">
        <v>4692</v>
      </c>
      <c r="C5945" s="711" t="s">
        <v>281</v>
      </c>
      <c r="D5945" s="711" t="s">
        <v>5884</v>
      </c>
      <c r="E5945" s="713">
        <v>78.37</v>
      </c>
    </row>
    <row r="5946" spans="1:5">
      <c r="A5946" s="712">
        <v>89456</v>
      </c>
      <c r="B5946" s="711" t="s">
        <v>4693</v>
      </c>
      <c r="C5946" s="711" t="s">
        <v>281</v>
      </c>
      <c r="D5946" s="711" t="s">
        <v>5884</v>
      </c>
      <c r="E5946" s="713">
        <v>74.819999999999993</v>
      </c>
    </row>
    <row r="5947" spans="1:5">
      <c r="A5947" s="712">
        <v>89457</v>
      </c>
      <c r="B5947" s="711" t="s">
        <v>4694</v>
      </c>
      <c r="C5947" s="711" t="s">
        <v>281</v>
      </c>
      <c r="D5947" s="711" t="s">
        <v>5884</v>
      </c>
      <c r="E5947" s="713">
        <v>67.290000000000006</v>
      </c>
    </row>
    <row r="5948" spans="1:5">
      <c r="A5948" s="712">
        <v>89458</v>
      </c>
      <c r="B5948" s="711" t="s">
        <v>4695</v>
      </c>
      <c r="C5948" s="711" t="s">
        <v>281</v>
      </c>
      <c r="D5948" s="711" t="s">
        <v>5884</v>
      </c>
      <c r="E5948" s="713">
        <v>62.6</v>
      </c>
    </row>
    <row r="5949" spans="1:5">
      <c r="A5949" s="712">
        <v>89459</v>
      </c>
      <c r="B5949" s="711" t="s">
        <v>4696</v>
      </c>
      <c r="C5949" s="711" t="s">
        <v>281</v>
      </c>
      <c r="D5949" s="711" t="s">
        <v>5884</v>
      </c>
      <c r="E5949" s="713">
        <v>82.48</v>
      </c>
    </row>
    <row r="5950" spans="1:5">
      <c r="A5950" s="712">
        <v>89460</v>
      </c>
      <c r="B5950" s="711" t="s">
        <v>4697</v>
      </c>
      <c r="C5950" s="711" t="s">
        <v>281</v>
      </c>
      <c r="D5950" s="711" t="s">
        <v>5884</v>
      </c>
      <c r="E5950" s="713">
        <v>77.290000000000006</v>
      </c>
    </row>
    <row r="5951" spans="1:5">
      <c r="A5951" s="712">
        <v>89462</v>
      </c>
      <c r="B5951" s="711" t="s">
        <v>4698</v>
      </c>
      <c r="C5951" s="711" t="s">
        <v>281</v>
      </c>
      <c r="D5951" s="711" t="s">
        <v>5884</v>
      </c>
      <c r="E5951" s="713">
        <v>76.02</v>
      </c>
    </row>
    <row r="5952" spans="1:5">
      <c r="A5952" s="712">
        <v>89463</v>
      </c>
      <c r="B5952" s="711" t="s">
        <v>4699</v>
      </c>
      <c r="C5952" s="711" t="s">
        <v>281</v>
      </c>
      <c r="D5952" s="711" t="s">
        <v>5884</v>
      </c>
      <c r="E5952" s="713">
        <v>72.86</v>
      </c>
    </row>
    <row r="5953" spans="1:5">
      <c r="A5953" s="712">
        <v>89464</v>
      </c>
      <c r="B5953" s="711" t="s">
        <v>4700</v>
      </c>
      <c r="C5953" s="711" t="s">
        <v>281</v>
      </c>
      <c r="D5953" s="711" t="s">
        <v>5884</v>
      </c>
      <c r="E5953" s="713">
        <v>91.02</v>
      </c>
    </row>
    <row r="5954" spans="1:5">
      <c r="A5954" s="712">
        <v>89465</v>
      </c>
      <c r="B5954" s="711" t="s">
        <v>4701</v>
      </c>
      <c r="C5954" s="711" t="s">
        <v>281</v>
      </c>
      <c r="D5954" s="711" t="s">
        <v>5884</v>
      </c>
      <c r="E5954" s="713">
        <v>87.54</v>
      </c>
    </row>
    <row r="5955" spans="1:5">
      <c r="A5955" s="712">
        <v>89466</v>
      </c>
      <c r="B5955" s="711" t="s">
        <v>4702</v>
      </c>
      <c r="C5955" s="711" t="s">
        <v>281</v>
      </c>
      <c r="D5955" s="711" t="s">
        <v>5884</v>
      </c>
      <c r="E5955" s="713">
        <v>81.239999999999995</v>
      </c>
    </row>
    <row r="5956" spans="1:5">
      <c r="A5956" s="712">
        <v>89467</v>
      </c>
      <c r="B5956" s="711" t="s">
        <v>4703</v>
      </c>
      <c r="C5956" s="711" t="s">
        <v>281</v>
      </c>
      <c r="D5956" s="711" t="s">
        <v>5884</v>
      </c>
      <c r="E5956" s="713">
        <v>75.92</v>
      </c>
    </row>
    <row r="5957" spans="1:5">
      <c r="A5957" s="712">
        <v>89468</v>
      </c>
      <c r="B5957" s="711" t="s">
        <v>4704</v>
      </c>
      <c r="C5957" s="711" t="s">
        <v>281</v>
      </c>
      <c r="D5957" s="711" t="s">
        <v>5884</v>
      </c>
      <c r="E5957" s="713">
        <v>96.46</v>
      </c>
    </row>
    <row r="5958" spans="1:5">
      <c r="A5958" s="712">
        <v>89469</v>
      </c>
      <c r="B5958" s="711" t="s">
        <v>4705</v>
      </c>
      <c r="C5958" s="711" t="s">
        <v>281</v>
      </c>
      <c r="D5958" s="711" t="s">
        <v>5884</v>
      </c>
      <c r="E5958" s="713">
        <v>90.83</v>
      </c>
    </row>
    <row r="5959" spans="1:5">
      <c r="A5959" s="712">
        <v>89470</v>
      </c>
      <c r="B5959" s="711" t="s">
        <v>4706</v>
      </c>
      <c r="C5959" s="711" t="s">
        <v>281</v>
      </c>
      <c r="D5959" s="711" t="s">
        <v>5884</v>
      </c>
      <c r="E5959" s="713">
        <v>75.650000000000006</v>
      </c>
    </row>
    <row r="5960" spans="1:5">
      <c r="A5960" s="712">
        <v>89471</v>
      </c>
      <c r="B5960" s="711" t="s">
        <v>4707</v>
      </c>
      <c r="C5960" s="711" t="s">
        <v>281</v>
      </c>
      <c r="D5960" s="711" t="s">
        <v>5884</v>
      </c>
      <c r="E5960" s="713">
        <v>72.56</v>
      </c>
    </row>
    <row r="5961" spans="1:5">
      <c r="A5961" s="712">
        <v>89472</v>
      </c>
      <c r="B5961" s="711" t="s">
        <v>4708</v>
      </c>
      <c r="C5961" s="711" t="s">
        <v>281</v>
      </c>
      <c r="D5961" s="711" t="s">
        <v>5884</v>
      </c>
      <c r="E5961" s="713">
        <v>90.22</v>
      </c>
    </row>
    <row r="5962" spans="1:5">
      <c r="A5962" s="712">
        <v>89473</v>
      </c>
      <c r="B5962" s="711" t="s">
        <v>4709</v>
      </c>
      <c r="C5962" s="711" t="s">
        <v>281</v>
      </c>
      <c r="D5962" s="711" t="s">
        <v>5884</v>
      </c>
      <c r="E5962" s="713">
        <v>86.86</v>
      </c>
    </row>
    <row r="5963" spans="1:5">
      <c r="A5963" s="712">
        <v>89474</v>
      </c>
      <c r="B5963" s="711" t="s">
        <v>4710</v>
      </c>
      <c r="C5963" s="711" t="s">
        <v>281</v>
      </c>
      <c r="D5963" s="711" t="s">
        <v>5884</v>
      </c>
      <c r="E5963" s="713">
        <v>82.72</v>
      </c>
    </row>
    <row r="5964" spans="1:5">
      <c r="A5964" s="712">
        <v>89475</v>
      </c>
      <c r="B5964" s="711" t="s">
        <v>4711</v>
      </c>
      <c r="C5964" s="711" t="s">
        <v>281</v>
      </c>
      <c r="D5964" s="711" t="s">
        <v>5884</v>
      </c>
      <c r="E5964" s="713">
        <v>76.52</v>
      </c>
    </row>
    <row r="5965" spans="1:5">
      <c r="A5965" s="712">
        <v>89476</v>
      </c>
      <c r="B5965" s="711" t="s">
        <v>4712</v>
      </c>
      <c r="C5965" s="711" t="s">
        <v>281</v>
      </c>
      <c r="D5965" s="711" t="s">
        <v>5884</v>
      </c>
      <c r="E5965" s="713">
        <v>97.86</v>
      </c>
    </row>
    <row r="5966" spans="1:5">
      <c r="A5966" s="712">
        <v>89477</v>
      </c>
      <c r="B5966" s="711" t="s">
        <v>4713</v>
      </c>
      <c r="C5966" s="711" t="s">
        <v>281</v>
      </c>
      <c r="D5966" s="711" t="s">
        <v>5884</v>
      </c>
      <c r="E5966" s="713">
        <v>91.38</v>
      </c>
    </row>
    <row r="5967" spans="1:5">
      <c r="A5967" s="712">
        <v>89478</v>
      </c>
      <c r="B5967" s="711" t="s">
        <v>4714</v>
      </c>
      <c r="C5967" s="711" t="s">
        <v>281</v>
      </c>
      <c r="D5967" s="711" t="s">
        <v>5884</v>
      </c>
      <c r="E5967" s="713">
        <v>88.36</v>
      </c>
    </row>
    <row r="5968" spans="1:5">
      <c r="A5968" s="712">
        <v>89479</v>
      </c>
      <c r="B5968" s="711" t="s">
        <v>4715</v>
      </c>
      <c r="C5968" s="711" t="s">
        <v>281</v>
      </c>
      <c r="D5968" s="711" t="s">
        <v>5884</v>
      </c>
      <c r="E5968" s="713">
        <v>85.19</v>
      </c>
    </row>
    <row r="5969" spans="1:5">
      <c r="A5969" s="712">
        <v>89480</v>
      </c>
      <c r="B5969" s="711" t="s">
        <v>4716</v>
      </c>
      <c r="C5969" s="711" t="s">
        <v>281</v>
      </c>
      <c r="D5969" s="711" t="s">
        <v>5884</v>
      </c>
      <c r="E5969" s="713">
        <v>103.1</v>
      </c>
    </row>
    <row r="5970" spans="1:5">
      <c r="A5970" s="712">
        <v>89483</v>
      </c>
      <c r="B5970" s="711" t="s">
        <v>4717</v>
      </c>
      <c r="C5970" s="711" t="s">
        <v>281</v>
      </c>
      <c r="D5970" s="711" t="s">
        <v>5884</v>
      </c>
      <c r="E5970" s="713">
        <v>99.83</v>
      </c>
    </row>
    <row r="5971" spans="1:5">
      <c r="A5971" s="712">
        <v>89484</v>
      </c>
      <c r="B5971" s="711" t="s">
        <v>4718</v>
      </c>
      <c r="C5971" s="711" t="s">
        <v>281</v>
      </c>
      <c r="D5971" s="711" t="s">
        <v>5884</v>
      </c>
      <c r="E5971" s="713">
        <v>96.91</v>
      </c>
    </row>
    <row r="5972" spans="1:5">
      <c r="A5972" s="712">
        <v>89486</v>
      </c>
      <c r="B5972" s="711" t="s">
        <v>4719</v>
      </c>
      <c r="C5972" s="711" t="s">
        <v>281</v>
      </c>
      <c r="D5972" s="711" t="s">
        <v>5884</v>
      </c>
      <c r="E5972" s="713">
        <v>90.28</v>
      </c>
    </row>
    <row r="5973" spans="1:5">
      <c r="A5973" s="712">
        <v>89487</v>
      </c>
      <c r="B5973" s="711" t="s">
        <v>4720</v>
      </c>
      <c r="C5973" s="711" t="s">
        <v>281</v>
      </c>
      <c r="D5973" s="711" t="s">
        <v>5884</v>
      </c>
      <c r="E5973" s="713">
        <v>112.08</v>
      </c>
    </row>
    <row r="5974" spans="1:5">
      <c r="A5974" s="712">
        <v>89488</v>
      </c>
      <c r="B5974" s="711" t="s">
        <v>4721</v>
      </c>
      <c r="C5974" s="711" t="s">
        <v>281</v>
      </c>
      <c r="D5974" s="711" t="s">
        <v>5884</v>
      </c>
      <c r="E5974" s="713">
        <v>105.15</v>
      </c>
    </row>
    <row r="5975" spans="1:5">
      <c r="A5975" s="712">
        <v>91815</v>
      </c>
      <c r="B5975" s="711" t="s">
        <v>4722</v>
      </c>
      <c r="C5975" s="711" t="s">
        <v>281</v>
      </c>
      <c r="D5975" s="711" t="s">
        <v>5884</v>
      </c>
      <c r="E5975" s="713">
        <v>63.37</v>
      </c>
    </row>
    <row r="5976" spans="1:5">
      <c r="A5976" s="712">
        <v>91816</v>
      </c>
      <c r="B5976" s="711" t="s">
        <v>4723</v>
      </c>
      <c r="C5976" s="711" t="s">
        <v>281</v>
      </c>
      <c r="D5976" s="711" t="s">
        <v>5884</v>
      </c>
      <c r="E5976" s="713">
        <v>76.3</v>
      </c>
    </row>
    <row r="5977" spans="1:5">
      <c r="A5977" s="712">
        <v>101161</v>
      </c>
      <c r="B5977" s="711" t="s">
        <v>4724</v>
      </c>
      <c r="C5977" s="711" t="s">
        <v>281</v>
      </c>
      <c r="D5977" s="711" t="s">
        <v>5884</v>
      </c>
      <c r="E5977" s="713">
        <v>159.12</v>
      </c>
    </row>
    <row r="5978" spans="1:5">
      <c r="A5978" s="712">
        <v>101163</v>
      </c>
      <c r="B5978" s="711" t="s">
        <v>4725</v>
      </c>
      <c r="C5978" s="711" t="s">
        <v>281</v>
      </c>
      <c r="D5978" s="711" t="s">
        <v>5884</v>
      </c>
      <c r="E5978" s="713">
        <v>777</v>
      </c>
    </row>
    <row r="5979" spans="1:5">
      <c r="A5979" s="712">
        <v>101164</v>
      </c>
      <c r="B5979" s="711" t="s">
        <v>4726</v>
      </c>
      <c r="C5979" s="711" t="s">
        <v>281</v>
      </c>
      <c r="D5979" s="711" t="s">
        <v>5884</v>
      </c>
      <c r="E5979" s="713">
        <v>566.79999999999995</v>
      </c>
    </row>
    <row r="5980" spans="1:5">
      <c r="A5980" s="712" t="s">
        <v>4727</v>
      </c>
      <c r="B5980" s="711" t="s">
        <v>4728</v>
      </c>
      <c r="C5980" s="711" t="s">
        <v>281</v>
      </c>
      <c r="D5980" s="711" t="s">
        <v>5884</v>
      </c>
      <c r="E5980" s="713">
        <v>281.27</v>
      </c>
    </row>
    <row r="5981" spans="1:5">
      <c r="A5981" s="712" t="s">
        <v>4727</v>
      </c>
      <c r="B5981" s="711" t="s">
        <v>4728</v>
      </c>
      <c r="C5981" s="711" t="s">
        <v>281</v>
      </c>
      <c r="D5981" s="711" t="s">
        <v>5884</v>
      </c>
      <c r="E5981" s="713">
        <v>281.27</v>
      </c>
    </row>
    <row r="5982" spans="1:5">
      <c r="A5982" s="712" t="s">
        <v>4729</v>
      </c>
      <c r="B5982" s="711" t="s">
        <v>4730</v>
      </c>
      <c r="C5982" s="711" t="s">
        <v>281</v>
      </c>
      <c r="D5982" s="711" t="s">
        <v>5884</v>
      </c>
      <c r="E5982" s="713">
        <v>249.36</v>
      </c>
    </row>
    <row r="5983" spans="1:5">
      <c r="A5983" s="712" t="s">
        <v>4729</v>
      </c>
      <c r="B5983" s="711" t="s">
        <v>4730</v>
      </c>
      <c r="C5983" s="711" t="s">
        <v>281</v>
      </c>
      <c r="D5983" s="711" t="s">
        <v>5884</v>
      </c>
      <c r="E5983" s="713">
        <v>249.36</v>
      </c>
    </row>
    <row r="5984" spans="1:5">
      <c r="A5984" s="712" t="s">
        <v>4731</v>
      </c>
      <c r="B5984" s="711" t="s">
        <v>4732</v>
      </c>
      <c r="C5984" s="711" t="s">
        <v>281</v>
      </c>
      <c r="D5984" s="711" t="s">
        <v>5884</v>
      </c>
      <c r="E5984" s="713">
        <v>474.04</v>
      </c>
    </row>
    <row r="5985" spans="1:5">
      <c r="A5985" s="712" t="s">
        <v>4731</v>
      </c>
      <c r="B5985" s="711" t="s">
        <v>4732</v>
      </c>
      <c r="C5985" s="711" t="s">
        <v>281</v>
      </c>
      <c r="D5985" s="711" t="s">
        <v>5884</v>
      </c>
      <c r="E5985" s="713">
        <v>474.04</v>
      </c>
    </row>
    <row r="5986" spans="1:5">
      <c r="A5986" s="712">
        <v>79627</v>
      </c>
      <c r="B5986" s="711" t="s">
        <v>4733</v>
      </c>
      <c r="C5986" s="711" t="s">
        <v>281</v>
      </c>
      <c r="D5986" s="711" t="s">
        <v>5884</v>
      </c>
      <c r="E5986" s="713">
        <v>675.53</v>
      </c>
    </row>
    <row r="5987" spans="1:5">
      <c r="A5987" s="712">
        <v>79627</v>
      </c>
      <c r="B5987" s="711" t="s">
        <v>4733</v>
      </c>
      <c r="C5987" s="711" t="s">
        <v>281</v>
      </c>
      <c r="D5987" s="711" t="s">
        <v>5884</v>
      </c>
      <c r="E5987" s="713">
        <v>675.53</v>
      </c>
    </row>
    <row r="5988" spans="1:5">
      <c r="A5988" s="712">
        <v>96358</v>
      </c>
      <c r="B5988" s="711" t="s">
        <v>4734</v>
      </c>
      <c r="C5988" s="711" t="s">
        <v>281</v>
      </c>
      <c r="D5988" s="711" t="s">
        <v>5883</v>
      </c>
      <c r="E5988" s="713">
        <v>57.99</v>
      </c>
    </row>
    <row r="5989" spans="1:5">
      <c r="A5989" s="712">
        <v>96358</v>
      </c>
      <c r="B5989" s="711" t="s">
        <v>4734</v>
      </c>
      <c r="C5989" s="711" t="s">
        <v>281</v>
      </c>
      <c r="D5989" s="711" t="s">
        <v>5883</v>
      </c>
      <c r="E5989" s="713">
        <v>57.99</v>
      </c>
    </row>
    <row r="5990" spans="1:5">
      <c r="A5990" s="712">
        <v>96359</v>
      </c>
      <c r="B5990" s="711" t="s">
        <v>4735</v>
      </c>
      <c r="C5990" s="711" t="s">
        <v>281</v>
      </c>
      <c r="D5990" s="711" t="s">
        <v>5883</v>
      </c>
      <c r="E5990" s="713">
        <v>65.59</v>
      </c>
    </row>
    <row r="5991" spans="1:5">
      <c r="A5991" s="712">
        <v>96359</v>
      </c>
      <c r="B5991" s="711" t="s">
        <v>4735</v>
      </c>
      <c r="C5991" s="711" t="s">
        <v>281</v>
      </c>
      <c r="D5991" s="711" t="s">
        <v>5883</v>
      </c>
      <c r="E5991" s="713">
        <v>65.59</v>
      </c>
    </row>
    <row r="5992" spans="1:5">
      <c r="A5992" s="712">
        <v>96360</v>
      </c>
      <c r="B5992" s="711" t="s">
        <v>4736</v>
      </c>
      <c r="C5992" s="711" t="s">
        <v>281</v>
      </c>
      <c r="D5992" s="711" t="s">
        <v>5883</v>
      </c>
      <c r="E5992" s="713">
        <v>77.61</v>
      </c>
    </row>
    <row r="5993" spans="1:5">
      <c r="A5993" s="712">
        <v>96360</v>
      </c>
      <c r="B5993" s="711" t="s">
        <v>4736</v>
      </c>
      <c r="C5993" s="711" t="s">
        <v>281</v>
      </c>
      <c r="D5993" s="711" t="s">
        <v>5883</v>
      </c>
      <c r="E5993" s="713">
        <v>77.61</v>
      </c>
    </row>
    <row r="5994" spans="1:5">
      <c r="A5994" s="712">
        <v>96361</v>
      </c>
      <c r="B5994" s="711" t="s">
        <v>4737</v>
      </c>
      <c r="C5994" s="711" t="s">
        <v>281</v>
      </c>
      <c r="D5994" s="711" t="s">
        <v>5883</v>
      </c>
      <c r="E5994" s="713">
        <v>92.36</v>
      </c>
    </row>
    <row r="5995" spans="1:5">
      <c r="A5995" s="712">
        <v>96361</v>
      </c>
      <c r="B5995" s="711" t="s">
        <v>4737</v>
      </c>
      <c r="C5995" s="711" t="s">
        <v>281</v>
      </c>
      <c r="D5995" s="711" t="s">
        <v>5883</v>
      </c>
      <c r="E5995" s="713">
        <v>92.36</v>
      </c>
    </row>
    <row r="5996" spans="1:5">
      <c r="A5996" s="712">
        <v>96362</v>
      </c>
      <c r="B5996" s="711" t="s">
        <v>4738</v>
      </c>
      <c r="C5996" s="711" t="s">
        <v>281</v>
      </c>
      <c r="D5996" s="711" t="s">
        <v>5883</v>
      </c>
      <c r="E5996" s="713">
        <v>74.709999999999994</v>
      </c>
    </row>
    <row r="5997" spans="1:5">
      <c r="A5997" s="712">
        <v>96362</v>
      </c>
      <c r="B5997" s="711" t="s">
        <v>4738</v>
      </c>
      <c r="C5997" s="711" t="s">
        <v>281</v>
      </c>
      <c r="D5997" s="711" t="s">
        <v>5883</v>
      </c>
      <c r="E5997" s="713">
        <v>74.709999999999994</v>
      </c>
    </row>
    <row r="5998" spans="1:5">
      <c r="A5998" s="712">
        <v>96363</v>
      </c>
      <c r="B5998" s="711" t="s">
        <v>4739</v>
      </c>
      <c r="C5998" s="711" t="s">
        <v>281</v>
      </c>
      <c r="D5998" s="711" t="s">
        <v>5883</v>
      </c>
      <c r="E5998" s="713">
        <v>82.59</v>
      </c>
    </row>
    <row r="5999" spans="1:5">
      <c r="A5999" s="712">
        <v>96363</v>
      </c>
      <c r="B5999" s="711" t="s">
        <v>4739</v>
      </c>
      <c r="C5999" s="711" t="s">
        <v>281</v>
      </c>
      <c r="D5999" s="711" t="s">
        <v>5883</v>
      </c>
      <c r="E5999" s="713">
        <v>82.59</v>
      </c>
    </row>
    <row r="6000" spans="1:5">
      <c r="A6000" s="712">
        <v>96364</v>
      </c>
      <c r="B6000" s="711" t="s">
        <v>4740</v>
      </c>
      <c r="C6000" s="711" t="s">
        <v>281</v>
      </c>
      <c r="D6000" s="711" t="s">
        <v>5883</v>
      </c>
      <c r="E6000" s="713">
        <v>94.32</v>
      </c>
    </row>
    <row r="6001" spans="1:5">
      <c r="A6001" s="712">
        <v>96364</v>
      </c>
      <c r="B6001" s="711" t="s">
        <v>4740</v>
      </c>
      <c r="C6001" s="711" t="s">
        <v>281</v>
      </c>
      <c r="D6001" s="711" t="s">
        <v>5883</v>
      </c>
      <c r="E6001" s="713">
        <v>94.32</v>
      </c>
    </row>
    <row r="6002" spans="1:5">
      <c r="A6002" s="712">
        <v>96365</v>
      </c>
      <c r="B6002" s="711" t="s">
        <v>4741</v>
      </c>
      <c r="C6002" s="711" t="s">
        <v>281</v>
      </c>
      <c r="D6002" s="711" t="s">
        <v>5883</v>
      </c>
      <c r="E6002" s="713">
        <v>109.35</v>
      </c>
    </row>
    <row r="6003" spans="1:5">
      <c r="A6003" s="712">
        <v>96365</v>
      </c>
      <c r="B6003" s="711" t="s">
        <v>4741</v>
      </c>
      <c r="C6003" s="711" t="s">
        <v>281</v>
      </c>
      <c r="D6003" s="711" t="s">
        <v>5883</v>
      </c>
      <c r="E6003" s="713">
        <v>109.35</v>
      </c>
    </row>
    <row r="6004" spans="1:5">
      <c r="A6004" s="712">
        <v>96366</v>
      </c>
      <c r="B6004" s="711" t="s">
        <v>4742</v>
      </c>
      <c r="C6004" s="711" t="s">
        <v>281</v>
      </c>
      <c r="D6004" s="711" t="s">
        <v>5883</v>
      </c>
      <c r="E6004" s="713">
        <v>91.44</v>
      </c>
    </row>
    <row r="6005" spans="1:5">
      <c r="A6005" s="712">
        <v>96366</v>
      </c>
      <c r="B6005" s="711" t="s">
        <v>4742</v>
      </c>
      <c r="C6005" s="711" t="s">
        <v>281</v>
      </c>
      <c r="D6005" s="711" t="s">
        <v>5883</v>
      </c>
      <c r="E6005" s="713">
        <v>91.44</v>
      </c>
    </row>
    <row r="6006" spans="1:5">
      <c r="A6006" s="712">
        <v>96367</v>
      </c>
      <c r="B6006" s="711" t="s">
        <v>4743</v>
      </c>
      <c r="C6006" s="711" t="s">
        <v>281</v>
      </c>
      <c r="D6006" s="711" t="s">
        <v>5883</v>
      </c>
      <c r="E6006" s="713">
        <v>99.57</v>
      </c>
    </row>
    <row r="6007" spans="1:5">
      <c r="A6007" s="712">
        <v>96367</v>
      </c>
      <c r="B6007" s="711" t="s">
        <v>4743</v>
      </c>
      <c r="C6007" s="711" t="s">
        <v>281</v>
      </c>
      <c r="D6007" s="711" t="s">
        <v>5883</v>
      </c>
      <c r="E6007" s="713">
        <v>99.57</v>
      </c>
    </row>
    <row r="6008" spans="1:5">
      <c r="A6008" s="712">
        <v>96368</v>
      </c>
      <c r="B6008" s="711" t="s">
        <v>4744</v>
      </c>
      <c r="C6008" s="711" t="s">
        <v>281</v>
      </c>
      <c r="D6008" s="711" t="s">
        <v>5883</v>
      </c>
      <c r="E6008" s="713">
        <v>111.06</v>
      </c>
    </row>
    <row r="6009" spans="1:5">
      <c r="A6009" s="712">
        <v>96368</v>
      </c>
      <c r="B6009" s="711" t="s">
        <v>4744</v>
      </c>
      <c r="C6009" s="711" t="s">
        <v>281</v>
      </c>
      <c r="D6009" s="711" t="s">
        <v>5883</v>
      </c>
      <c r="E6009" s="713">
        <v>111.06</v>
      </c>
    </row>
    <row r="6010" spans="1:5">
      <c r="A6010" s="712">
        <v>96369</v>
      </c>
      <c r="B6010" s="711" t="s">
        <v>4745</v>
      </c>
      <c r="C6010" s="711" t="s">
        <v>281</v>
      </c>
      <c r="D6010" s="711" t="s">
        <v>5883</v>
      </c>
      <c r="E6010" s="713">
        <v>126.34</v>
      </c>
    </row>
    <row r="6011" spans="1:5">
      <c r="A6011" s="712">
        <v>96369</v>
      </c>
      <c r="B6011" s="711" t="s">
        <v>4745</v>
      </c>
      <c r="C6011" s="711" t="s">
        <v>281</v>
      </c>
      <c r="D6011" s="711" t="s">
        <v>5883</v>
      </c>
      <c r="E6011" s="713">
        <v>126.34</v>
      </c>
    </row>
    <row r="6012" spans="1:5">
      <c r="A6012" s="712">
        <v>96370</v>
      </c>
      <c r="B6012" s="711" t="s">
        <v>4746</v>
      </c>
      <c r="C6012" s="711" t="s">
        <v>281</v>
      </c>
      <c r="D6012" s="711" t="s">
        <v>5883</v>
      </c>
      <c r="E6012" s="713">
        <v>39.229999999999997</v>
      </c>
    </row>
    <row r="6013" spans="1:5">
      <c r="A6013" s="712">
        <v>96370</v>
      </c>
      <c r="B6013" s="711" t="s">
        <v>4746</v>
      </c>
      <c r="C6013" s="711" t="s">
        <v>281</v>
      </c>
      <c r="D6013" s="711" t="s">
        <v>5883</v>
      </c>
      <c r="E6013" s="713">
        <v>39.229999999999997</v>
      </c>
    </row>
    <row r="6014" spans="1:5">
      <c r="A6014" s="712">
        <v>96371</v>
      </c>
      <c r="B6014" s="711" t="s">
        <v>4747</v>
      </c>
      <c r="C6014" s="711" t="s">
        <v>281</v>
      </c>
      <c r="D6014" s="711" t="s">
        <v>5883</v>
      </c>
      <c r="E6014" s="713">
        <v>46.67</v>
      </c>
    </row>
    <row r="6015" spans="1:5">
      <c r="A6015" s="712">
        <v>96371</v>
      </c>
      <c r="B6015" s="711" t="s">
        <v>4747</v>
      </c>
      <c r="C6015" s="711" t="s">
        <v>281</v>
      </c>
      <c r="D6015" s="711" t="s">
        <v>5883</v>
      </c>
      <c r="E6015" s="713">
        <v>46.67</v>
      </c>
    </row>
    <row r="6016" spans="1:5">
      <c r="A6016" s="712">
        <v>96372</v>
      </c>
      <c r="B6016" s="711" t="s">
        <v>4748</v>
      </c>
      <c r="C6016" s="711" t="s">
        <v>281</v>
      </c>
      <c r="D6016" s="711" t="s">
        <v>5883</v>
      </c>
      <c r="E6016" s="713">
        <v>22.53</v>
      </c>
    </row>
    <row r="6017" spans="1:5">
      <c r="A6017" s="712">
        <v>96372</v>
      </c>
      <c r="B6017" s="711" t="s">
        <v>4748</v>
      </c>
      <c r="C6017" s="711" t="s">
        <v>281</v>
      </c>
      <c r="D6017" s="711" t="s">
        <v>5883</v>
      </c>
      <c r="E6017" s="713">
        <v>22.53</v>
      </c>
    </row>
    <row r="6018" spans="1:5">
      <c r="A6018" s="712">
        <v>96373</v>
      </c>
      <c r="B6018" s="711" t="s">
        <v>4749</v>
      </c>
      <c r="C6018" s="711" t="s">
        <v>585</v>
      </c>
      <c r="D6018" s="711" t="s">
        <v>5884</v>
      </c>
      <c r="E6018" s="713">
        <v>7.78</v>
      </c>
    </row>
    <row r="6019" spans="1:5">
      <c r="A6019" s="712">
        <v>96373</v>
      </c>
      <c r="B6019" s="711" t="s">
        <v>4749</v>
      </c>
      <c r="C6019" s="711" t="s">
        <v>585</v>
      </c>
      <c r="D6019" s="711" t="s">
        <v>5884</v>
      </c>
      <c r="E6019" s="713">
        <v>7.78</v>
      </c>
    </row>
    <row r="6020" spans="1:5">
      <c r="A6020" s="712">
        <v>96374</v>
      </c>
      <c r="B6020" s="711" t="s">
        <v>4750</v>
      </c>
      <c r="C6020" s="711" t="s">
        <v>585</v>
      </c>
      <c r="D6020" s="711" t="s">
        <v>5884</v>
      </c>
      <c r="E6020" s="713">
        <v>20.09</v>
      </c>
    </row>
    <row r="6021" spans="1:5">
      <c r="A6021" s="712">
        <v>96374</v>
      </c>
      <c r="B6021" s="711" t="s">
        <v>4750</v>
      </c>
      <c r="C6021" s="711" t="s">
        <v>585</v>
      </c>
      <c r="D6021" s="711" t="s">
        <v>5884</v>
      </c>
      <c r="E6021" s="713">
        <v>20.09</v>
      </c>
    </row>
    <row r="6022" spans="1:5">
      <c r="A6022" s="712">
        <v>101154</v>
      </c>
      <c r="B6022" s="711" t="s">
        <v>4751</v>
      </c>
      <c r="C6022" s="711" t="s">
        <v>281</v>
      </c>
      <c r="D6022" s="711" t="s">
        <v>5883</v>
      </c>
      <c r="E6022" s="713">
        <v>80.86</v>
      </c>
    </row>
    <row r="6023" spans="1:5">
      <c r="A6023" s="712">
        <v>101154</v>
      </c>
      <c r="B6023" s="711" t="s">
        <v>4751</v>
      </c>
      <c r="C6023" s="711" t="s">
        <v>281</v>
      </c>
      <c r="D6023" s="711" t="s">
        <v>5883</v>
      </c>
      <c r="E6023" s="713">
        <v>80.86</v>
      </c>
    </row>
    <row r="6024" spans="1:5">
      <c r="A6024" s="712">
        <v>101155</v>
      </c>
      <c r="B6024" s="711" t="s">
        <v>4752</v>
      </c>
      <c r="C6024" s="711" t="s">
        <v>281</v>
      </c>
      <c r="D6024" s="711" t="s">
        <v>5883</v>
      </c>
      <c r="E6024" s="713">
        <v>112.74</v>
      </c>
    </row>
    <row r="6025" spans="1:5">
      <c r="A6025" s="712">
        <v>101155</v>
      </c>
      <c r="B6025" s="711" t="s">
        <v>4752</v>
      </c>
      <c r="C6025" s="711" t="s">
        <v>281</v>
      </c>
      <c r="D6025" s="711" t="s">
        <v>5883</v>
      </c>
      <c r="E6025" s="713">
        <v>112.74</v>
      </c>
    </row>
    <row r="6026" spans="1:5">
      <c r="A6026" s="712">
        <v>101156</v>
      </c>
      <c r="B6026" s="711" t="s">
        <v>4753</v>
      </c>
      <c r="C6026" s="711" t="s">
        <v>281</v>
      </c>
      <c r="D6026" s="711" t="s">
        <v>5883</v>
      </c>
      <c r="E6026" s="713">
        <v>164.44</v>
      </c>
    </row>
    <row r="6027" spans="1:5">
      <c r="A6027" s="712">
        <v>101156</v>
      </c>
      <c r="B6027" s="711" t="s">
        <v>4753</v>
      </c>
      <c r="C6027" s="711" t="s">
        <v>281</v>
      </c>
      <c r="D6027" s="711" t="s">
        <v>5883</v>
      </c>
      <c r="E6027" s="713">
        <v>164.44</v>
      </c>
    </row>
    <row r="6028" spans="1:5">
      <c r="A6028" s="712">
        <v>101810</v>
      </c>
      <c r="B6028" s="711" t="s">
        <v>7220</v>
      </c>
      <c r="C6028" s="711" t="s">
        <v>424</v>
      </c>
      <c r="D6028" s="711" t="s">
        <v>5883</v>
      </c>
      <c r="E6028" s="714">
        <v>1064.05</v>
      </c>
    </row>
    <row r="6029" spans="1:5">
      <c r="A6029" s="712">
        <v>101810</v>
      </c>
      <c r="B6029" s="711" t="s">
        <v>7220</v>
      </c>
      <c r="C6029" s="711" t="s">
        <v>424</v>
      </c>
      <c r="D6029" s="711" t="s">
        <v>5883</v>
      </c>
      <c r="E6029" s="714">
        <v>1064.05</v>
      </c>
    </row>
    <row r="6030" spans="1:5">
      <c r="A6030" s="712">
        <v>101811</v>
      </c>
      <c r="B6030" s="711" t="s">
        <v>7221</v>
      </c>
      <c r="C6030" s="711" t="s">
        <v>424</v>
      </c>
      <c r="D6030" s="711" t="s">
        <v>5883</v>
      </c>
      <c r="E6030" s="714">
        <v>1144.3800000000001</v>
      </c>
    </row>
    <row r="6031" spans="1:5">
      <c r="A6031" s="712">
        <v>101811</v>
      </c>
      <c r="B6031" s="711" t="s">
        <v>7221</v>
      </c>
      <c r="C6031" s="711" t="s">
        <v>424</v>
      </c>
      <c r="D6031" s="711" t="s">
        <v>5883</v>
      </c>
      <c r="E6031" s="714">
        <v>1144.3800000000001</v>
      </c>
    </row>
    <row r="6032" spans="1:5">
      <c r="A6032" s="712">
        <v>101812</v>
      </c>
      <c r="B6032" s="711" t="s">
        <v>7222</v>
      </c>
      <c r="C6032" s="711" t="s">
        <v>424</v>
      </c>
      <c r="D6032" s="711" t="s">
        <v>5883</v>
      </c>
      <c r="E6032" s="714">
        <v>1110.03</v>
      </c>
    </row>
    <row r="6033" spans="1:5">
      <c r="A6033" s="712">
        <v>101812</v>
      </c>
      <c r="B6033" s="711" t="s">
        <v>7222</v>
      </c>
      <c r="C6033" s="711" t="s">
        <v>424</v>
      </c>
      <c r="D6033" s="711" t="s">
        <v>5883</v>
      </c>
      <c r="E6033" s="714">
        <v>1110.03</v>
      </c>
    </row>
    <row r="6034" spans="1:5">
      <c r="A6034" s="712">
        <v>101813</v>
      </c>
      <c r="B6034" s="711" t="s">
        <v>7223</v>
      </c>
      <c r="C6034" s="711" t="s">
        <v>424</v>
      </c>
      <c r="D6034" s="711" t="s">
        <v>5883</v>
      </c>
      <c r="E6034" s="714">
        <v>1190.3599999999999</v>
      </c>
    </row>
    <row r="6035" spans="1:5">
      <c r="A6035" s="712">
        <v>101813</v>
      </c>
      <c r="B6035" s="711" t="s">
        <v>7223</v>
      </c>
      <c r="C6035" s="711" t="s">
        <v>424</v>
      </c>
      <c r="D6035" s="711" t="s">
        <v>5883</v>
      </c>
      <c r="E6035" s="714">
        <v>1190.3599999999999</v>
      </c>
    </row>
    <row r="6036" spans="1:5">
      <c r="A6036" s="712">
        <v>101814</v>
      </c>
      <c r="B6036" s="711" t="s">
        <v>7224</v>
      </c>
      <c r="C6036" s="711" t="s">
        <v>281</v>
      </c>
      <c r="D6036" s="711" t="s">
        <v>5884</v>
      </c>
      <c r="E6036" s="713">
        <v>41.76</v>
      </c>
    </row>
    <row r="6037" spans="1:5">
      <c r="A6037" s="712">
        <v>101814</v>
      </c>
      <c r="B6037" s="711" t="s">
        <v>7224</v>
      </c>
      <c r="C6037" s="711" t="s">
        <v>281</v>
      </c>
      <c r="D6037" s="711" t="s">
        <v>5884</v>
      </c>
      <c r="E6037" s="713">
        <v>41.76</v>
      </c>
    </row>
    <row r="6038" spans="1:5">
      <c r="A6038" s="712">
        <v>101815</v>
      </c>
      <c r="B6038" s="711" t="s">
        <v>7225</v>
      </c>
      <c r="C6038" s="711" t="s">
        <v>281</v>
      </c>
      <c r="D6038" s="711" t="s">
        <v>5883</v>
      </c>
      <c r="E6038" s="713">
        <v>67.37</v>
      </c>
    </row>
    <row r="6039" spans="1:5">
      <c r="A6039" s="712">
        <v>101815</v>
      </c>
      <c r="B6039" s="711" t="s">
        <v>7225</v>
      </c>
      <c r="C6039" s="711" t="s">
        <v>281</v>
      </c>
      <c r="D6039" s="711" t="s">
        <v>5883</v>
      </c>
      <c r="E6039" s="713">
        <v>67.37</v>
      </c>
    </row>
    <row r="6040" spans="1:5">
      <c r="A6040" s="712">
        <v>101816</v>
      </c>
      <c r="B6040" s="711" t="s">
        <v>7226</v>
      </c>
      <c r="C6040" s="711" t="s">
        <v>281</v>
      </c>
      <c r="D6040" s="711" t="s">
        <v>5884</v>
      </c>
      <c r="E6040" s="713">
        <v>56.75</v>
      </c>
    </row>
    <row r="6041" spans="1:5">
      <c r="A6041" s="712">
        <v>101816</v>
      </c>
      <c r="B6041" s="711" t="s">
        <v>7226</v>
      </c>
      <c r="C6041" s="711" t="s">
        <v>281</v>
      </c>
      <c r="D6041" s="711" t="s">
        <v>5884</v>
      </c>
      <c r="E6041" s="713">
        <v>56.75</v>
      </c>
    </row>
    <row r="6042" spans="1:5">
      <c r="A6042" s="712">
        <v>101817</v>
      </c>
      <c r="B6042" s="711" t="s">
        <v>7227</v>
      </c>
      <c r="C6042" s="711" t="s">
        <v>281</v>
      </c>
      <c r="D6042" s="711" t="s">
        <v>5884</v>
      </c>
      <c r="E6042" s="713">
        <v>43.77</v>
      </c>
    </row>
    <row r="6043" spans="1:5">
      <c r="A6043" s="712">
        <v>101817</v>
      </c>
      <c r="B6043" s="711" t="s">
        <v>7227</v>
      </c>
      <c r="C6043" s="711" t="s">
        <v>281</v>
      </c>
      <c r="D6043" s="711" t="s">
        <v>5884</v>
      </c>
      <c r="E6043" s="713">
        <v>43.77</v>
      </c>
    </row>
    <row r="6044" spans="1:5">
      <c r="A6044" s="712">
        <v>101818</v>
      </c>
      <c r="B6044" s="711" t="s">
        <v>7228</v>
      </c>
      <c r="C6044" s="711" t="s">
        <v>281</v>
      </c>
      <c r="D6044" s="711" t="s">
        <v>5883</v>
      </c>
      <c r="E6044" s="713">
        <v>56.72</v>
      </c>
    </row>
    <row r="6045" spans="1:5">
      <c r="A6045" s="712">
        <v>101818</v>
      </c>
      <c r="B6045" s="711" t="s">
        <v>7228</v>
      </c>
      <c r="C6045" s="711" t="s">
        <v>281</v>
      </c>
      <c r="D6045" s="711" t="s">
        <v>5883</v>
      </c>
      <c r="E6045" s="713">
        <v>56.72</v>
      </c>
    </row>
    <row r="6046" spans="1:5">
      <c r="A6046" s="712">
        <v>101819</v>
      </c>
      <c r="B6046" s="711" t="s">
        <v>7229</v>
      </c>
      <c r="C6046" s="711" t="s">
        <v>281</v>
      </c>
      <c r="D6046" s="711" t="s">
        <v>5884</v>
      </c>
      <c r="E6046" s="713">
        <v>52.45</v>
      </c>
    </row>
    <row r="6047" spans="1:5">
      <c r="A6047" s="712">
        <v>101819</v>
      </c>
      <c r="B6047" s="711" t="s">
        <v>7229</v>
      </c>
      <c r="C6047" s="711" t="s">
        <v>281</v>
      </c>
      <c r="D6047" s="711" t="s">
        <v>5884</v>
      </c>
      <c r="E6047" s="713">
        <v>52.45</v>
      </c>
    </row>
    <row r="6048" spans="1:5">
      <c r="A6048" s="712">
        <v>101820</v>
      </c>
      <c r="B6048" s="711" t="s">
        <v>7230</v>
      </c>
      <c r="C6048" s="711" t="s">
        <v>281</v>
      </c>
      <c r="D6048" s="711" t="s">
        <v>5884</v>
      </c>
      <c r="E6048" s="713">
        <v>32</v>
      </c>
    </row>
    <row r="6049" spans="1:5">
      <c r="A6049" s="712">
        <v>101820</v>
      </c>
      <c r="B6049" s="711" t="s">
        <v>7230</v>
      </c>
      <c r="C6049" s="711" t="s">
        <v>281</v>
      </c>
      <c r="D6049" s="711" t="s">
        <v>5884</v>
      </c>
      <c r="E6049" s="713">
        <v>32</v>
      </c>
    </row>
    <row r="6050" spans="1:5">
      <c r="A6050" s="712">
        <v>101821</v>
      </c>
      <c r="B6050" s="711" t="s">
        <v>7231</v>
      </c>
      <c r="C6050" s="711" t="s">
        <v>424</v>
      </c>
      <c r="D6050" s="711" t="s">
        <v>5884</v>
      </c>
      <c r="E6050" s="713">
        <v>42.11</v>
      </c>
    </row>
    <row r="6051" spans="1:5">
      <c r="A6051" s="712">
        <v>101821</v>
      </c>
      <c r="B6051" s="711" t="s">
        <v>7231</v>
      </c>
      <c r="C6051" s="711" t="s">
        <v>424</v>
      </c>
      <c r="D6051" s="711" t="s">
        <v>5884</v>
      </c>
      <c r="E6051" s="713">
        <v>42.11</v>
      </c>
    </row>
    <row r="6052" spans="1:5">
      <c r="A6052" s="712">
        <v>101822</v>
      </c>
      <c r="B6052" s="711" t="s">
        <v>7232</v>
      </c>
      <c r="C6052" s="711" t="s">
        <v>424</v>
      </c>
      <c r="D6052" s="711" t="s">
        <v>5884</v>
      </c>
      <c r="E6052" s="713">
        <v>85.17</v>
      </c>
    </row>
    <row r="6053" spans="1:5">
      <c r="A6053" s="712">
        <v>101822</v>
      </c>
      <c r="B6053" s="711" t="s">
        <v>7232</v>
      </c>
      <c r="C6053" s="711" t="s">
        <v>424</v>
      </c>
      <c r="D6053" s="711" t="s">
        <v>5884</v>
      </c>
      <c r="E6053" s="713">
        <v>85.17</v>
      </c>
    </row>
    <row r="6054" spans="1:5">
      <c r="A6054" s="712">
        <v>101823</v>
      </c>
      <c r="B6054" s="711" t="s">
        <v>7233</v>
      </c>
      <c r="C6054" s="711" t="s">
        <v>424</v>
      </c>
      <c r="D6054" s="711" t="s">
        <v>5884</v>
      </c>
      <c r="E6054" s="713">
        <v>107.81</v>
      </c>
    </row>
    <row r="6055" spans="1:5">
      <c r="A6055" s="712">
        <v>101823</v>
      </c>
      <c r="B6055" s="711" t="s">
        <v>7233</v>
      </c>
      <c r="C6055" s="711" t="s">
        <v>424</v>
      </c>
      <c r="D6055" s="711" t="s">
        <v>5884</v>
      </c>
      <c r="E6055" s="713">
        <v>107.81</v>
      </c>
    </row>
    <row r="6056" spans="1:5">
      <c r="A6056" s="712">
        <v>101824</v>
      </c>
      <c r="B6056" s="711" t="s">
        <v>7234</v>
      </c>
      <c r="C6056" s="711" t="s">
        <v>424</v>
      </c>
      <c r="D6056" s="711" t="s">
        <v>5884</v>
      </c>
      <c r="E6056" s="713">
        <v>128.88999999999999</v>
      </c>
    </row>
    <row r="6057" spans="1:5">
      <c r="A6057" s="712">
        <v>101824</v>
      </c>
      <c r="B6057" s="711" t="s">
        <v>7234</v>
      </c>
      <c r="C6057" s="711" t="s">
        <v>424</v>
      </c>
      <c r="D6057" s="711" t="s">
        <v>5884</v>
      </c>
      <c r="E6057" s="713">
        <v>128.88999999999999</v>
      </c>
    </row>
    <row r="6058" spans="1:5">
      <c r="A6058" s="712">
        <v>101825</v>
      </c>
      <c r="B6058" s="711" t="s">
        <v>7235</v>
      </c>
      <c r="C6058" s="711" t="s">
        <v>424</v>
      </c>
      <c r="D6058" s="711" t="s">
        <v>5884</v>
      </c>
      <c r="E6058" s="713">
        <v>149.4</v>
      </c>
    </row>
    <row r="6059" spans="1:5">
      <c r="A6059" s="712">
        <v>101825</v>
      </c>
      <c r="B6059" s="711" t="s">
        <v>7235</v>
      </c>
      <c r="C6059" s="711" t="s">
        <v>424</v>
      </c>
      <c r="D6059" s="711" t="s">
        <v>5884</v>
      </c>
      <c r="E6059" s="713">
        <v>149.4</v>
      </c>
    </row>
    <row r="6060" spans="1:5">
      <c r="A6060" s="712">
        <v>101826</v>
      </c>
      <c r="B6060" s="711" t="s">
        <v>7236</v>
      </c>
      <c r="C6060" s="711" t="s">
        <v>424</v>
      </c>
      <c r="D6060" s="711" t="s">
        <v>5884</v>
      </c>
      <c r="E6060" s="713">
        <v>169.64</v>
      </c>
    </row>
    <row r="6061" spans="1:5">
      <c r="A6061" s="712">
        <v>101826</v>
      </c>
      <c r="B6061" s="711" t="s">
        <v>7236</v>
      </c>
      <c r="C6061" s="711" t="s">
        <v>424</v>
      </c>
      <c r="D6061" s="711" t="s">
        <v>5884</v>
      </c>
      <c r="E6061" s="713">
        <v>169.64</v>
      </c>
    </row>
    <row r="6062" spans="1:5">
      <c r="A6062" s="712">
        <v>101827</v>
      </c>
      <c r="B6062" s="711" t="s">
        <v>7237</v>
      </c>
      <c r="C6062" s="711" t="s">
        <v>424</v>
      </c>
      <c r="D6062" s="711" t="s">
        <v>5884</v>
      </c>
      <c r="E6062" s="713">
        <v>187.35</v>
      </c>
    </row>
    <row r="6063" spans="1:5">
      <c r="A6063" s="712">
        <v>101827</v>
      </c>
      <c r="B6063" s="711" t="s">
        <v>7237</v>
      </c>
      <c r="C6063" s="711" t="s">
        <v>424</v>
      </c>
      <c r="D6063" s="711" t="s">
        <v>5884</v>
      </c>
      <c r="E6063" s="713">
        <v>187.35</v>
      </c>
    </row>
    <row r="6064" spans="1:5">
      <c r="A6064" s="712">
        <v>101828</v>
      </c>
      <c r="B6064" s="711" t="s">
        <v>7238</v>
      </c>
      <c r="C6064" s="711" t="s">
        <v>424</v>
      </c>
      <c r="D6064" s="711" t="s">
        <v>5884</v>
      </c>
      <c r="E6064" s="713">
        <v>170.32</v>
      </c>
    </row>
    <row r="6065" spans="1:5">
      <c r="A6065" s="712">
        <v>101828</v>
      </c>
      <c r="B6065" s="711" t="s">
        <v>7238</v>
      </c>
      <c r="C6065" s="711" t="s">
        <v>424</v>
      </c>
      <c r="D6065" s="711" t="s">
        <v>5884</v>
      </c>
      <c r="E6065" s="713">
        <v>170.32</v>
      </c>
    </row>
    <row r="6066" spans="1:5">
      <c r="A6066" s="712">
        <v>101829</v>
      </c>
      <c r="B6066" s="711" t="s">
        <v>7239</v>
      </c>
      <c r="C6066" s="711" t="s">
        <v>424</v>
      </c>
      <c r="D6066" s="711" t="s">
        <v>5884</v>
      </c>
      <c r="E6066" s="713">
        <v>226.98</v>
      </c>
    </row>
    <row r="6067" spans="1:5">
      <c r="A6067" s="712">
        <v>101829</v>
      </c>
      <c r="B6067" s="711" t="s">
        <v>7239</v>
      </c>
      <c r="C6067" s="711" t="s">
        <v>424</v>
      </c>
      <c r="D6067" s="711" t="s">
        <v>5884</v>
      </c>
      <c r="E6067" s="713">
        <v>226.98</v>
      </c>
    </row>
    <row r="6068" spans="1:5">
      <c r="A6068" s="712">
        <v>101830</v>
      </c>
      <c r="B6068" s="711" t="s">
        <v>7240</v>
      </c>
      <c r="C6068" s="711" t="s">
        <v>424</v>
      </c>
      <c r="D6068" s="711" t="s">
        <v>5884</v>
      </c>
      <c r="E6068" s="713">
        <v>245.45</v>
      </c>
    </row>
    <row r="6069" spans="1:5">
      <c r="A6069" s="712">
        <v>101830</v>
      </c>
      <c r="B6069" s="711" t="s">
        <v>7240</v>
      </c>
      <c r="C6069" s="711" t="s">
        <v>424</v>
      </c>
      <c r="D6069" s="711" t="s">
        <v>5884</v>
      </c>
      <c r="E6069" s="713">
        <v>245.45</v>
      </c>
    </row>
    <row r="6070" spans="1:5">
      <c r="A6070" s="712">
        <v>101831</v>
      </c>
      <c r="B6070" s="711" t="s">
        <v>7241</v>
      </c>
      <c r="C6070" s="711" t="s">
        <v>424</v>
      </c>
      <c r="D6070" s="711" t="s">
        <v>5884</v>
      </c>
      <c r="E6070" s="713">
        <v>263.64999999999998</v>
      </c>
    </row>
    <row r="6071" spans="1:5">
      <c r="A6071" s="712">
        <v>101831</v>
      </c>
      <c r="B6071" s="711" t="s">
        <v>7241</v>
      </c>
      <c r="C6071" s="711" t="s">
        <v>424</v>
      </c>
      <c r="D6071" s="711" t="s">
        <v>5884</v>
      </c>
      <c r="E6071" s="713">
        <v>263.64999999999998</v>
      </c>
    </row>
    <row r="6072" spans="1:5">
      <c r="A6072" s="712">
        <v>101832</v>
      </c>
      <c r="B6072" s="711" t="s">
        <v>7242</v>
      </c>
      <c r="C6072" s="711" t="s">
        <v>424</v>
      </c>
      <c r="D6072" s="711" t="s">
        <v>5884</v>
      </c>
      <c r="E6072" s="713">
        <v>210.64</v>
      </c>
    </row>
    <row r="6073" spans="1:5">
      <c r="A6073" s="712">
        <v>101833</v>
      </c>
      <c r="B6073" s="711" t="s">
        <v>7243</v>
      </c>
      <c r="C6073" s="711" t="s">
        <v>424</v>
      </c>
      <c r="D6073" s="711" t="s">
        <v>5884</v>
      </c>
      <c r="E6073" s="713">
        <v>229.44</v>
      </c>
    </row>
    <row r="6074" spans="1:5">
      <c r="A6074" s="712">
        <v>101834</v>
      </c>
      <c r="B6074" s="711" t="s">
        <v>7244</v>
      </c>
      <c r="C6074" s="711" t="s">
        <v>424</v>
      </c>
      <c r="D6074" s="711" t="s">
        <v>5884</v>
      </c>
      <c r="E6074" s="713">
        <v>247.98</v>
      </c>
    </row>
    <row r="6075" spans="1:5">
      <c r="A6075" s="712">
        <v>101835</v>
      </c>
      <c r="B6075" s="711" t="s">
        <v>7245</v>
      </c>
      <c r="C6075" s="711" t="s">
        <v>424</v>
      </c>
      <c r="D6075" s="711" t="s">
        <v>5883</v>
      </c>
      <c r="E6075" s="713">
        <v>279.72000000000003</v>
      </c>
    </row>
    <row r="6076" spans="1:5">
      <c r="A6076" s="712">
        <v>101836</v>
      </c>
      <c r="B6076" s="711" t="s">
        <v>7246</v>
      </c>
      <c r="C6076" s="711" t="s">
        <v>424</v>
      </c>
      <c r="D6076" s="711" t="s">
        <v>5883</v>
      </c>
      <c r="E6076" s="713">
        <v>15.65</v>
      </c>
    </row>
    <row r="6077" spans="1:5">
      <c r="A6077" s="712">
        <v>101837</v>
      </c>
      <c r="B6077" s="711" t="s">
        <v>7247</v>
      </c>
      <c r="C6077" s="711" t="s">
        <v>424</v>
      </c>
      <c r="D6077" s="711" t="s">
        <v>5883</v>
      </c>
      <c r="E6077" s="713">
        <v>38.29</v>
      </c>
    </row>
    <row r="6078" spans="1:5">
      <c r="A6078" s="712">
        <v>101838</v>
      </c>
      <c r="B6078" s="711" t="s">
        <v>7248</v>
      </c>
      <c r="C6078" s="711" t="s">
        <v>424</v>
      </c>
      <c r="D6078" s="711" t="s">
        <v>5883</v>
      </c>
      <c r="E6078" s="713">
        <v>59.37</v>
      </c>
    </row>
    <row r="6079" spans="1:5">
      <c r="A6079" s="712">
        <v>101839</v>
      </c>
      <c r="B6079" s="711" t="s">
        <v>7249</v>
      </c>
      <c r="C6079" s="711" t="s">
        <v>424</v>
      </c>
      <c r="D6079" s="711" t="s">
        <v>5883</v>
      </c>
      <c r="E6079" s="713">
        <v>79.87</v>
      </c>
    </row>
    <row r="6080" spans="1:5">
      <c r="A6080" s="712">
        <v>101840</v>
      </c>
      <c r="B6080" s="711" t="s">
        <v>7250</v>
      </c>
      <c r="C6080" s="711" t="s">
        <v>424</v>
      </c>
      <c r="D6080" s="711" t="s">
        <v>5883</v>
      </c>
      <c r="E6080" s="713">
        <v>128.36000000000001</v>
      </c>
    </row>
    <row r="6081" spans="1:5">
      <c r="A6081" s="712">
        <v>101841</v>
      </c>
      <c r="B6081" s="711" t="s">
        <v>7251</v>
      </c>
      <c r="C6081" s="711" t="s">
        <v>424</v>
      </c>
      <c r="D6081" s="711" t="s">
        <v>5883</v>
      </c>
      <c r="E6081" s="713">
        <v>117.83</v>
      </c>
    </row>
    <row r="6082" spans="1:5">
      <c r="A6082" s="712">
        <v>101842</v>
      </c>
      <c r="B6082" s="711" t="s">
        <v>7252</v>
      </c>
      <c r="C6082" s="711" t="s">
        <v>424</v>
      </c>
      <c r="D6082" s="711" t="s">
        <v>5883</v>
      </c>
      <c r="E6082" s="713">
        <v>100.8</v>
      </c>
    </row>
    <row r="6083" spans="1:5">
      <c r="A6083" s="712">
        <v>101843</v>
      </c>
      <c r="B6083" s="711" t="s">
        <v>7253</v>
      </c>
      <c r="C6083" s="711" t="s">
        <v>424</v>
      </c>
      <c r="D6083" s="711" t="s">
        <v>5883</v>
      </c>
      <c r="E6083" s="713">
        <v>157.46</v>
      </c>
    </row>
    <row r="6084" spans="1:5">
      <c r="A6084" s="712">
        <v>101844</v>
      </c>
      <c r="B6084" s="711" t="s">
        <v>7254</v>
      </c>
      <c r="C6084" s="711" t="s">
        <v>424</v>
      </c>
      <c r="D6084" s="711" t="s">
        <v>5883</v>
      </c>
      <c r="E6084" s="713">
        <v>175.93</v>
      </c>
    </row>
    <row r="6085" spans="1:5">
      <c r="A6085" s="712">
        <v>101845</v>
      </c>
      <c r="B6085" s="711" t="s">
        <v>7255</v>
      </c>
      <c r="C6085" s="711" t="s">
        <v>424</v>
      </c>
      <c r="D6085" s="711" t="s">
        <v>5883</v>
      </c>
      <c r="E6085" s="713">
        <v>194.13</v>
      </c>
    </row>
    <row r="6086" spans="1:5">
      <c r="A6086" s="712">
        <v>101846</v>
      </c>
      <c r="B6086" s="711" t="s">
        <v>7256</v>
      </c>
      <c r="C6086" s="711" t="s">
        <v>424</v>
      </c>
      <c r="D6086" s="711" t="s">
        <v>5883</v>
      </c>
      <c r="E6086" s="713">
        <v>141.12</v>
      </c>
    </row>
    <row r="6087" spans="1:5">
      <c r="A6087" s="712">
        <v>101847</v>
      </c>
      <c r="B6087" s="711" t="s">
        <v>7257</v>
      </c>
      <c r="C6087" s="711" t="s">
        <v>424</v>
      </c>
      <c r="D6087" s="711" t="s">
        <v>5883</v>
      </c>
      <c r="E6087" s="713">
        <v>159.91999999999999</v>
      </c>
    </row>
    <row r="6088" spans="1:5">
      <c r="A6088" s="712">
        <v>101848</v>
      </c>
      <c r="B6088" s="711" t="s">
        <v>7258</v>
      </c>
      <c r="C6088" s="711" t="s">
        <v>424</v>
      </c>
      <c r="D6088" s="711" t="s">
        <v>5883</v>
      </c>
      <c r="E6088" s="713">
        <v>178.46</v>
      </c>
    </row>
    <row r="6089" spans="1:5">
      <c r="A6089" s="712">
        <v>101849</v>
      </c>
      <c r="B6089" s="711" t="s">
        <v>7259</v>
      </c>
      <c r="C6089" s="711" t="s">
        <v>424</v>
      </c>
      <c r="D6089" s="711" t="s">
        <v>5883</v>
      </c>
      <c r="E6089" s="713">
        <v>210.2</v>
      </c>
    </row>
    <row r="6090" spans="1:5">
      <c r="A6090" s="712">
        <v>101849</v>
      </c>
      <c r="B6090" s="711" t="s">
        <v>7259</v>
      </c>
      <c r="C6090" s="711" t="s">
        <v>424</v>
      </c>
      <c r="D6090" s="711" t="s">
        <v>5883</v>
      </c>
      <c r="E6090" s="713">
        <v>210.2</v>
      </c>
    </row>
    <row r="6091" spans="1:5">
      <c r="A6091" s="712">
        <v>101850</v>
      </c>
      <c r="B6091" s="711" t="s">
        <v>7260</v>
      </c>
      <c r="C6091" s="711" t="s">
        <v>281</v>
      </c>
      <c r="D6091" s="711" t="s">
        <v>5883</v>
      </c>
      <c r="E6091" s="713">
        <v>48.86</v>
      </c>
    </row>
    <row r="6092" spans="1:5">
      <c r="A6092" s="712">
        <v>101850</v>
      </c>
      <c r="B6092" s="711" t="s">
        <v>7260</v>
      </c>
      <c r="C6092" s="711" t="s">
        <v>281</v>
      </c>
      <c r="D6092" s="711" t="s">
        <v>5883</v>
      </c>
      <c r="E6092" s="713">
        <v>48.86</v>
      </c>
    </row>
    <row r="6093" spans="1:5">
      <c r="A6093" s="712">
        <v>101851</v>
      </c>
      <c r="B6093" s="711" t="s">
        <v>7261</v>
      </c>
      <c r="C6093" s="711" t="s">
        <v>281</v>
      </c>
      <c r="D6093" s="711" t="s">
        <v>5883</v>
      </c>
      <c r="E6093" s="713">
        <v>96.83</v>
      </c>
    </row>
    <row r="6094" spans="1:5">
      <c r="A6094" s="712">
        <v>101851</v>
      </c>
      <c r="B6094" s="711" t="s">
        <v>7261</v>
      </c>
      <c r="C6094" s="711" t="s">
        <v>281</v>
      </c>
      <c r="D6094" s="711" t="s">
        <v>5883</v>
      </c>
      <c r="E6094" s="713">
        <v>96.83</v>
      </c>
    </row>
    <row r="6095" spans="1:5">
      <c r="A6095" s="712">
        <v>101852</v>
      </c>
      <c r="B6095" s="711" t="s">
        <v>7262</v>
      </c>
      <c r="C6095" s="711" t="s">
        <v>281</v>
      </c>
      <c r="D6095" s="711" t="s">
        <v>5883</v>
      </c>
      <c r="E6095" s="713">
        <v>57.66</v>
      </c>
    </row>
    <row r="6096" spans="1:5">
      <c r="A6096" s="712">
        <v>101852</v>
      </c>
      <c r="B6096" s="711" t="s">
        <v>7262</v>
      </c>
      <c r="C6096" s="711" t="s">
        <v>281</v>
      </c>
      <c r="D6096" s="711" t="s">
        <v>5883</v>
      </c>
      <c r="E6096" s="713">
        <v>57.66</v>
      </c>
    </row>
    <row r="6097" spans="1:5">
      <c r="A6097" s="712">
        <v>101853</v>
      </c>
      <c r="B6097" s="711" t="s">
        <v>7263</v>
      </c>
      <c r="C6097" s="711" t="s">
        <v>281</v>
      </c>
      <c r="D6097" s="711" t="s">
        <v>5883</v>
      </c>
      <c r="E6097" s="713">
        <v>45.74</v>
      </c>
    </row>
    <row r="6098" spans="1:5">
      <c r="A6098" s="712">
        <v>101853</v>
      </c>
      <c r="B6098" s="711" t="s">
        <v>7263</v>
      </c>
      <c r="C6098" s="711" t="s">
        <v>281</v>
      </c>
      <c r="D6098" s="711" t="s">
        <v>5883</v>
      </c>
      <c r="E6098" s="713">
        <v>45.74</v>
      </c>
    </row>
    <row r="6099" spans="1:5">
      <c r="A6099" s="712">
        <v>101854</v>
      </c>
      <c r="B6099" s="711" t="s">
        <v>7264</v>
      </c>
      <c r="C6099" s="711" t="s">
        <v>281</v>
      </c>
      <c r="D6099" s="711" t="s">
        <v>5883</v>
      </c>
      <c r="E6099" s="713">
        <v>100.35</v>
      </c>
    </row>
    <row r="6100" spans="1:5">
      <c r="A6100" s="712">
        <v>101854</v>
      </c>
      <c r="B6100" s="711" t="s">
        <v>7264</v>
      </c>
      <c r="C6100" s="711" t="s">
        <v>281</v>
      </c>
      <c r="D6100" s="711" t="s">
        <v>5883</v>
      </c>
      <c r="E6100" s="713">
        <v>100.35</v>
      </c>
    </row>
    <row r="6101" spans="1:5">
      <c r="A6101" s="712">
        <v>101855</v>
      </c>
      <c r="B6101" s="711" t="s">
        <v>7265</v>
      </c>
      <c r="C6101" s="711" t="s">
        <v>281</v>
      </c>
      <c r="D6101" s="711" t="s">
        <v>5883</v>
      </c>
      <c r="E6101" s="713">
        <v>60.8</v>
      </c>
    </row>
    <row r="6102" spans="1:5">
      <c r="A6102" s="712">
        <v>101855</v>
      </c>
      <c r="B6102" s="711" t="s">
        <v>7265</v>
      </c>
      <c r="C6102" s="711" t="s">
        <v>281</v>
      </c>
      <c r="D6102" s="711" t="s">
        <v>5883</v>
      </c>
      <c r="E6102" s="713">
        <v>60.8</v>
      </c>
    </row>
    <row r="6103" spans="1:5">
      <c r="A6103" s="712">
        <v>101856</v>
      </c>
      <c r="B6103" s="711" t="s">
        <v>7266</v>
      </c>
      <c r="C6103" s="711" t="s">
        <v>281</v>
      </c>
      <c r="D6103" s="711" t="s">
        <v>5884</v>
      </c>
      <c r="E6103" s="713">
        <v>20.87</v>
      </c>
    </row>
    <row r="6104" spans="1:5">
      <c r="A6104" s="712">
        <v>101856</v>
      </c>
      <c r="B6104" s="711" t="s">
        <v>7266</v>
      </c>
      <c r="C6104" s="711" t="s">
        <v>281</v>
      </c>
      <c r="D6104" s="711" t="s">
        <v>5884</v>
      </c>
      <c r="E6104" s="713">
        <v>20.87</v>
      </c>
    </row>
    <row r="6105" spans="1:5">
      <c r="A6105" s="712">
        <v>101857</v>
      </c>
      <c r="B6105" s="711" t="s">
        <v>7267</v>
      </c>
      <c r="C6105" s="711" t="s">
        <v>281</v>
      </c>
      <c r="D6105" s="711" t="s">
        <v>5884</v>
      </c>
      <c r="E6105" s="713">
        <v>25.83</v>
      </c>
    </row>
    <row r="6106" spans="1:5">
      <c r="A6106" s="712">
        <v>101857</v>
      </c>
      <c r="B6106" s="711" t="s">
        <v>7267</v>
      </c>
      <c r="C6106" s="711" t="s">
        <v>281</v>
      </c>
      <c r="D6106" s="711" t="s">
        <v>5884</v>
      </c>
      <c r="E6106" s="713">
        <v>25.83</v>
      </c>
    </row>
    <row r="6107" spans="1:5">
      <c r="A6107" s="712">
        <v>101858</v>
      </c>
      <c r="B6107" s="711" t="s">
        <v>7268</v>
      </c>
      <c r="C6107" s="711" t="s">
        <v>281</v>
      </c>
      <c r="D6107" s="711" t="s">
        <v>5884</v>
      </c>
      <c r="E6107" s="713">
        <v>21.29</v>
      </c>
    </row>
    <row r="6108" spans="1:5">
      <c r="A6108" s="712">
        <v>101858</v>
      </c>
      <c r="B6108" s="711" t="s">
        <v>7268</v>
      </c>
      <c r="C6108" s="711" t="s">
        <v>281</v>
      </c>
      <c r="D6108" s="711" t="s">
        <v>5884</v>
      </c>
      <c r="E6108" s="713">
        <v>21.29</v>
      </c>
    </row>
    <row r="6109" spans="1:5">
      <c r="A6109" s="712">
        <v>101859</v>
      </c>
      <c r="B6109" s="711" t="s">
        <v>7269</v>
      </c>
      <c r="C6109" s="711" t="s">
        <v>281</v>
      </c>
      <c r="D6109" s="711" t="s">
        <v>5884</v>
      </c>
      <c r="E6109" s="713">
        <v>23.41</v>
      </c>
    </row>
    <row r="6110" spans="1:5">
      <c r="A6110" s="712">
        <v>101859</v>
      </c>
      <c r="B6110" s="711" t="s">
        <v>7269</v>
      </c>
      <c r="C6110" s="711" t="s">
        <v>281</v>
      </c>
      <c r="D6110" s="711" t="s">
        <v>5884</v>
      </c>
      <c r="E6110" s="713">
        <v>23.41</v>
      </c>
    </row>
    <row r="6111" spans="1:5">
      <c r="A6111" s="712">
        <v>101860</v>
      </c>
      <c r="B6111" s="711" t="s">
        <v>7270</v>
      </c>
      <c r="C6111" s="711" t="s">
        <v>281</v>
      </c>
      <c r="D6111" s="711" t="s">
        <v>5884</v>
      </c>
      <c r="E6111" s="713">
        <v>26.76</v>
      </c>
    </row>
    <row r="6112" spans="1:5">
      <c r="A6112" s="712">
        <v>101860</v>
      </c>
      <c r="B6112" s="711" t="s">
        <v>7270</v>
      </c>
      <c r="C6112" s="711" t="s">
        <v>281</v>
      </c>
      <c r="D6112" s="711" t="s">
        <v>5884</v>
      </c>
      <c r="E6112" s="713">
        <v>26.76</v>
      </c>
    </row>
    <row r="6113" spans="1:5">
      <c r="A6113" s="712">
        <v>101861</v>
      </c>
      <c r="B6113" s="711" t="s">
        <v>7271</v>
      </c>
      <c r="C6113" s="711" t="s">
        <v>281</v>
      </c>
      <c r="D6113" s="711" t="s">
        <v>5884</v>
      </c>
      <c r="E6113" s="713">
        <v>25.1</v>
      </c>
    </row>
    <row r="6114" spans="1:5">
      <c r="A6114" s="712">
        <v>101861</v>
      </c>
      <c r="B6114" s="711" t="s">
        <v>7271</v>
      </c>
      <c r="C6114" s="711" t="s">
        <v>281</v>
      </c>
      <c r="D6114" s="711" t="s">
        <v>5884</v>
      </c>
      <c r="E6114" s="713">
        <v>25.1</v>
      </c>
    </row>
    <row r="6115" spans="1:5">
      <c r="A6115" s="712">
        <v>101862</v>
      </c>
      <c r="B6115" s="711" t="s">
        <v>7272</v>
      </c>
      <c r="C6115" s="711" t="s">
        <v>281</v>
      </c>
      <c r="D6115" s="711" t="s">
        <v>5884</v>
      </c>
      <c r="E6115" s="713">
        <v>27.26</v>
      </c>
    </row>
    <row r="6116" spans="1:5">
      <c r="A6116" s="712">
        <v>101862</v>
      </c>
      <c r="B6116" s="711" t="s">
        <v>7272</v>
      </c>
      <c r="C6116" s="711" t="s">
        <v>281</v>
      </c>
      <c r="D6116" s="711" t="s">
        <v>5884</v>
      </c>
      <c r="E6116" s="713">
        <v>27.26</v>
      </c>
    </row>
    <row r="6117" spans="1:5">
      <c r="A6117" s="712">
        <v>101863</v>
      </c>
      <c r="B6117" s="711" t="s">
        <v>7273</v>
      </c>
      <c r="C6117" s="711" t="s">
        <v>281</v>
      </c>
      <c r="D6117" s="711" t="s">
        <v>5884</v>
      </c>
      <c r="E6117" s="713">
        <v>21.58</v>
      </c>
    </row>
    <row r="6118" spans="1:5">
      <c r="A6118" s="712">
        <v>101863</v>
      </c>
      <c r="B6118" s="711" t="s">
        <v>7273</v>
      </c>
      <c r="C6118" s="711" t="s">
        <v>281</v>
      </c>
      <c r="D6118" s="711" t="s">
        <v>5884</v>
      </c>
      <c r="E6118" s="713">
        <v>21.58</v>
      </c>
    </row>
    <row r="6119" spans="1:5">
      <c r="A6119" s="712">
        <v>101864</v>
      </c>
      <c r="B6119" s="711" t="s">
        <v>7274</v>
      </c>
      <c r="C6119" s="711" t="s">
        <v>281</v>
      </c>
      <c r="D6119" s="711" t="s">
        <v>5884</v>
      </c>
      <c r="E6119" s="713">
        <v>24.93</v>
      </c>
    </row>
    <row r="6120" spans="1:5">
      <c r="A6120" s="712">
        <v>101864</v>
      </c>
      <c r="B6120" s="711" t="s">
        <v>7274</v>
      </c>
      <c r="C6120" s="711" t="s">
        <v>281</v>
      </c>
      <c r="D6120" s="711" t="s">
        <v>5884</v>
      </c>
      <c r="E6120" s="713">
        <v>24.93</v>
      </c>
    </row>
    <row r="6121" spans="1:5">
      <c r="A6121" s="712">
        <v>101865</v>
      </c>
      <c r="B6121" s="711" t="s">
        <v>7275</v>
      </c>
      <c r="C6121" s="711" t="s">
        <v>281</v>
      </c>
      <c r="D6121" s="711" t="s">
        <v>5884</v>
      </c>
      <c r="E6121" s="713">
        <v>28.27</v>
      </c>
    </row>
    <row r="6122" spans="1:5">
      <c r="A6122" s="712">
        <v>101865</v>
      </c>
      <c r="B6122" s="711" t="s">
        <v>7275</v>
      </c>
      <c r="C6122" s="711" t="s">
        <v>281</v>
      </c>
      <c r="D6122" s="711" t="s">
        <v>5884</v>
      </c>
      <c r="E6122" s="713">
        <v>28.27</v>
      </c>
    </row>
    <row r="6123" spans="1:5">
      <c r="A6123" s="712">
        <v>101866</v>
      </c>
      <c r="B6123" s="711" t="s">
        <v>7276</v>
      </c>
      <c r="C6123" s="711" t="s">
        <v>281</v>
      </c>
      <c r="D6123" s="711" t="s">
        <v>5884</v>
      </c>
      <c r="E6123" s="713">
        <v>25.26</v>
      </c>
    </row>
    <row r="6124" spans="1:5">
      <c r="A6124" s="712">
        <v>101866</v>
      </c>
      <c r="B6124" s="711" t="s">
        <v>7276</v>
      </c>
      <c r="C6124" s="711" t="s">
        <v>281</v>
      </c>
      <c r="D6124" s="711" t="s">
        <v>5884</v>
      </c>
      <c r="E6124" s="713">
        <v>25.26</v>
      </c>
    </row>
    <row r="6125" spans="1:5">
      <c r="A6125" s="712">
        <v>101867</v>
      </c>
      <c r="B6125" s="711" t="s">
        <v>7277</v>
      </c>
      <c r="C6125" s="711" t="s">
        <v>281</v>
      </c>
      <c r="D6125" s="711" t="s">
        <v>5884</v>
      </c>
      <c r="E6125" s="713">
        <v>28.62</v>
      </c>
    </row>
    <row r="6126" spans="1:5">
      <c r="A6126" s="712">
        <v>101867</v>
      </c>
      <c r="B6126" s="711" t="s">
        <v>7277</v>
      </c>
      <c r="C6126" s="711" t="s">
        <v>281</v>
      </c>
      <c r="D6126" s="711" t="s">
        <v>5884</v>
      </c>
      <c r="E6126" s="713">
        <v>28.62</v>
      </c>
    </row>
    <row r="6127" spans="1:5">
      <c r="A6127" s="712">
        <v>101868</v>
      </c>
      <c r="B6127" s="711" t="s">
        <v>7278</v>
      </c>
      <c r="C6127" s="711" t="s">
        <v>281</v>
      </c>
      <c r="D6127" s="711" t="s">
        <v>5884</v>
      </c>
      <c r="E6127" s="713">
        <v>22.93</v>
      </c>
    </row>
    <row r="6128" spans="1:5">
      <c r="A6128" s="712">
        <v>101868</v>
      </c>
      <c r="B6128" s="711" t="s">
        <v>7278</v>
      </c>
      <c r="C6128" s="711" t="s">
        <v>281</v>
      </c>
      <c r="D6128" s="711" t="s">
        <v>5884</v>
      </c>
      <c r="E6128" s="713">
        <v>22.93</v>
      </c>
    </row>
    <row r="6129" spans="1:5">
      <c r="A6129" s="712">
        <v>101869</v>
      </c>
      <c r="B6129" s="711" t="s">
        <v>7279</v>
      </c>
      <c r="C6129" s="711" t="s">
        <v>281</v>
      </c>
      <c r="D6129" s="711" t="s">
        <v>5884</v>
      </c>
      <c r="E6129" s="713">
        <v>26.27</v>
      </c>
    </row>
    <row r="6130" spans="1:5">
      <c r="A6130" s="712">
        <v>101869</v>
      </c>
      <c r="B6130" s="711" t="s">
        <v>7279</v>
      </c>
      <c r="C6130" s="711" t="s">
        <v>281</v>
      </c>
      <c r="D6130" s="711" t="s">
        <v>5884</v>
      </c>
      <c r="E6130" s="713">
        <v>26.27</v>
      </c>
    </row>
    <row r="6131" spans="1:5">
      <c r="A6131" s="712">
        <v>101870</v>
      </c>
      <c r="B6131" s="711" t="s">
        <v>7280</v>
      </c>
      <c r="C6131" s="711" t="s">
        <v>281</v>
      </c>
      <c r="D6131" s="711" t="s">
        <v>5884</v>
      </c>
      <c r="E6131" s="713">
        <v>29.62</v>
      </c>
    </row>
    <row r="6132" spans="1:5">
      <c r="A6132" s="712">
        <v>101870</v>
      </c>
      <c r="B6132" s="711" t="s">
        <v>7280</v>
      </c>
      <c r="C6132" s="711" t="s">
        <v>281</v>
      </c>
      <c r="D6132" s="711" t="s">
        <v>5884</v>
      </c>
      <c r="E6132" s="713">
        <v>29.62</v>
      </c>
    </row>
    <row r="6133" spans="1:5">
      <c r="A6133" s="712">
        <v>102096</v>
      </c>
      <c r="B6133" s="711" t="s">
        <v>7281</v>
      </c>
      <c r="C6133" s="711" t="s">
        <v>424</v>
      </c>
      <c r="D6133" s="711" t="s">
        <v>5883</v>
      </c>
      <c r="E6133" s="714">
        <v>1110.83</v>
      </c>
    </row>
    <row r="6134" spans="1:5">
      <c r="A6134" s="712">
        <v>102098</v>
      </c>
      <c r="B6134" s="711" t="s">
        <v>7282</v>
      </c>
      <c r="C6134" s="711" t="s">
        <v>424</v>
      </c>
      <c r="D6134" s="711" t="s">
        <v>5883</v>
      </c>
      <c r="E6134" s="714">
        <v>1156.81</v>
      </c>
    </row>
    <row r="6135" spans="1:5">
      <c r="A6135" s="712">
        <v>102100</v>
      </c>
      <c r="B6135" s="711" t="s">
        <v>7283</v>
      </c>
      <c r="C6135" s="711" t="s">
        <v>281</v>
      </c>
      <c r="D6135" s="711" t="s">
        <v>5883</v>
      </c>
      <c r="E6135" s="713">
        <v>7.72</v>
      </c>
    </row>
    <row r="6136" spans="1:5">
      <c r="A6136" s="712">
        <v>102101</v>
      </c>
      <c r="B6136" s="711" t="s">
        <v>7284</v>
      </c>
      <c r="C6136" s="711" t="s">
        <v>281</v>
      </c>
      <c r="D6136" s="711" t="s">
        <v>5883</v>
      </c>
      <c r="E6136" s="713">
        <v>2.7</v>
      </c>
    </row>
    <row r="6137" spans="1:5">
      <c r="A6137" s="712">
        <v>102101</v>
      </c>
      <c r="B6137" s="711" t="s">
        <v>7284</v>
      </c>
      <c r="C6137" s="711" t="s">
        <v>281</v>
      </c>
      <c r="D6137" s="711" t="s">
        <v>5883</v>
      </c>
      <c r="E6137" s="713">
        <v>2.7</v>
      </c>
    </row>
    <row r="6138" spans="1:5">
      <c r="A6138" s="712">
        <v>100576</v>
      </c>
      <c r="B6138" s="711" t="s">
        <v>588</v>
      </c>
      <c r="C6138" s="711" t="s">
        <v>281</v>
      </c>
      <c r="D6138" s="711" t="s">
        <v>5883</v>
      </c>
      <c r="E6138" s="713">
        <v>1.41</v>
      </c>
    </row>
    <row r="6139" spans="1:5">
      <c r="A6139" s="712">
        <v>100577</v>
      </c>
      <c r="B6139" s="711" t="s">
        <v>589</v>
      </c>
      <c r="C6139" s="711" t="s">
        <v>281</v>
      </c>
      <c r="D6139" s="711" t="s">
        <v>5883</v>
      </c>
      <c r="E6139" s="713">
        <v>0.66</v>
      </c>
    </row>
    <row r="6140" spans="1:5">
      <c r="A6140" s="712">
        <v>96388</v>
      </c>
      <c r="B6140" s="711" t="s">
        <v>279</v>
      </c>
      <c r="C6140" s="711" t="s">
        <v>424</v>
      </c>
      <c r="D6140" s="711" t="s">
        <v>5883</v>
      </c>
      <c r="E6140" s="713">
        <v>6.66</v>
      </c>
    </row>
    <row r="6141" spans="1:5">
      <c r="A6141" s="712">
        <v>96389</v>
      </c>
      <c r="B6141" s="711" t="s">
        <v>4754</v>
      </c>
      <c r="C6141" s="711" t="s">
        <v>424</v>
      </c>
      <c r="D6141" s="711" t="s">
        <v>5883</v>
      </c>
      <c r="E6141" s="713">
        <v>32.630000000000003</v>
      </c>
    </row>
    <row r="6142" spans="1:5">
      <c r="A6142" s="712">
        <v>96390</v>
      </c>
      <c r="B6142" s="711" t="s">
        <v>4755</v>
      </c>
      <c r="C6142" s="711" t="s">
        <v>424</v>
      </c>
      <c r="D6142" s="711" t="s">
        <v>5883</v>
      </c>
      <c r="E6142" s="713">
        <v>52.58</v>
      </c>
    </row>
    <row r="6143" spans="1:5">
      <c r="A6143" s="712">
        <v>96391</v>
      </c>
      <c r="B6143" s="711" t="s">
        <v>4756</v>
      </c>
      <c r="C6143" s="711" t="s">
        <v>424</v>
      </c>
      <c r="D6143" s="711" t="s">
        <v>5883</v>
      </c>
      <c r="E6143" s="713">
        <v>73.59</v>
      </c>
    </row>
    <row r="6144" spans="1:5">
      <c r="A6144" s="712">
        <v>96392</v>
      </c>
      <c r="B6144" s="711" t="s">
        <v>4757</v>
      </c>
      <c r="C6144" s="711" t="s">
        <v>424</v>
      </c>
      <c r="D6144" s="711" t="s">
        <v>5883</v>
      </c>
      <c r="E6144" s="713">
        <v>93.83</v>
      </c>
    </row>
    <row r="6145" spans="1:5">
      <c r="A6145" s="712">
        <v>96396</v>
      </c>
      <c r="B6145" s="711" t="s">
        <v>596</v>
      </c>
      <c r="C6145" s="711" t="s">
        <v>424</v>
      </c>
      <c r="D6145" s="711" t="s">
        <v>5883</v>
      </c>
      <c r="E6145" s="713">
        <v>201.95</v>
      </c>
    </row>
    <row r="6146" spans="1:5">
      <c r="A6146" s="712">
        <v>96397</v>
      </c>
      <c r="B6146" s="711" t="s">
        <v>4758</v>
      </c>
      <c r="C6146" s="711" t="s">
        <v>424</v>
      </c>
      <c r="D6146" s="711" t="s">
        <v>5883</v>
      </c>
      <c r="E6146" s="713">
        <v>236.62</v>
      </c>
    </row>
    <row r="6147" spans="1:5">
      <c r="A6147" s="712">
        <v>96398</v>
      </c>
      <c r="B6147" s="711" t="s">
        <v>4759</v>
      </c>
      <c r="C6147" s="711" t="s">
        <v>424</v>
      </c>
      <c r="D6147" s="711" t="s">
        <v>5883</v>
      </c>
      <c r="E6147" s="713">
        <v>287.20999999999998</v>
      </c>
    </row>
    <row r="6148" spans="1:5">
      <c r="A6148" s="712">
        <v>96399</v>
      </c>
      <c r="B6148" s="711" t="s">
        <v>4760</v>
      </c>
      <c r="C6148" s="711" t="s">
        <v>424</v>
      </c>
      <c r="D6148" s="711" t="s">
        <v>5883</v>
      </c>
      <c r="E6148" s="713">
        <v>136.66999999999999</v>
      </c>
    </row>
    <row r="6149" spans="1:5">
      <c r="A6149" s="712">
        <v>96400</v>
      </c>
      <c r="B6149" s="711" t="s">
        <v>4761</v>
      </c>
      <c r="C6149" s="711" t="s">
        <v>424</v>
      </c>
      <c r="D6149" s="711" t="s">
        <v>5883</v>
      </c>
      <c r="E6149" s="713">
        <v>175.74</v>
      </c>
    </row>
    <row r="6150" spans="1:5">
      <c r="A6150" s="712">
        <v>96401</v>
      </c>
      <c r="B6150" s="711" t="s">
        <v>290</v>
      </c>
      <c r="C6150" s="711" t="s">
        <v>281</v>
      </c>
      <c r="D6150" s="711" t="s">
        <v>5883</v>
      </c>
      <c r="E6150" s="713">
        <v>6.58</v>
      </c>
    </row>
    <row r="6151" spans="1:5">
      <c r="A6151" s="712">
        <v>96402</v>
      </c>
      <c r="B6151" s="711" t="s">
        <v>280</v>
      </c>
      <c r="C6151" s="711" t="s">
        <v>281</v>
      </c>
      <c r="D6151" s="711" t="s">
        <v>5883</v>
      </c>
      <c r="E6151" s="713">
        <v>1.79</v>
      </c>
    </row>
    <row r="6152" spans="1:5">
      <c r="A6152" s="712">
        <v>100564</v>
      </c>
      <c r="B6152" s="711" t="s">
        <v>4762</v>
      </c>
      <c r="C6152" s="711" t="s">
        <v>424</v>
      </c>
      <c r="D6152" s="711" t="s">
        <v>5883</v>
      </c>
      <c r="E6152" s="713">
        <v>115.61</v>
      </c>
    </row>
    <row r="6153" spans="1:5">
      <c r="A6153" s="712">
        <v>100565</v>
      </c>
      <c r="B6153" s="711" t="s">
        <v>4763</v>
      </c>
      <c r="C6153" s="711" t="s">
        <v>424</v>
      </c>
      <c r="D6153" s="711" t="s">
        <v>5883</v>
      </c>
      <c r="E6153" s="713">
        <v>98.65</v>
      </c>
    </row>
    <row r="6154" spans="1:5">
      <c r="A6154" s="712">
        <v>100566</v>
      </c>
      <c r="B6154" s="711" t="s">
        <v>4764</v>
      </c>
      <c r="C6154" s="711" t="s">
        <v>424</v>
      </c>
      <c r="D6154" s="711" t="s">
        <v>5883</v>
      </c>
      <c r="E6154" s="713">
        <v>155.25</v>
      </c>
    </row>
    <row r="6155" spans="1:5">
      <c r="A6155" s="712">
        <v>100567</v>
      </c>
      <c r="B6155" s="711" t="s">
        <v>4765</v>
      </c>
      <c r="C6155" s="711" t="s">
        <v>424</v>
      </c>
      <c r="D6155" s="711" t="s">
        <v>5883</v>
      </c>
      <c r="E6155" s="713">
        <v>173.78</v>
      </c>
    </row>
    <row r="6156" spans="1:5">
      <c r="A6156" s="712">
        <v>100568</v>
      </c>
      <c r="B6156" s="711" t="s">
        <v>4766</v>
      </c>
      <c r="C6156" s="711" t="s">
        <v>424</v>
      </c>
      <c r="D6156" s="711" t="s">
        <v>5883</v>
      </c>
      <c r="E6156" s="713">
        <v>191.91</v>
      </c>
    </row>
    <row r="6157" spans="1:5">
      <c r="A6157" s="712">
        <v>100569</v>
      </c>
      <c r="B6157" s="711" t="s">
        <v>4767</v>
      </c>
      <c r="C6157" s="711" t="s">
        <v>424</v>
      </c>
      <c r="D6157" s="711" t="s">
        <v>5883</v>
      </c>
      <c r="E6157" s="713">
        <v>138.9</v>
      </c>
    </row>
    <row r="6158" spans="1:5">
      <c r="A6158" s="712">
        <v>100570</v>
      </c>
      <c r="B6158" s="711" t="s">
        <v>4768</v>
      </c>
      <c r="C6158" s="711" t="s">
        <v>424</v>
      </c>
      <c r="D6158" s="711" t="s">
        <v>5883</v>
      </c>
      <c r="E6158" s="713">
        <v>159.03</v>
      </c>
    </row>
    <row r="6159" spans="1:5">
      <c r="A6159" s="712">
        <v>100571</v>
      </c>
      <c r="B6159" s="711" t="s">
        <v>4769</v>
      </c>
      <c r="C6159" s="711" t="s">
        <v>424</v>
      </c>
      <c r="D6159" s="711" t="s">
        <v>5883</v>
      </c>
      <c r="E6159" s="713">
        <v>176.31</v>
      </c>
    </row>
    <row r="6160" spans="1:5">
      <c r="A6160" s="712">
        <v>100572</v>
      </c>
      <c r="B6160" s="711" t="s">
        <v>4770</v>
      </c>
      <c r="C6160" s="711" t="s">
        <v>424</v>
      </c>
      <c r="D6160" s="711" t="s">
        <v>5883</v>
      </c>
      <c r="E6160" s="713">
        <v>118.85</v>
      </c>
    </row>
    <row r="6161" spans="1:5">
      <c r="A6161" s="712">
        <v>100573</v>
      </c>
      <c r="B6161" s="711" t="s">
        <v>4771</v>
      </c>
      <c r="C6161" s="711" t="s">
        <v>424</v>
      </c>
      <c r="D6161" s="711" t="s">
        <v>5883</v>
      </c>
      <c r="E6161" s="713">
        <v>101.89</v>
      </c>
    </row>
    <row r="6162" spans="1:5">
      <c r="A6162" s="712">
        <v>100574</v>
      </c>
      <c r="B6162" s="711" t="s">
        <v>4772</v>
      </c>
      <c r="C6162" s="711" t="s">
        <v>424</v>
      </c>
      <c r="D6162" s="711" t="s">
        <v>5883</v>
      </c>
      <c r="E6162" s="713">
        <v>0.87</v>
      </c>
    </row>
    <row r="6163" spans="1:5">
      <c r="A6163" s="712">
        <v>100575</v>
      </c>
      <c r="B6163" s="711" t="s">
        <v>4773</v>
      </c>
      <c r="C6163" s="711" t="s">
        <v>281</v>
      </c>
      <c r="D6163" s="711" t="s">
        <v>5883</v>
      </c>
      <c r="E6163" s="713">
        <v>7.0000000000000007E-2</v>
      </c>
    </row>
    <row r="6164" spans="1:5">
      <c r="A6164" s="712">
        <v>101767</v>
      </c>
      <c r="B6164" s="711" t="s">
        <v>7285</v>
      </c>
      <c r="C6164" s="711" t="s">
        <v>424</v>
      </c>
      <c r="D6164" s="711" t="s">
        <v>5883</v>
      </c>
      <c r="E6164" s="713">
        <v>16.690000000000001</v>
      </c>
    </row>
    <row r="6165" spans="1:5">
      <c r="A6165" s="712">
        <v>101768</v>
      </c>
      <c r="B6165" s="711" t="s">
        <v>7286</v>
      </c>
      <c r="C6165" s="711" t="s">
        <v>424</v>
      </c>
      <c r="D6165" s="711" t="s">
        <v>5883</v>
      </c>
      <c r="E6165" s="713">
        <v>25.43</v>
      </c>
    </row>
    <row r="6166" spans="1:5">
      <c r="A6166" s="712">
        <v>92391</v>
      </c>
      <c r="B6166" s="711" t="s">
        <v>4774</v>
      </c>
      <c r="C6166" s="711" t="s">
        <v>281</v>
      </c>
      <c r="D6166" s="711" t="s">
        <v>5884</v>
      </c>
      <c r="E6166" s="713">
        <v>49.65</v>
      </c>
    </row>
    <row r="6167" spans="1:5">
      <c r="A6167" s="712">
        <v>92392</v>
      </c>
      <c r="B6167" s="711" t="s">
        <v>4775</v>
      </c>
      <c r="C6167" s="711" t="s">
        <v>281</v>
      </c>
      <c r="D6167" s="711" t="s">
        <v>5884</v>
      </c>
      <c r="E6167" s="713">
        <v>100.56</v>
      </c>
    </row>
    <row r="6168" spans="1:5">
      <c r="A6168" s="712">
        <v>92393</v>
      </c>
      <c r="B6168" s="711" t="s">
        <v>4776</v>
      </c>
      <c r="C6168" s="711" t="s">
        <v>281</v>
      </c>
      <c r="D6168" s="711" t="s">
        <v>5884</v>
      </c>
      <c r="E6168" s="713">
        <v>49.7</v>
      </c>
    </row>
    <row r="6169" spans="1:5">
      <c r="A6169" s="712">
        <v>92394</v>
      </c>
      <c r="B6169" s="711" t="s">
        <v>4777</v>
      </c>
      <c r="C6169" s="711" t="s">
        <v>281</v>
      </c>
      <c r="D6169" s="711" t="s">
        <v>5884</v>
      </c>
      <c r="E6169" s="713">
        <v>61.92</v>
      </c>
    </row>
    <row r="6170" spans="1:5">
      <c r="A6170" s="712">
        <v>92395</v>
      </c>
      <c r="B6170" s="711" t="s">
        <v>4778</v>
      </c>
      <c r="C6170" s="711" t="s">
        <v>281</v>
      </c>
      <c r="D6170" s="711" t="s">
        <v>5884</v>
      </c>
      <c r="E6170" s="713">
        <v>75.09</v>
      </c>
    </row>
    <row r="6171" spans="1:5">
      <c r="A6171" s="712">
        <v>92396</v>
      </c>
      <c r="B6171" s="711" t="s">
        <v>4779</v>
      </c>
      <c r="C6171" s="711" t="s">
        <v>281</v>
      </c>
      <c r="D6171" s="711" t="s">
        <v>5884</v>
      </c>
      <c r="E6171" s="713">
        <v>61</v>
      </c>
    </row>
    <row r="6172" spans="1:5">
      <c r="A6172" s="712">
        <v>92397</v>
      </c>
      <c r="B6172" s="711" t="s">
        <v>889</v>
      </c>
      <c r="C6172" s="711" t="s">
        <v>281</v>
      </c>
      <c r="D6172" s="711" t="s">
        <v>5884</v>
      </c>
      <c r="E6172" s="713">
        <v>49.95</v>
      </c>
    </row>
    <row r="6173" spans="1:5">
      <c r="A6173" s="712">
        <v>92398</v>
      </c>
      <c r="B6173" s="711" t="s">
        <v>890</v>
      </c>
      <c r="C6173" s="711" t="s">
        <v>281</v>
      </c>
      <c r="D6173" s="711" t="s">
        <v>5884</v>
      </c>
      <c r="E6173" s="713">
        <v>63.59</v>
      </c>
    </row>
    <row r="6174" spans="1:5">
      <c r="A6174" s="712">
        <v>92399</v>
      </c>
      <c r="B6174" s="711" t="s">
        <v>4780</v>
      </c>
      <c r="C6174" s="711" t="s">
        <v>281</v>
      </c>
      <c r="D6174" s="711" t="s">
        <v>5884</v>
      </c>
      <c r="E6174" s="713">
        <v>64.849999999999994</v>
      </c>
    </row>
    <row r="6175" spans="1:5">
      <c r="A6175" s="712">
        <v>92400</v>
      </c>
      <c r="B6175" s="711" t="s">
        <v>7287</v>
      </c>
      <c r="C6175" s="711" t="s">
        <v>281</v>
      </c>
      <c r="D6175" s="711" t="s">
        <v>5884</v>
      </c>
      <c r="E6175" s="713">
        <v>75.81</v>
      </c>
    </row>
    <row r="6176" spans="1:5">
      <c r="A6176" s="712">
        <v>92401</v>
      </c>
      <c r="B6176" s="711" t="s">
        <v>4781</v>
      </c>
      <c r="C6176" s="711" t="s">
        <v>281</v>
      </c>
      <c r="D6176" s="711" t="s">
        <v>5884</v>
      </c>
      <c r="E6176" s="713">
        <v>77.16</v>
      </c>
    </row>
    <row r="6177" spans="1:5">
      <c r="A6177" s="712">
        <v>92402</v>
      </c>
      <c r="B6177" s="711" t="s">
        <v>4782</v>
      </c>
      <c r="C6177" s="711" t="s">
        <v>281</v>
      </c>
      <c r="D6177" s="711" t="s">
        <v>5884</v>
      </c>
      <c r="E6177" s="713">
        <v>62.52</v>
      </c>
    </row>
    <row r="6178" spans="1:5">
      <c r="A6178" s="712">
        <v>92403</v>
      </c>
      <c r="B6178" s="711" t="s">
        <v>4783</v>
      </c>
      <c r="C6178" s="711" t="s">
        <v>281</v>
      </c>
      <c r="D6178" s="711" t="s">
        <v>5884</v>
      </c>
      <c r="E6178" s="713">
        <v>51.37</v>
      </c>
    </row>
    <row r="6179" spans="1:5">
      <c r="A6179" s="712">
        <v>92404</v>
      </c>
      <c r="B6179" s="711" t="s">
        <v>4784</v>
      </c>
      <c r="C6179" s="711" t="s">
        <v>281</v>
      </c>
      <c r="D6179" s="711" t="s">
        <v>5884</v>
      </c>
      <c r="E6179" s="713">
        <v>65.02</v>
      </c>
    </row>
    <row r="6180" spans="1:5">
      <c r="A6180" s="712">
        <v>92405</v>
      </c>
      <c r="B6180" s="711" t="s">
        <v>4785</v>
      </c>
      <c r="C6180" s="711" t="s">
        <v>281</v>
      </c>
      <c r="D6180" s="711" t="s">
        <v>5884</v>
      </c>
      <c r="E6180" s="713">
        <v>66.25</v>
      </c>
    </row>
    <row r="6181" spans="1:5">
      <c r="A6181" s="712">
        <v>92406</v>
      </c>
      <c r="B6181" s="711" t="s">
        <v>4786</v>
      </c>
      <c r="C6181" s="711" t="s">
        <v>281</v>
      </c>
      <c r="D6181" s="711" t="s">
        <v>5884</v>
      </c>
      <c r="E6181" s="713">
        <v>77.23</v>
      </c>
    </row>
    <row r="6182" spans="1:5">
      <c r="A6182" s="712">
        <v>92407</v>
      </c>
      <c r="B6182" s="711" t="s">
        <v>4787</v>
      </c>
      <c r="C6182" s="711" t="s">
        <v>281</v>
      </c>
      <c r="D6182" s="711" t="s">
        <v>5884</v>
      </c>
      <c r="E6182" s="713">
        <v>78.55</v>
      </c>
    </row>
    <row r="6183" spans="1:5">
      <c r="A6183" s="712">
        <v>93679</v>
      </c>
      <c r="B6183" s="711" t="s">
        <v>4788</v>
      </c>
      <c r="C6183" s="711" t="s">
        <v>281</v>
      </c>
      <c r="D6183" s="711" t="s">
        <v>5884</v>
      </c>
      <c r="E6183" s="713">
        <v>67.290000000000006</v>
      </c>
    </row>
    <row r="6184" spans="1:5">
      <c r="A6184" s="712">
        <v>93680</v>
      </c>
      <c r="B6184" s="711" t="s">
        <v>4789</v>
      </c>
      <c r="C6184" s="711" t="s">
        <v>281</v>
      </c>
      <c r="D6184" s="711" t="s">
        <v>5884</v>
      </c>
      <c r="E6184" s="713">
        <v>55.97</v>
      </c>
    </row>
    <row r="6185" spans="1:5">
      <c r="A6185" s="712">
        <v>93681</v>
      </c>
      <c r="B6185" s="711" t="s">
        <v>4790</v>
      </c>
      <c r="C6185" s="711" t="s">
        <v>281</v>
      </c>
      <c r="D6185" s="711" t="s">
        <v>5884</v>
      </c>
      <c r="E6185" s="713">
        <v>68.41</v>
      </c>
    </row>
    <row r="6186" spans="1:5">
      <c r="A6186" s="712">
        <v>93682</v>
      </c>
      <c r="B6186" s="711" t="s">
        <v>4791</v>
      </c>
      <c r="C6186" s="711" t="s">
        <v>281</v>
      </c>
      <c r="D6186" s="711" t="s">
        <v>5884</v>
      </c>
      <c r="E6186" s="713">
        <v>69.709999999999994</v>
      </c>
    </row>
    <row r="6187" spans="1:5">
      <c r="A6187" s="712">
        <v>97104</v>
      </c>
      <c r="B6187" s="711" t="s">
        <v>7288</v>
      </c>
      <c r="C6187" s="711" t="s">
        <v>281</v>
      </c>
      <c r="D6187" s="711" t="s">
        <v>5883</v>
      </c>
      <c r="E6187" s="713">
        <v>83.62</v>
      </c>
    </row>
    <row r="6188" spans="1:5">
      <c r="A6188" s="712">
        <v>97105</v>
      </c>
      <c r="B6188" s="711" t="s">
        <v>7289</v>
      </c>
      <c r="C6188" s="711" t="s">
        <v>281</v>
      </c>
      <c r="D6188" s="711" t="s">
        <v>5883</v>
      </c>
      <c r="E6188" s="713">
        <v>98.08</v>
      </c>
    </row>
    <row r="6189" spans="1:5">
      <c r="A6189" s="712">
        <v>97106</v>
      </c>
      <c r="B6189" s="711" t="s">
        <v>609</v>
      </c>
      <c r="C6189" s="711" t="s">
        <v>281</v>
      </c>
      <c r="D6189" s="711" t="s">
        <v>5883</v>
      </c>
      <c r="E6189" s="713">
        <v>107.12</v>
      </c>
    </row>
    <row r="6190" spans="1:5">
      <c r="A6190" s="712">
        <v>97107</v>
      </c>
      <c r="B6190" s="711" t="s">
        <v>7290</v>
      </c>
      <c r="C6190" s="711" t="s">
        <v>281</v>
      </c>
      <c r="D6190" s="711" t="s">
        <v>5883</v>
      </c>
      <c r="E6190" s="713">
        <v>116.14</v>
      </c>
    </row>
    <row r="6191" spans="1:5">
      <c r="A6191" s="712">
        <v>97108</v>
      </c>
      <c r="B6191" s="711" t="s">
        <v>7291</v>
      </c>
      <c r="C6191" s="711" t="s">
        <v>281</v>
      </c>
      <c r="D6191" s="711" t="s">
        <v>5883</v>
      </c>
      <c r="E6191" s="713">
        <v>135.87</v>
      </c>
    </row>
    <row r="6192" spans="1:5">
      <c r="A6192" s="712">
        <v>97109</v>
      </c>
      <c r="B6192" s="711" t="s">
        <v>7292</v>
      </c>
      <c r="C6192" s="711" t="s">
        <v>281</v>
      </c>
      <c r="D6192" s="711" t="s">
        <v>5883</v>
      </c>
      <c r="E6192" s="713">
        <v>144.82</v>
      </c>
    </row>
    <row r="6193" spans="1:5">
      <c r="A6193" s="712">
        <v>97110</v>
      </c>
      <c r="B6193" s="711" t="s">
        <v>7293</v>
      </c>
      <c r="C6193" s="711" t="s">
        <v>281</v>
      </c>
      <c r="D6193" s="711" t="s">
        <v>5883</v>
      </c>
      <c r="E6193" s="713">
        <v>123.86</v>
      </c>
    </row>
    <row r="6194" spans="1:5">
      <c r="A6194" s="712">
        <v>97111</v>
      </c>
      <c r="B6194" s="711" t="s">
        <v>7294</v>
      </c>
      <c r="C6194" s="711" t="s">
        <v>281</v>
      </c>
      <c r="D6194" s="711" t="s">
        <v>5883</v>
      </c>
      <c r="E6194" s="713">
        <v>141.59</v>
      </c>
    </row>
    <row r="6195" spans="1:5">
      <c r="A6195" s="712">
        <v>97112</v>
      </c>
      <c r="B6195" s="711" t="s">
        <v>7295</v>
      </c>
      <c r="C6195" s="711" t="s">
        <v>281</v>
      </c>
      <c r="D6195" s="711" t="s">
        <v>5883</v>
      </c>
      <c r="E6195" s="713">
        <v>152.49</v>
      </c>
    </row>
    <row r="6196" spans="1:5">
      <c r="A6196" s="712">
        <v>97113</v>
      </c>
      <c r="B6196" s="711" t="s">
        <v>7296</v>
      </c>
      <c r="C6196" s="711" t="s">
        <v>281</v>
      </c>
      <c r="D6196" s="711" t="s">
        <v>5884</v>
      </c>
      <c r="E6196" s="713">
        <v>1.24</v>
      </c>
    </row>
    <row r="6197" spans="1:5">
      <c r="A6197" s="712">
        <v>97114</v>
      </c>
      <c r="B6197" s="711" t="s">
        <v>4792</v>
      </c>
      <c r="C6197" s="711" t="s">
        <v>585</v>
      </c>
      <c r="D6197" s="711" t="s">
        <v>5884</v>
      </c>
      <c r="E6197" s="713">
        <v>0.38</v>
      </c>
    </row>
    <row r="6198" spans="1:5">
      <c r="A6198" s="712">
        <v>97115</v>
      </c>
      <c r="B6198" s="711" t="s">
        <v>4793</v>
      </c>
      <c r="C6198" s="711" t="s">
        <v>285</v>
      </c>
      <c r="D6198" s="711" t="s">
        <v>5884</v>
      </c>
      <c r="E6198" s="713">
        <v>45.27</v>
      </c>
    </row>
    <row r="6199" spans="1:5">
      <c r="A6199" s="712">
        <v>97116</v>
      </c>
      <c r="B6199" s="711" t="s">
        <v>7297</v>
      </c>
      <c r="C6199" s="711" t="s">
        <v>285</v>
      </c>
      <c r="D6199" s="711" t="s">
        <v>5884</v>
      </c>
      <c r="E6199" s="713">
        <v>15.91</v>
      </c>
    </row>
    <row r="6200" spans="1:5">
      <c r="A6200" s="712">
        <v>97117</v>
      </c>
      <c r="B6200" s="711" t="s">
        <v>7298</v>
      </c>
      <c r="C6200" s="711" t="s">
        <v>285</v>
      </c>
      <c r="D6200" s="711" t="s">
        <v>5884</v>
      </c>
      <c r="E6200" s="713">
        <v>15.37</v>
      </c>
    </row>
    <row r="6201" spans="1:5">
      <c r="A6201" s="712">
        <v>97118</v>
      </c>
      <c r="B6201" s="711" t="s">
        <v>7299</v>
      </c>
      <c r="C6201" s="711" t="s">
        <v>285</v>
      </c>
      <c r="D6201" s="711" t="s">
        <v>5884</v>
      </c>
      <c r="E6201" s="713">
        <v>13.51</v>
      </c>
    </row>
    <row r="6202" spans="1:5">
      <c r="A6202" s="712">
        <v>97119</v>
      </c>
      <c r="B6202" s="711" t="s">
        <v>7300</v>
      </c>
      <c r="C6202" s="711" t="s">
        <v>285</v>
      </c>
      <c r="D6202" s="711" t="s">
        <v>5884</v>
      </c>
      <c r="E6202" s="713">
        <v>12.91</v>
      </c>
    </row>
    <row r="6203" spans="1:5">
      <c r="A6203" s="712">
        <v>97120</v>
      </c>
      <c r="B6203" s="711" t="s">
        <v>4794</v>
      </c>
      <c r="C6203" s="711" t="s">
        <v>285</v>
      </c>
      <c r="D6203" s="711" t="s">
        <v>5884</v>
      </c>
      <c r="E6203" s="713">
        <v>9.6199999999999992</v>
      </c>
    </row>
    <row r="6204" spans="1:5">
      <c r="A6204" s="712">
        <v>97802</v>
      </c>
      <c r="B6204" s="711" t="s">
        <v>4795</v>
      </c>
      <c r="C6204" s="711" t="s">
        <v>281</v>
      </c>
      <c r="D6204" s="711" t="s">
        <v>5883</v>
      </c>
      <c r="E6204" s="713">
        <v>5.19</v>
      </c>
    </row>
    <row r="6205" spans="1:5">
      <c r="A6205" s="712">
        <v>97803</v>
      </c>
      <c r="B6205" s="711" t="s">
        <v>4796</v>
      </c>
      <c r="C6205" s="711" t="s">
        <v>281</v>
      </c>
      <c r="D6205" s="711" t="s">
        <v>5883</v>
      </c>
      <c r="E6205" s="713">
        <v>7.63</v>
      </c>
    </row>
    <row r="6206" spans="1:5">
      <c r="A6206" s="712">
        <v>97805</v>
      </c>
      <c r="B6206" s="711" t="s">
        <v>4797</v>
      </c>
      <c r="C6206" s="711" t="s">
        <v>281</v>
      </c>
      <c r="D6206" s="711" t="s">
        <v>5883</v>
      </c>
      <c r="E6206" s="713">
        <v>13.34</v>
      </c>
    </row>
    <row r="6207" spans="1:5">
      <c r="A6207" s="712">
        <v>97806</v>
      </c>
      <c r="B6207" s="711" t="s">
        <v>4798</v>
      </c>
      <c r="C6207" s="711" t="s">
        <v>281</v>
      </c>
      <c r="D6207" s="711" t="s">
        <v>5883</v>
      </c>
      <c r="E6207" s="713">
        <v>15.74</v>
      </c>
    </row>
    <row r="6208" spans="1:5">
      <c r="A6208" s="712">
        <v>97807</v>
      </c>
      <c r="B6208" s="711" t="s">
        <v>4799</v>
      </c>
      <c r="C6208" s="711" t="s">
        <v>281</v>
      </c>
      <c r="D6208" s="711" t="s">
        <v>5883</v>
      </c>
      <c r="E6208" s="713">
        <v>17.940000000000001</v>
      </c>
    </row>
    <row r="6209" spans="1:5">
      <c r="A6209" s="712">
        <v>97809</v>
      </c>
      <c r="B6209" s="711" t="s">
        <v>4800</v>
      </c>
      <c r="C6209" s="711" t="s">
        <v>281</v>
      </c>
      <c r="D6209" s="711" t="s">
        <v>5883</v>
      </c>
      <c r="E6209" s="713">
        <v>14.98</v>
      </c>
    </row>
    <row r="6210" spans="1:5">
      <c r="A6210" s="712">
        <v>97810</v>
      </c>
      <c r="B6210" s="711" t="s">
        <v>4801</v>
      </c>
      <c r="C6210" s="711" t="s">
        <v>281</v>
      </c>
      <c r="D6210" s="711" t="s">
        <v>5883</v>
      </c>
      <c r="E6210" s="713">
        <v>16.09</v>
      </c>
    </row>
    <row r="6211" spans="1:5">
      <c r="A6211" s="712">
        <v>97811</v>
      </c>
      <c r="B6211" s="711" t="s">
        <v>4802</v>
      </c>
      <c r="C6211" s="711" t="s">
        <v>281</v>
      </c>
      <c r="D6211" s="711" t="s">
        <v>5883</v>
      </c>
      <c r="E6211" s="713">
        <v>18.34</v>
      </c>
    </row>
    <row r="6212" spans="1:5">
      <c r="A6212" s="712">
        <v>101167</v>
      </c>
      <c r="B6212" s="711" t="s">
        <v>4803</v>
      </c>
      <c r="C6212" s="711" t="s">
        <v>281</v>
      </c>
      <c r="D6212" s="711" t="s">
        <v>5883</v>
      </c>
      <c r="E6212" s="713">
        <v>232.89</v>
      </c>
    </row>
    <row r="6213" spans="1:5">
      <c r="A6213" s="712">
        <v>101168</v>
      </c>
      <c r="B6213" s="711" t="s">
        <v>4804</v>
      </c>
      <c r="C6213" s="711" t="s">
        <v>281</v>
      </c>
      <c r="D6213" s="711" t="s">
        <v>5883</v>
      </c>
      <c r="E6213" s="713">
        <v>264.10000000000002</v>
      </c>
    </row>
    <row r="6214" spans="1:5">
      <c r="A6214" s="712">
        <v>101169</v>
      </c>
      <c r="B6214" s="711" t="s">
        <v>4805</v>
      </c>
      <c r="C6214" s="711" t="s">
        <v>281</v>
      </c>
      <c r="D6214" s="711" t="s">
        <v>5883</v>
      </c>
      <c r="E6214" s="713">
        <v>241.72</v>
      </c>
    </row>
    <row r="6215" spans="1:5">
      <c r="A6215" s="712">
        <v>101170</v>
      </c>
      <c r="B6215" s="711" t="s">
        <v>4806</v>
      </c>
      <c r="C6215" s="711" t="s">
        <v>281</v>
      </c>
      <c r="D6215" s="711" t="s">
        <v>5883</v>
      </c>
      <c r="E6215" s="713">
        <v>43.02</v>
      </c>
    </row>
    <row r="6216" spans="1:5">
      <c r="A6216" s="712">
        <v>101171</v>
      </c>
      <c r="B6216" s="711" t="s">
        <v>7301</v>
      </c>
      <c r="C6216" s="711" t="s">
        <v>281</v>
      </c>
      <c r="D6216" s="711" t="s">
        <v>5883</v>
      </c>
      <c r="E6216" s="713">
        <v>83.51</v>
      </c>
    </row>
    <row r="6217" spans="1:5">
      <c r="A6217" s="712">
        <v>101172</v>
      </c>
      <c r="B6217" s="711" t="s">
        <v>4807</v>
      </c>
      <c r="C6217" s="711" t="s">
        <v>281</v>
      </c>
      <c r="D6217" s="711" t="s">
        <v>5883</v>
      </c>
      <c r="E6217" s="713">
        <v>58.17</v>
      </c>
    </row>
    <row r="6218" spans="1:5">
      <c r="A6218" s="712">
        <v>72947</v>
      </c>
      <c r="B6218" s="711" t="s">
        <v>70</v>
      </c>
      <c r="C6218" s="711" t="s">
        <v>281</v>
      </c>
      <c r="D6218" s="711" t="s">
        <v>5883</v>
      </c>
      <c r="E6218" s="713">
        <v>16.760000000000002</v>
      </c>
    </row>
    <row r="6219" spans="1:5">
      <c r="A6219" s="712">
        <v>83693</v>
      </c>
      <c r="B6219" s="711" t="s">
        <v>4808</v>
      </c>
      <c r="C6219" s="711" t="s">
        <v>281</v>
      </c>
      <c r="D6219" s="711" t="s">
        <v>5884</v>
      </c>
      <c r="E6219" s="713">
        <v>3.81</v>
      </c>
    </row>
    <row r="6220" spans="1:5">
      <c r="A6220" s="712">
        <v>95995</v>
      </c>
      <c r="B6220" s="711" t="s">
        <v>4809</v>
      </c>
      <c r="C6220" s="711" t="s">
        <v>424</v>
      </c>
      <c r="D6220" s="711" t="s">
        <v>5883</v>
      </c>
      <c r="E6220" s="713">
        <v>911.92</v>
      </c>
    </row>
    <row r="6221" spans="1:5">
      <c r="A6221" s="712">
        <v>95996</v>
      </c>
      <c r="B6221" s="711" t="s">
        <v>4810</v>
      </c>
      <c r="C6221" s="711" t="s">
        <v>424</v>
      </c>
      <c r="D6221" s="711" t="s">
        <v>5883</v>
      </c>
      <c r="E6221" s="713">
        <v>865.15</v>
      </c>
    </row>
    <row r="6222" spans="1:5">
      <c r="A6222" s="712">
        <v>96001</v>
      </c>
      <c r="B6222" s="711" t="s">
        <v>4811</v>
      </c>
      <c r="C6222" s="711" t="s">
        <v>281</v>
      </c>
      <c r="D6222" s="711" t="s">
        <v>5883</v>
      </c>
      <c r="E6222" s="713">
        <v>5.03</v>
      </c>
    </row>
    <row r="6223" spans="1:5">
      <c r="A6223" s="712">
        <v>96393</v>
      </c>
      <c r="B6223" s="711" t="s">
        <v>4812</v>
      </c>
      <c r="C6223" s="711" t="s">
        <v>424</v>
      </c>
      <c r="D6223" s="711" t="s">
        <v>5883</v>
      </c>
      <c r="E6223" s="713">
        <v>194.55</v>
      </c>
    </row>
    <row r="6224" spans="1:5">
      <c r="A6224" s="712">
        <v>96394</v>
      </c>
      <c r="B6224" s="711" t="s">
        <v>4813</v>
      </c>
      <c r="C6224" s="711" t="s">
        <v>424</v>
      </c>
      <c r="D6224" s="711" t="s">
        <v>5883</v>
      </c>
      <c r="E6224" s="713">
        <v>228.24</v>
      </c>
    </row>
    <row r="6225" spans="1:5">
      <c r="A6225" s="712">
        <v>96395</v>
      </c>
      <c r="B6225" s="711" t="s">
        <v>4814</v>
      </c>
      <c r="C6225" s="711" t="s">
        <v>424</v>
      </c>
      <c r="D6225" s="711" t="s">
        <v>5883</v>
      </c>
      <c r="E6225" s="713">
        <v>279.81</v>
      </c>
    </row>
    <row r="6226" spans="1:5">
      <c r="A6226" s="712">
        <v>100624</v>
      </c>
      <c r="B6226" s="711" t="s">
        <v>7302</v>
      </c>
      <c r="C6226" s="711" t="s">
        <v>424</v>
      </c>
      <c r="D6226" s="711" t="s">
        <v>5883</v>
      </c>
      <c r="E6226" s="713">
        <v>916.75</v>
      </c>
    </row>
    <row r="6227" spans="1:5">
      <c r="A6227" s="712">
        <v>100625</v>
      </c>
      <c r="B6227" s="711" t="s">
        <v>7303</v>
      </c>
      <c r="C6227" s="711" t="s">
        <v>424</v>
      </c>
      <c r="D6227" s="711" t="s">
        <v>5883</v>
      </c>
      <c r="E6227" s="713">
        <v>819.1</v>
      </c>
    </row>
    <row r="6228" spans="1:5">
      <c r="A6228" s="712">
        <v>101020</v>
      </c>
      <c r="B6228" s="711" t="s">
        <v>4815</v>
      </c>
      <c r="C6228" s="711" t="s">
        <v>577</v>
      </c>
      <c r="D6228" s="711" t="s">
        <v>5883</v>
      </c>
      <c r="E6228" s="713">
        <v>341.3</v>
      </c>
    </row>
    <row r="6229" spans="1:5">
      <c r="A6229" s="712">
        <v>101021</v>
      </c>
      <c r="B6229" s="711" t="s">
        <v>4816</v>
      </c>
      <c r="C6229" s="711" t="s">
        <v>577</v>
      </c>
      <c r="D6229" s="711" t="s">
        <v>5883</v>
      </c>
      <c r="E6229" s="713">
        <v>345.61</v>
      </c>
    </row>
    <row r="6230" spans="1:5">
      <c r="A6230" s="712">
        <v>101022</v>
      </c>
      <c r="B6230" s="711" t="s">
        <v>4817</v>
      </c>
      <c r="C6230" s="711" t="s">
        <v>577</v>
      </c>
      <c r="D6230" s="711" t="s">
        <v>5883</v>
      </c>
      <c r="E6230" s="713">
        <v>303.07</v>
      </c>
    </row>
    <row r="6231" spans="1:5">
      <c r="A6231" s="712">
        <v>101023</v>
      </c>
      <c r="B6231" s="711" t="s">
        <v>4818</v>
      </c>
      <c r="C6231" s="711" t="s">
        <v>577</v>
      </c>
      <c r="D6231" s="711" t="s">
        <v>5883</v>
      </c>
      <c r="E6231" s="713">
        <v>309.19</v>
      </c>
    </row>
    <row r="6232" spans="1:5">
      <c r="A6232" s="712">
        <v>101024</v>
      </c>
      <c r="B6232" s="711" t="s">
        <v>4819</v>
      </c>
      <c r="C6232" s="711" t="s">
        <v>577</v>
      </c>
      <c r="D6232" s="711" t="s">
        <v>5883</v>
      </c>
      <c r="E6232" s="713">
        <v>307.02</v>
      </c>
    </row>
    <row r="6233" spans="1:5">
      <c r="A6233" s="712">
        <v>101025</v>
      </c>
      <c r="B6233" s="711" t="s">
        <v>4820</v>
      </c>
      <c r="C6233" s="711" t="s">
        <v>577</v>
      </c>
      <c r="D6233" s="711" t="s">
        <v>5883</v>
      </c>
      <c r="E6233" s="713">
        <v>311.33999999999997</v>
      </c>
    </row>
    <row r="6234" spans="1:5">
      <c r="A6234" s="712">
        <v>101026</v>
      </c>
      <c r="B6234" s="711" t="s">
        <v>4821</v>
      </c>
      <c r="C6234" s="711" t="s">
        <v>577</v>
      </c>
      <c r="D6234" s="711" t="s">
        <v>5883</v>
      </c>
      <c r="E6234" s="713">
        <v>320.69</v>
      </c>
    </row>
    <row r="6235" spans="1:5">
      <c r="A6235" s="712">
        <v>101027</v>
      </c>
      <c r="B6235" s="711" t="s">
        <v>4822</v>
      </c>
      <c r="C6235" s="711" t="s">
        <v>577</v>
      </c>
      <c r="D6235" s="711" t="s">
        <v>5883</v>
      </c>
      <c r="E6235" s="713">
        <v>355.45</v>
      </c>
    </row>
    <row r="6236" spans="1:5">
      <c r="A6236" s="712">
        <v>88411</v>
      </c>
      <c r="B6236" s="711" t="s">
        <v>4823</v>
      </c>
      <c r="C6236" s="711" t="s">
        <v>281</v>
      </c>
      <c r="D6236" s="711" t="s">
        <v>5942</v>
      </c>
      <c r="E6236" s="713">
        <v>2.48</v>
      </c>
    </row>
    <row r="6237" spans="1:5">
      <c r="A6237" s="712">
        <v>88412</v>
      </c>
      <c r="B6237" s="711" t="s">
        <v>4824</v>
      </c>
      <c r="C6237" s="711" t="s">
        <v>281</v>
      </c>
      <c r="D6237" s="711" t="s">
        <v>5942</v>
      </c>
      <c r="E6237" s="713">
        <v>1.91</v>
      </c>
    </row>
    <row r="6238" spans="1:5">
      <c r="A6238" s="712">
        <v>88413</v>
      </c>
      <c r="B6238" s="711" t="s">
        <v>4825</v>
      </c>
      <c r="C6238" s="711" t="s">
        <v>281</v>
      </c>
      <c r="D6238" s="711" t="s">
        <v>5942</v>
      </c>
      <c r="E6238" s="713">
        <v>3.64</v>
      </c>
    </row>
    <row r="6239" spans="1:5">
      <c r="A6239" s="712">
        <v>88414</v>
      </c>
      <c r="B6239" s="711" t="s">
        <v>4826</v>
      </c>
      <c r="C6239" s="711" t="s">
        <v>281</v>
      </c>
      <c r="D6239" s="711" t="s">
        <v>5942</v>
      </c>
      <c r="E6239" s="713">
        <v>4.01</v>
      </c>
    </row>
    <row r="6240" spans="1:5">
      <c r="A6240" s="712">
        <v>88415</v>
      </c>
      <c r="B6240" s="711" t="s">
        <v>4827</v>
      </c>
      <c r="C6240" s="711" t="s">
        <v>281</v>
      </c>
      <c r="D6240" s="711" t="s">
        <v>5942</v>
      </c>
      <c r="E6240" s="713">
        <v>2.67</v>
      </c>
    </row>
    <row r="6241" spans="1:5">
      <c r="A6241" s="712">
        <v>88416</v>
      </c>
      <c r="B6241" s="711" t="s">
        <v>4828</v>
      </c>
      <c r="C6241" s="711" t="s">
        <v>281</v>
      </c>
      <c r="D6241" s="711" t="s">
        <v>5884</v>
      </c>
      <c r="E6241" s="713">
        <v>17.239999999999998</v>
      </c>
    </row>
    <row r="6242" spans="1:5">
      <c r="A6242" s="712">
        <v>88417</v>
      </c>
      <c r="B6242" s="711" t="s">
        <v>4829</v>
      </c>
      <c r="C6242" s="711" t="s">
        <v>281</v>
      </c>
      <c r="D6242" s="711" t="s">
        <v>5884</v>
      </c>
      <c r="E6242" s="713">
        <v>15.2</v>
      </c>
    </row>
    <row r="6243" spans="1:5">
      <c r="A6243" s="712">
        <v>88420</v>
      </c>
      <c r="B6243" s="711" t="s">
        <v>4830</v>
      </c>
      <c r="C6243" s="711" t="s">
        <v>281</v>
      </c>
      <c r="D6243" s="711" t="s">
        <v>5884</v>
      </c>
      <c r="E6243" s="713">
        <v>21.36</v>
      </c>
    </row>
    <row r="6244" spans="1:5">
      <c r="A6244" s="712">
        <v>88421</v>
      </c>
      <c r="B6244" s="711" t="s">
        <v>4831</v>
      </c>
      <c r="C6244" s="711" t="s">
        <v>281</v>
      </c>
      <c r="D6244" s="711" t="s">
        <v>5884</v>
      </c>
      <c r="E6244" s="713">
        <v>22.66</v>
      </c>
    </row>
    <row r="6245" spans="1:5">
      <c r="A6245" s="712">
        <v>88423</v>
      </c>
      <c r="B6245" s="711" t="s">
        <v>4832</v>
      </c>
      <c r="C6245" s="711" t="s">
        <v>281</v>
      </c>
      <c r="D6245" s="711" t="s">
        <v>5884</v>
      </c>
      <c r="E6245" s="713">
        <v>17.87</v>
      </c>
    </row>
    <row r="6246" spans="1:5">
      <c r="A6246" s="712">
        <v>88424</v>
      </c>
      <c r="B6246" s="711" t="s">
        <v>4833</v>
      </c>
      <c r="C6246" s="711" t="s">
        <v>281</v>
      </c>
      <c r="D6246" s="711" t="s">
        <v>5884</v>
      </c>
      <c r="E6246" s="713">
        <v>20.04</v>
      </c>
    </row>
    <row r="6247" spans="1:5">
      <c r="A6247" s="712">
        <v>88426</v>
      </c>
      <c r="B6247" s="711" t="s">
        <v>4834</v>
      </c>
      <c r="C6247" s="711" t="s">
        <v>281</v>
      </c>
      <c r="D6247" s="711" t="s">
        <v>5884</v>
      </c>
      <c r="E6247" s="713">
        <v>16.52</v>
      </c>
    </row>
    <row r="6248" spans="1:5">
      <c r="A6248" s="712">
        <v>88428</v>
      </c>
      <c r="B6248" s="711" t="s">
        <v>4835</v>
      </c>
      <c r="C6248" s="711" t="s">
        <v>281</v>
      </c>
      <c r="D6248" s="711" t="s">
        <v>5884</v>
      </c>
      <c r="E6248" s="713">
        <v>27.14</v>
      </c>
    </row>
    <row r="6249" spans="1:5">
      <c r="A6249" s="712">
        <v>88429</v>
      </c>
      <c r="B6249" s="711" t="s">
        <v>4836</v>
      </c>
      <c r="C6249" s="711" t="s">
        <v>281</v>
      </c>
      <c r="D6249" s="711" t="s">
        <v>5884</v>
      </c>
      <c r="E6249" s="713">
        <v>29.4</v>
      </c>
    </row>
    <row r="6250" spans="1:5">
      <c r="A6250" s="712">
        <v>88431</v>
      </c>
      <c r="B6250" s="711" t="s">
        <v>4837</v>
      </c>
      <c r="C6250" s="711" t="s">
        <v>281</v>
      </c>
      <c r="D6250" s="711" t="s">
        <v>5884</v>
      </c>
      <c r="E6250" s="713">
        <v>21.15</v>
      </c>
    </row>
    <row r="6251" spans="1:5">
      <c r="A6251" s="712">
        <v>88432</v>
      </c>
      <c r="B6251" s="711" t="s">
        <v>4838</v>
      </c>
      <c r="C6251" s="711" t="s">
        <v>281</v>
      </c>
      <c r="D6251" s="711" t="s">
        <v>5884</v>
      </c>
      <c r="E6251" s="713">
        <v>15</v>
      </c>
    </row>
    <row r="6252" spans="1:5">
      <c r="A6252" s="712">
        <v>88482</v>
      </c>
      <c r="B6252" s="711" t="s">
        <v>4839</v>
      </c>
      <c r="C6252" s="711" t="s">
        <v>281</v>
      </c>
      <c r="D6252" s="711" t="s">
        <v>5884</v>
      </c>
      <c r="E6252" s="713">
        <v>3.42</v>
      </c>
    </row>
    <row r="6253" spans="1:5">
      <c r="A6253" s="712">
        <v>88483</v>
      </c>
      <c r="B6253" s="711" t="s">
        <v>4840</v>
      </c>
      <c r="C6253" s="711" t="s">
        <v>281</v>
      </c>
      <c r="D6253" s="711" t="s">
        <v>5884</v>
      </c>
      <c r="E6253" s="713">
        <v>3.18</v>
      </c>
    </row>
    <row r="6254" spans="1:5">
      <c r="A6254" s="712">
        <v>88484</v>
      </c>
      <c r="B6254" s="711" t="s">
        <v>4841</v>
      </c>
      <c r="C6254" s="711" t="s">
        <v>281</v>
      </c>
      <c r="D6254" s="711" t="s">
        <v>5942</v>
      </c>
      <c r="E6254" s="713">
        <v>2.68</v>
      </c>
    </row>
    <row r="6255" spans="1:5">
      <c r="A6255" s="712">
        <v>88485</v>
      </c>
      <c r="B6255" s="711" t="s">
        <v>4842</v>
      </c>
      <c r="C6255" s="711" t="s">
        <v>281</v>
      </c>
      <c r="D6255" s="711" t="s">
        <v>5942</v>
      </c>
      <c r="E6255" s="713">
        <v>2.34</v>
      </c>
    </row>
    <row r="6256" spans="1:5">
      <c r="A6256" s="712">
        <v>88486</v>
      </c>
      <c r="B6256" s="711" t="s">
        <v>4843</v>
      </c>
      <c r="C6256" s="711" t="s">
        <v>281</v>
      </c>
      <c r="D6256" s="711" t="s">
        <v>5884</v>
      </c>
      <c r="E6256" s="713">
        <v>11.04</v>
      </c>
    </row>
    <row r="6257" spans="1:5">
      <c r="A6257" s="712">
        <v>88487</v>
      </c>
      <c r="B6257" s="711" t="s">
        <v>4844</v>
      </c>
      <c r="C6257" s="711" t="s">
        <v>281</v>
      </c>
      <c r="D6257" s="711" t="s">
        <v>5884</v>
      </c>
      <c r="E6257" s="713">
        <v>9.9499999999999993</v>
      </c>
    </row>
    <row r="6258" spans="1:5">
      <c r="A6258" s="712">
        <v>88488</v>
      </c>
      <c r="B6258" s="711" t="s">
        <v>4845</v>
      </c>
      <c r="C6258" s="711" t="s">
        <v>281</v>
      </c>
      <c r="D6258" s="711" t="s">
        <v>5884</v>
      </c>
      <c r="E6258" s="713">
        <v>14.09</v>
      </c>
    </row>
    <row r="6259" spans="1:5">
      <c r="A6259" s="712">
        <v>88489</v>
      </c>
      <c r="B6259" s="711" t="s">
        <v>4846</v>
      </c>
      <c r="C6259" s="711" t="s">
        <v>281</v>
      </c>
      <c r="D6259" s="711" t="s">
        <v>5884</v>
      </c>
      <c r="E6259" s="713">
        <v>12.52</v>
      </c>
    </row>
    <row r="6260" spans="1:5">
      <c r="A6260" s="712">
        <v>88490</v>
      </c>
      <c r="B6260" s="711" t="s">
        <v>4847</v>
      </c>
      <c r="C6260" s="711" t="s">
        <v>281</v>
      </c>
      <c r="D6260" s="711" t="s">
        <v>5883</v>
      </c>
      <c r="E6260" s="713">
        <v>8.2799999999999994</v>
      </c>
    </row>
    <row r="6261" spans="1:5">
      <c r="A6261" s="712">
        <v>88491</v>
      </c>
      <c r="B6261" s="711" t="s">
        <v>4848</v>
      </c>
      <c r="C6261" s="711" t="s">
        <v>281</v>
      </c>
      <c r="D6261" s="711" t="s">
        <v>5883</v>
      </c>
      <c r="E6261" s="713">
        <v>8.01</v>
      </c>
    </row>
    <row r="6262" spans="1:5">
      <c r="A6262" s="712">
        <v>88492</v>
      </c>
      <c r="B6262" s="711" t="s">
        <v>4849</v>
      </c>
      <c r="C6262" s="711" t="s">
        <v>281</v>
      </c>
      <c r="D6262" s="711" t="s">
        <v>5883</v>
      </c>
      <c r="E6262" s="713">
        <v>9.9</v>
      </c>
    </row>
    <row r="6263" spans="1:5">
      <c r="A6263" s="712">
        <v>88493</v>
      </c>
      <c r="B6263" s="711" t="s">
        <v>4850</v>
      </c>
      <c r="C6263" s="711" t="s">
        <v>281</v>
      </c>
      <c r="D6263" s="711" t="s">
        <v>5883</v>
      </c>
      <c r="E6263" s="713">
        <v>9.5299999999999994</v>
      </c>
    </row>
    <row r="6264" spans="1:5">
      <c r="A6264" s="712">
        <v>88494</v>
      </c>
      <c r="B6264" s="711" t="s">
        <v>4851</v>
      </c>
      <c r="C6264" s="711" t="s">
        <v>281</v>
      </c>
      <c r="D6264" s="711" t="s">
        <v>5884</v>
      </c>
      <c r="E6264" s="713">
        <v>16.72</v>
      </c>
    </row>
    <row r="6265" spans="1:5">
      <c r="A6265" s="712">
        <v>88495</v>
      </c>
      <c r="B6265" s="711" t="s">
        <v>4852</v>
      </c>
      <c r="C6265" s="711" t="s">
        <v>281</v>
      </c>
      <c r="D6265" s="711" t="s">
        <v>5884</v>
      </c>
      <c r="E6265" s="713">
        <v>9.27</v>
      </c>
    </row>
    <row r="6266" spans="1:5">
      <c r="A6266" s="712">
        <v>88496</v>
      </c>
      <c r="B6266" s="711" t="s">
        <v>4853</v>
      </c>
      <c r="C6266" s="711" t="s">
        <v>281</v>
      </c>
      <c r="D6266" s="711" t="s">
        <v>5884</v>
      </c>
      <c r="E6266" s="713">
        <v>22.76</v>
      </c>
    </row>
    <row r="6267" spans="1:5">
      <c r="A6267" s="712">
        <v>88497</v>
      </c>
      <c r="B6267" s="711" t="s">
        <v>4854</v>
      </c>
      <c r="C6267" s="711" t="s">
        <v>281</v>
      </c>
      <c r="D6267" s="711" t="s">
        <v>5884</v>
      </c>
      <c r="E6267" s="713">
        <v>12.82</v>
      </c>
    </row>
    <row r="6268" spans="1:5">
      <c r="A6268" s="712">
        <v>95305</v>
      </c>
      <c r="B6268" s="711" t="s">
        <v>4855</v>
      </c>
      <c r="C6268" s="711" t="s">
        <v>281</v>
      </c>
      <c r="D6268" s="711" t="s">
        <v>5884</v>
      </c>
      <c r="E6268" s="713">
        <v>13.03</v>
      </c>
    </row>
    <row r="6269" spans="1:5">
      <c r="A6269" s="712">
        <v>95306</v>
      </c>
      <c r="B6269" s="711" t="s">
        <v>4856</v>
      </c>
      <c r="C6269" s="711" t="s">
        <v>281</v>
      </c>
      <c r="D6269" s="711" t="s">
        <v>5884</v>
      </c>
      <c r="E6269" s="713">
        <v>15</v>
      </c>
    </row>
    <row r="6270" spans="1:5">
      <c r="A6270" s="712">
        <v>95622</v>
      </c>
      <c r="B6270" s="711" t="s">
        <v>4857</v>
      </c>
      <c r="C6270" s="711" t="s">
        <v>281</v>
      </c>
      <c r="D6270" s="711" t="s">
        <v>5884</v>
      </c>
      <c r="E6270" s="713">
        <v>12.42</v>
      </c>
    </row>
    <row r="6271" spans="1:5">
      <c r="A6271" s="712">
        <v>95623</v>
      </c>
      <c r="B6271" s="711" t="s">
        <v>4858</v>
      </c>
      <c r="C6271" s="711" t="s">
        <v>281</v>
      </c>
      <c r="D6271" s="711" t="s">
        <v>5884</v>
      </c>
      <c r="E6271" s="713">
        <v>9.64</v>
      </c>
    </row>
    <row r="6272" spans="1:5">
      <c r="A6272" s="712">
        <v>95624</v>
      </c>
      <c r="B6272" s="711" t="s">
        <v>4859</v>
      </c>
      <c r="C6272" s="711" t="s">
        <v>281</v>
      </c>
      <c r="D6272" s="711" t="s">
        <v>5884</v>
      </c>
      <c r="E6272" s="713">
        <v>18.09</v>
      </c>
    </row>
    <row r="6273" spans="1:5">
      <c r="A6273" s="712">
        <v>95625</v>
      </c>
      <c r="B6273" s="711" t="s">
        <v>4860</v>
      </c>
      <c r="C6273" s="711" t="s">
        <v>281</v>
      </c>
      <c r="D6273" s="711" t="s">
        <v>5884</v>
      </c>
      <c r="E6273" s="713">
        <v>19.88</v>
      </c>
    </row>
    <row r="6274" spans="1:5">
      <c r="A6274" s="712">
        <v>95626</v>
      </c>
      <c r="B6274" s="711" t="s">
        <v>4861</v>
      </c>
      <c r="C6274" s="711" t="s">
        <v>281</v>
      </c>
      <c r="D6274" s="711" t="s">
        <v>5884</v>
      </c>
      <c r="E6274" s="713">
        <v>13.33</v>
      </c>
    </row>
    <row r="6275" spans="1:5">
      <c r="A6275" s="712">
        <v>96126</v>
      </c>
      <c r="B6275" s="711" t="s">
        <v>4862</v>
      </c>
      <c r="C6275" s="711" t="s">
        <v>281</v>
      </c>
      <c r="D6275" s="711" t="s">
        <v>5884</v>
      </c>
      <c r="E6275" s="713">
        <v>15.56</v>
      </c>
    </row>
    <row r="6276" spans="1:5">
      <c r="A6276" s="712">
        <v>96127</v>
      </c>
      <c r="B6276" s="711" t="s">
        <v>4863</v>
      </c>
      <c r="C6276" s="711" t="s">
        <v>281</v>
      </c>
      <c r="D6276" s="711" t="s">
        <v>5884</v>
      </c>
      <c r="E6276" s="713">
        <v>12.07</v>
      </c>
    </row>
    <row r="6277" spans="1:5">
      <c r="A6277" s="712">
        <v>96128</v>
      </c>
      <c r="B6277" s="711" t="s">
        <v>4864</v>
      </c>
      <c r="C6277" s="711" t="s">
        <v>281</v>
      </c>
      <c r="D6277" s="711" t="s">
        <v>5884</v>
      </c>
      <c r="E6277" s="713">
        <v>22.61</v>
      </c>
    </row>
    <row r="6278" spans="1:5">
      <c r="A6278" s="712">
        <v>96129</v>
      </c>
      <c r="B6278" s="711" t="s">
        <v>4865</v>
      </c>
      <c r="C6278" s="711" t="s">
        <v>281</v>
      </c>
      <c r="D6278" s="711" t="s">
        <v>5884</v>
      </c>
      <c r="E6278" s="713">
        <v>24.86</v>
      </c>
    </row>
    <row r="6279" spans="1:5">
      <c r="A6279" s="712">
        <v>96130</v>
      </c>
      <c r="B6279" s="711" t="s">
        <v>4866</v>
      </c>
      <c r="C6279" s="711" t="s">
        <v>281</v>
      </c>
      <c r="D6279" s="711" t="s">
        <v>5884</v>
      </c>
      <c r="E6279" s="713">
        <v>16.66</v>
      </c>
    </row>
    <row r="6280" spans="1:5">
      <c r="A6280" s="712">
        <v>96131</v>
      </c>
      <c r="B6280" s="711" t="s">
        <v>4867</v>
      </c>
      <c r="C6280" s="711" t="s">
        <v>281</v>
      </c>
      <c r="D6280" s="711" t="s">
        <v>5884</v>
      </c>
      <c r="E6280" s="713">
        <v>21.59</v>
      </c>
    </row>
    <row r="6281" spans="1:5">
      <c r="A6281" s="712">
        <v>96132</v>
      </c>
      <c r="B6281" s="711" t="s">
        <v>4868</v>
      </c>
      <c r="C6281" s="711" t="s">
        <v>281</v>
      </c>
      <c r="D6281" s="711" t="s">
        <v>5884</v>
      </c>
      <c r="E6281" s="713">
        <v>16.95</v>
      </c>
    </row>
    <row r="6282" spans="1:5">
      <c r="A6282" s="712">
        <v>96133</v>
      </c>
      <c r="B6282" s="711" t="s">
        <v>4869</v>
      </c>
      <c r="C6282" s="711" t="s">
        <v>281</v>
      </c>
      <c r="D6282" s="711" t="s">
        <v>5884</v>
      </c>
      <c r="E6282" s="713">
        <v>30.98</v>
      </c>
    </row>
    <row r="6283" spans="1:5">
      <c r="A6283" s="712">
        <v>96134</v>
      </c>
      <c r="B6283" s="711" t="s">
        <v>4870</v>
      </c>
      <c r="C6283" s="711" t="s">
        <v>281</v>
      </c>
      <c r="D6283" s="711" t="s">
        <v>5884</v>
      </c>
      <c r="E6283" s="713">
        <v>33.96</v>
      </c>
    </row>
    <row r="6284" spans="1:5">
      <c r="A6284" s="712">
        <v>96135</v>
      </c>
      <c r="B6284" s="711" t="s">
        <v>4871</v>
      </c>
      <c r="C6284" s="711" t="s">
        <v>281</v>
      </c>
      <c r="D6284" s="711" t="s">
        <v>5884</v>
      </c>
      <c r="E6284" s="713">
        <v>23.07</v>
      </c>
    </row>
    <row r="6285" spans="1:5">
      <c r="A6285" s="712">
        <v>6082</v>
      </c>
      <c r="B6285" s="711" t="s">
        <v>4872</v>
      </c>
      <c r="C6285" s="711" t="s">
        <v>281</v>
      </c>
      <c r="D6285" s="711" t="s">
        <v>5884</v>
      </c>
      <c r="E6285" s="713">
        <v>16.88</v>
      </c>
    </row>
    <row r="6286" spans="1:5">
      <c r="A6286" s="712">
        <v>40905</v>
      </c>
      <c r="B6286" s="711" t="s">
        <v>4873</v>
      </c>
      <c r="C6286" s="711" t="s">
        <v>281</v>
      </c>
      <c r="D6286" s="711" t="s">
        <v>5884</v>
      </c>
      <c r="E6286" s="713">
        <v>21.85</v>
      </c>
    </row>
    <row r="6287" spans="1:5">
      <c r="A6287" s="712" t="s">
        <v>4874</v>
      </c>
      <c r="B6287" s="711" t="s">
        <v>4875</v>
      </c>
      <c r="C6287" s="711" t="s">
        <v>281</v>
      </c>
      <c r="D6287" s="711" t="s">
        <v>5884</v>
      </c>
      <c r="E6287" s="713">
        <v>16.899999999999999</v>
      </c>
    </row>
    <row r="6288" spans="1:5">
      <c r="A6288" s="712" t="s">
        <v>4874</v>
      </c>
      <c r="B6288" s="711" t="s">
        <v>4875</v>
      </c>
      <c r="C6288" s="711" t="s">
        <v>281</v>
      </c>
      <c r="D6288" s="711" t="s">
        <v>5884</v>
      </c>
      <c r="E6288" s="713">
        <v>16.899999999999999</v>
      </c>
    </row>
    <row r="6289" spans="1:5">
      <c r="A6289" s="712" t="s">
        <v>4876</v>
      </c>
      <c r="B6289" s="711" t="s">
        <v>4877</v>
      </c>
      <c r="C6289" s="711" t="s">
        <v>281</v>
      </c>
      <c r="D6289" s="711" t="s">
        <v>5884</v>
      </c>
      <c r="E6289" s="713">
        <v>23.85</v>
      </c>
    </row>
    <row r="6290" spans="1:5">
      <c r="A6290" s="712" t="s">
        <v>4876</v>
      </c>
      <c r="B6290" s="711" t="s">
        <v>4877</v>
      </c>
      <c r="C6290" s="711" t="s">
        <v>281</v>
      </c>
      <c r="D6290" s="711" t="s">
        <v>5884</v>
      </c>
      <c r="E6290" s="713">
        <v>23.85</v>
      </c>
    </row>
    <row r="6291" spans="1:5">
      <c r="A6291" s="712" t="s">
        <v>4878</v>
      </c>
      <c r="B6291" s="711" t="s">
        <v>4879</v>
      </c>
      <c r="C6291" s="711" t="s">
        <v>281</v>
      </c>
      <c r="D6291" s="711" t="s">
        <v>5884</v>
      </c>
      <c r="E6291" s="713">
        <v>23.93</v>
      </c>
    </row>
    <row r="6292" spans="1:5">
      <c r="A6292" s="712" t="s">
        <v>4878</v>
      </c>
      <c r="B6292" s="711" t="s">
        <v>4879</v>
      </c>
      <c r="C6292" s="711" t="s">
        <v>281</v>
      </c>
      <c r="D6292" s="711" t="s">
        <v>5884</v>
      </c>
      <c r="E6292" s="713">
        <v>23.93</v>
      </c>
    </row>
    <row r="6293" spans="1:5">
      <c r="A6293" s="712" t="s">
        <v>4880</v>
      </c>
      <c r="B6293" s="711" t="s">
        <v>4881</v>
      </c>
      <c r="C6293" s="711" t="s">
        <v>281</v>
      </c>
      <c r="D6293" s="711" t="s">
        <v>5884</v>
      </c>
      <c r="E6293" s="713">
        <v>23.79</v>
      </c>
    </row>
    <row r="6294" spans="1:5">
      <c r="A6294" s="712" t="s">
        <v>4880</v>
      </c>
      <c r="B6294" s="711" t="s">
        <v>4881</v>
      </c>
      <c r="C6294" s="711" t="s">
        <v>281</v>
      </c>
      <c r="D6294" s="711" t="s">
        <v>5884</v>
      </c>
      <c r="E6294" s="713">
        <v>23.79</v>
      </c>
    </row>
    <row r="6295" spans="1:5">
      <c r="A6295" s="712">
        <v>79463</v>
      </c>
      <c r="B6295" s="711" t="s">
        <v>4882</v>
      </c>
      <c r="C6295" s="711" t="s">
        <v>281</v>
      </c>
      <c r="D6295" s="711" t="s">
        <v>5884</v>
      </c>
      <c r="E6295" s="713">
        <v>13.6</v>
      </c>
    </row>
    <row r="6296" spans="1:5">
      <c r="A6296" s="712">
        <v>79463</v>
      </c>
      <c r="B6296" s="711" t="s">
        <v>4882</v>
      </c>
      <c r="C6296" s="711" t="s">
        <v>281</v>
      </c>
      <c r="D6296" s="711" t="s">
        <v>5884</v>
      </c>
      <c r="E6296" s="713">
        <v>13.6</v>
      </c>
    </row>
    <row r="6297" spans="1:5">
      <c r="A6297" s="712">
        <v>79464</v>
      </c>
      <c r="B6297" s="711" t="s">
        <v>4883</v>
      </c>
      <c r="C6297" s="711" t="s">
        <v>281</v>
      </c>
      <c r="D6297" s="711" t="s">
        <v>5884</v>
      </c>
      <c r="E6297" s="713">
        <v>18.11</v>
      </c>
    </row>
    <row r="6298" spans="1:5">
      <c r="A6298" s="712">
        <v>79464</v>
      </c>
      <c r="B6298" s="711" t="s">
        <v>4883</v>
      </c>
      <c r="C6298" s="711" t="s">
        <v>281</v>
      </c>
      <c r="D6298" s="711" t="s">
        <v>5884</v>
      </c>
      <c r="E6298" s="713">
        <v>18.11</v>
      </c>
    </row>
    <row r="6299" spans="1:5">
      <c r="A6299" s="712">
        <v>79466</v>
      </c>
      <c r="B6299" s="711" t="s">
        <v>4884</v>
      </c>
      <c r="C6299" s="711" t="s">
        <v>281</v>
      </c>
      <c r="D6299" s="711" t="s">
        <v>5884</v>
      </c>
      <c r="E6299" s="713">
        <v>18.84</v>
      </c>
    </row>
    <row r="6300" spans="1:5">
      <c r="A6300" s="712">
        <v>79466</v>
      </c>
      <c r="B6300" s="711" t="s">
        <v>4884</v>
      </c>
      <c r="C6300" s="711" t="s">
        <v>281</v>
      </c>
      <c r="D6300" s="711" t="s">
        <v>5884</v>
      </c>
      <c r="E6300" s="713">
        <v>18.84</v>
      </c>
    </row>
    <row r="6301" spans="1:5">
      <c r="A6301" s="712" t="s">
        <v>4885</v>
      </c>
      <c r="B6301" s="711" t="s">
        <v>4886</v>
      </c>
      <c r="C6301" s="711" t="s">
        <v>281</v>
      </c>
      <c r="D6301" s="711" t="s">
        <v>5884</v>
      </c>
      <c r="E6301" s="713">
        <v>22.39</v>
      </c>
    </row>
    <row r="6302" spans="1:5">
      <c r="A6302" s="712" t="s">
        <v>4885</v>
      </c>
      <c r="B6302" s="711" t="s">
        <v>4886</v>
      </c>
      <c r="C6302" s="711" t="s">
        <v>281</v>
      </c>
      <c r="D6302" s="711" t="s">
        <v>5884</v>
      </c>
      <c r="E6302" s="713">
        <v>22.39</v>
      </c>
    </row>
    <row r="6303" spans="1:5">
      <c r="A6303" s="712">
        <v>84645</v>
      </c>
      <c r="B6303" s="711" t="s">
        <v>4887</v>
      </c>
      <c r="C6303" s="711" t="s">
        <v>281</v>
      </c>
      <c r="D6303" s="711" t="s">
        <v>5884</v>
      </c>
      <c r="E6303" s="713">
        <v>18.579999999999998</v>
      </c>
    </row>
    <row r="6304" spans="1:5">
      <c r="A6304" s="712">
        <v>84645</v>
      </c>
      <c r="B6304" s="711" t="s">
        <v>4887</v>
      </c>
      <c r="C6304" s="711" t="s">
        <v>281</v>
      </c>
      <c r="D6304" s="711" t="s">
        <v>5884</v>
      </c>
      <c r="E6304" s="713">
        <v>18.579999999999998</v>
      </c>
    </row>
    <row r="6305" spans="1:5">
      <c r="A6305" s="712">
        <v>84657</v>
      </c>
      <c r="B6305" s="711" t="s">
        <v>4888</v>
      </c>
      <c r="C6305" s="711" t="s">
        <v>281</v>
      </c>
      <c r="D6305" s="711" t="s">
        <v>5884</v>
      </c>
      <c r="E6305" s="713">
        <v>10</v>
      </c>
    </row>
    <row r="6306" spans="1:5">
      <c r="A6306" s="712">
        <v>84657</v>
      </c>
      <c r="B6306" s="711" t="s">
        <v>4888</v>
      </c>
      <c r="C6306" s="711" t="s">
        <v>281</v>
      </c>
      <c r="D6306" s="711" t="s">
        <v>5884</v>
      </c>
      <c r="E6306" s="713">
        <v>10</v>
      </c>
    </row>
    <row r="6307" spans="1:5">
      <c r="A6307" s="712">
        <v>84659</v>
      </c>
      <c r="B6307" s="711" t="s">
        <v>4889</v>
      </c>
      <c r="C6307" s="711" t="s">
        <v>281</v>
      </c>
      <c r="D6307" s="711" t="s">
        <v>5884</v>
      </c>
      <c r="E6307" s="713">
        <v>15.13</v>
      </c>
    </row>
    <row r="6308" spans="1:5">
      <c r="A6308" s="712">
        <v>84659</v>
      </c>
      <c r="B6308" s="711" t="s">
        <v>4889</v>
      </c>
      <c r="C6308" s="711" t="s">
        <v>281</v>
      </c>
      <c r="D6308" s="711" t="s">
        <v>5884</v>
      </c>
      <c r="E6308" s="713">
        <v>15.13</v>
      </c>
    </row>
    <row r="6309" spans="1:5">
      <c r="A6309" s="712">
        <v>84679</v>
      </c>
      <c r="B6309" s="711" t="s">
        <v>4890</v>
      </c>
      <c r="C6309" s="711" t="s">
        <v>281</v>
      </c>
      <c r="D6309" s="711" t="s">
        <v>5884</v>
      </c>
      <c r="E6309" s="713">
        <v>19.239999999999998</v>
      </c>
    </row>
    <row r="6310" spans="1:5">
      <c r="A6310" s="712">
        <v>84679</v>
      </c>
      <c r="B6310" s="711" t="s">
        <v>4890</v>
      </c>
      <c r="C6310" s="711" t="s">
        <v>281</v>
      </c>
      <c r="D6310" s="711" t="s">
        <v>5884</v>
      </c>
      <c r="E6310" s="713">
        <v>19.239999999999998</v>
      </c>
    </row>
    <row r="6311" spans="1:5">
      <c r="A6311" s="712">
        <v>95464</v>
      </c>
      <c r="B6311" s="711" t="s">
        <v>4891</v>
      </c>
      <c r="C6311" s="711" t="s">
        <v>281</v>
      </c>
      <c r="D6311" s="711" t="s">
        <v>5884</v>
      </c>
      <c r="E6311" s="713">
        <v>21.93</v>
      </c>
    </row>
    <row r="6312" spans="1:5">
      <c r="A6312" s="712">
        <v>95464</v>
      </c>
      <c r="B6312" s="711" t="s">
        <v>4891</v>
      </c>
      <c r="C6312" s="711" t="s">
        <v>281</v>
      </c>
      <c r="D6312" s="711" t="s">
        <v>5884</v>
      </c>
      <c r="E6312" s="713">
        <v>21.93</v>
      </c>
    </row>
    <row r="6313" spans="1:5">
      <c r="A6313" s="712">
        <v>100716</v>
      </c>
      <c r="B6313" s="711" t="s">
        <v>4892</v>
      </c>
      <c r="C6313" s="711" t="s">
        <v>281</v>
      </c>
      <c r="D6313" s="711" t="s">
        <v>5883</v>
      </c>
      <c r="E6313" s="713">
        <v>21.79</v>
      </c>
    </row>
    <row r="6314" spans="1:5">
      <c r="A6314" s="712">
        <v>100716</v>
      </c>
      <c r="B6314" s="711" t="s">
        <v>4892</v>
      </c>
      <c r="C6314" s="711" t="s">
        <v>281</v>
      </c>
      <c r="D6314" s="711" t="s">
        <v>5883</v>
      </c>
      <c r="E6314" s="713">
        <v>21.79</v>
      </c>
    </row>
    <row r="6315" spans="1:5">
      <c r="A6315" s="712">
        <v>100717</v>
      </c>
      <c r="B6315" s="711" t="s">
        <v>4893</v>
      </c>
      <c r="C6315" s="711" t="s">
        <v>281</v>
      </c>
      <c r="D6315" s="711" t="s">
        <v>5884</v>
      </c>
      <c r="E6315" s="713">
        <v>7.46</v>
      </c>
    </row>
    <row r="6316" spans="1:5">
      <c r="A6316" s="712">
        <v>100717</v>
      </c>
      <c r="B6316" s="711" t="s">
        <v>4893</v>
      </c>
      <c r="C6316" s="711" t="s">
        <v>281</v>
      </c>
      <c r="D6316" s="711" t="s">
        <v>5884</v>
      </c>
      <c r="E6316" s="713">
        <v>7.46</v>
      </c>
    </row>
    <row r="6317" spans="1:5">
      <c r="A6317" s="712">
        <v>100718</v>
      </c>
      <c r="B6317" s="711" t="s">
        <v>4894</v>
      </c>
      <c r="C6317" s="711" t="s">
        <v>585</v>
      </c>
      <c r="D6317" s="711" t="s">
        <v>5884</v>
      </c>
      <c r="E6317" s="713">
        <v>1.05</v>
      </c>
    </row>
    <row r="6318" spans="1:5">
      <c r="A6318" s="712">
        <v>100718</v>
      </c>
      <c r="B6318" s="711" t="s">
        <v>4894</v>
      </c>
      <c r="C6318" s="711" t="s">
        <v>585</v>
      </c>
      <c r="D6318" s="711" t="s">
        <v>5884</v>
      </c>
      <c r="E6318" s="713">
        <v>1.05</v>
      </c>
    </row>
    <row r="6319" spans="1:5">
      <c r="A6319" s="712">
        <v>100719</v>
      </c>
      <c r="B6319" s="711" t="s">
        <v>4895</v>
      </c>
      <c r="C6319" s="711" t="s">
        <v>281</v>
      </c>
      <c r="D6319" s="711" t="s">
        <v>5883</v>
      </c>
      <c r="E6319" s="713">
        <v>6.8</v>
      </c>
    </row>
    <row r="6320" spans="1:5">
      <c r="A6320" s="712">
        <v>100719</v>
      </c>
      <c r="B6320" s="711" t="s">
        <v>4895</v>
      </c>
      <c r="C6320" s="711" t="s">
        <v>281</v>
      </c>
      <c r="D6320" s="711" t="s">
        <v>5883</v>
      </c>
      <c r="E6320" s="713">
        <v>6.8</v>
      </c>
    </row>
    <row r="6321" spans="1:5">
      <c r="A6321" s="712">
        <v>100720</v>
      </c>
      <c r="B6321" s="711" t="s">
        <v>4896</v>
      </c>
      <c r="C6321" s="711" t="s">
        <v>281</v>
      </c>
      <c r="D6321" s="711" t="s">
        <v>5884</v>
      </c>
      <c r="E6321" s="713">
        <v>7.45</v>
      </c>
    </row>
    <row r="6322" spans="1:5">
      <c r="A6322" s="712">
        <v>100720</v>
      </c>
      <c r="B6322" s="711" t="s">
        <v>4896</v>
      </c>
      <c r="C6322" s="711" t="s">
        <v>281</v>
      </c>
      <c r="D6322" s="711" t="s">
        <v>5884</v>
      </c>
      <c r="E6322" s="713">
        <v>7.45</v>
      </c>
    </row>
    <row r="6323" spans="1:5">
      <c r="A6323" s="712">
        <v>100721</v>
      </c>
      <c r="B6323" s="711" t="s">
        <v>4897</v>
      </c>
      <c r="C6323" s="711" t="s">
        <v>281</v>
      </c>
      <c r="D6323" s="711" t="s">
        <v>5883</v>
      </c>
      <c r="E6323" s="713">
        <v>17.579999999999998</v>
      </c>
    </row>
    <row r="6324" spans="1:5">
      <c r="A6324" s="712">
        <v>100721</v>
      </c>
      <c r="B6324" s="711" t="s">
        <v>4897</v>
      </c>
      <c r="C6324" s="711" t="s">
        <v>281</v>
      </c>
      <c r="D6324" s="711" t="s">
        <v>5883</v>
      </c>
      <c r="E6324" s="713">
        <v>17.579999999999998</v>
      </c>
    </row>
    <row r="6325" spans="1:5">
      <c r="A6325" s="712">
        <v>100722</v>
      </c>
      <c r="B6325" s="711" t="s">
        <v>4898</v>
      </c>
      <c r="C6325" s="711" t="s">
        <v>281</v>
      </c>
      <c r="D6325" s="711" t="s">
        <v>5884</v>
      </c>
      <c r="E6325" s="713">
        <v>17.68</v>
      </c>
    </row>
    <row r="6326" spans="1:5">
      <c r="A6326" s="712">
        <v>100722</v>
      </c>
      <c r="B6326" s="711" t="s">
        <v>4898</v>
      </c>
      <c r="C6326" s="711" t="s">
        <v>281</v>
      </c>
      <c r="D6326" s="711" t="s">
        <v>5884</v>
      </c>
      <c r="E6326" s="713">
        <v>17.68</v>
      </c>
    </row>
    <row r="6327" spans="1:5">
      <c r="A6327" s="712">
        <v>100723</v>
      </c>
      <c r="B6327" s="711" t="s">
        <v>4899</v>
      </c>
      <c r="C6327" s="711" t="s">
        <v>281</v>
      </c>
      <c r="D6327" s="711" t="s">
        <v>5883</v>
      </c>
      <c r="E6327" s="713">
        <v>7.94</v>
      </c>
    </row>
    <row r="6328" spans="1:5">
      <c r="A6328" s="712">
        <v>100723</v>
      </c>
      <c r="B6328" s="711" t="s">
        <v>4899</v>
      </c>
      <c r="C6328" s="711" t="s">
        <v>281</v>
      </c>
      <c r="D6328" s="711" t="s">
        <v>5883</v>
      </c>
      <c r="E6328" s="713">
        <v>7.94</v>
      </c>
    </row>
    <row r="6329" spans="1:5">
      <c r="A6329" s="712">
        <v>100724</v>
      </c>
      <c r="B6329" s="711" t="s">
        <v>4900</v>
      </c>
      <c r="C6329" s="711" t="s">
        <v>281</v>
      </c>
      <c r="D6329" s="711" t="s">
        <v>5884</v>
      </c>
      <c r="E6329" s="713">
        <v>9.9600000000000009</v>
      </c>
    </row>
    <row r="6330" spans="1:5">
      <c r="A6330" s="712">
        <v>100724</v>
      </c>
      <c r="B6330" s="711" t="s">
        <v>4900</v>
      </c>
      <c r="C6330" s="711" t="s">
        <v>281</v>
      </c>
      <c r="D6330" s="711" t="s">
        <v>5884</v>
      </c>
      <c r="E6330" s="713">
        <v>9.9600000000000009</v>
      </c>
    </row>
    <row r="6331" spans="1:5">
      <c r="A6331" s="712">
        <v>100725</v>
      </c>
      <c r="B6331" s="711" t="s">
        <v>4901</v>
      </c>
      <c r="C6331" s="711" t="s">
        <v>281</v>
      </c>
      <c r="D6331" s="711" t="s">
        <v>5883</v>
      </c>
      <c r="E6331" s="713">
        <v>18.41</v>
      </c>
    </row>
    <row r="6332" spans="1:5">
      <c r="A6332" s="712">
        <v>100725</v>
      </c>
      <c r="B6332" s="711" t="s">
        <v>4901</v>
      </c>
      <c r="C6332" s="711" t="s">
        <v>281</v>
      </c>
      <c r="D6332" s="711" t="s">
        <v>5883</v>
      </c>
      <c r="E6332" s="713">
        <v>18.41</v>
      </c>
    </row>
    <row r="6333" spans="1:5">
      <c r="A6333" s="712">
        <v>100726</v>
      </c>
      <c r="B6333" s="711" t="s">
        <v>4902</v>
      </c>
      <c r="C6333" s="711" t="s">
        <v>281</v>
      </c>
      <c r="D6333" s="711" t="s">
        <v>5884</v>
      </c>
      <c r="E6333" s="713">
        <v>20.13</v>
      </c>
    </row>
    <row r="6334" spans="1:5">
      <c r="A6334" s="712">
        <v>100726</v>
      </c>
      <c r="B6334" s="711" t="s">
        <v>4902</v>
      </c>
      <c r="C6334" s="711" t="s">
        <v>281</v>
      </c>
      <c r="D6334" s="711" t="s">
        <v>5884</v>
      </c>
      <c r="E6334" s="713">
        <v>20.13</v>
      </c>
    </row>
    <row r="6335" spans="1:5">
      <c r="A6335" s="712">
        <v>100727</v>
      </c>
      <c r="B6335" s="711" t="s">
        <v>4903</v>
      </c>
      <c r="C6335" s="711" t="s">
        <v>281</v>
      </c>
      <c r="D6335" s="711" t="s">
        <v>5883</v>
      </c>
      <c r="E6335" s="713">
        <v>11.11</v>
      </c>
    </row>
    <row r="6336" spans="1:5">
      <c r="A6336" s="712">
        <v>100727</v>
      </c>
      <c r="B6336" s="711" t="s">
        <v>4903</v>
      </c>
      <c r="C6336" s="711" t="s">
        <v>281</v>
      </c>
      <c r="D6336" s="711" t="s">
        <v>5883</v>
      </c>
      <c r="E6336" s="713">
        <v>11.11</v>
      </c>
    </row>
    <row r="6337" spans="1:5">
      <c r="A6337" s="712">
        <v>100728</v>
      </c>
      <c r="B6337" s="711" t="s">
        <v>4904</v>
      </c>
      <c r="C6337" s="711" t="s">
        <v>281</v>
      </c>
      <c r="D6337" s="711" t="s">
        <v>5884</v>
      </c>
      <c r="E6337" s="713">
        <v>11.83</v>
      </c>
    </row>
    <row r="6338" spans="1:5">
      <c r="A6338" s="712">
        <v>100728</v>
      </c>
      <c r="B6338" s="711" t="s">
        <v>4904</v>
      </c>
      <c r="C6338" s="711" t="s">
        <v>281</v>
      </c>
      <c r="D6338" s="711" t="s">
        <v>5884</v>
      </c>
      <c r="E6338" s="713">
        <v>11.83</v>
      </c>
    </row>
    <row r="6339" spans="1:5">
      <c r="A6339" s="712">
        <v>100729</v>
      </c>
      <c r="B6339" s="711" t="s">
        <v>4905</v>
      </c>
      <c r="C6339" s="711" t="s">
        <v>281</v>
      </c>
      <c r="D6339" s="711" t="s">
        <v>5883</v>
      </c>
      <c r="E6339" s="713">
        <v>14</v>
      </c>
    </row>
    <row r="6340" spans="1:5">
      <c r="A6340" s="712">
        <v>100729</v>
      </c>
      <c r="B6340" s="711" t="s">
        <v>4905</v>
      </c>
      <c r="C6340" s="711" t="s">
        <v>281</v>
      </c>
      <c r="D6340" s="711" t="s">
        <v>5883</v>
      </c>
      <c r="E6340" s="713">
        <v>14</v>
      </c>
    </row>
    <row r="6341" spans="1:5">
      <c r="A6341" s="712">
        <v>100730</v>
      </c>
      <c r="B6341" s="711" t="s">
        <v>4906</v>
      </c>
      <c r="C6341" s="711" t="s">
        <v>281</v>
      </c>
      <c r="D6341" s="711" t="s">
        <v>5884</v>
      </c>
      <c r="E6341" s="713">
        <v>16.8</v>
      </c>
    </row>
    <row r="6342" spans="1:5">
      <c r="A6342" s="712">
        <v>100730</v>
      </c>
      <c r="B6342" s="711" t="s">
        <v>4906</v>
      </c>
      <c r="C6342" s="711" t="s">
        <v>281</v>
      </c>
      <c r="D6342" s="711" t="s">
        <v>5884</v>
      </c>
      <c r="E6342" s="713">
        <v>16.8</v>
      </c>
    </row>
    <row r="6343" spans="1:5">
      <c r="A6343" s="712">
        <v>100733</v>
      </c>
      <c r="B6343" s="711" t="s">
        <v>4907</v>
      </c>
      <c r="C6343" s="711" t="s">
        <v>281</v>
      </c>
      <c r="D6343" s="711" t="s">
        <v>5883</v>
      </c>
      <c r="E6343" s="713">
        <v>9.56</v>
      </c>
    </row>
    <row r="6344" spans="1:5">
      <c r="A6344" s="712">
        <v>100733</v>
      </c>
      <c r="B6344" s="711" t="s">
        <v>4907</v>
      </c>
      <c r="C6344" s="711" t="s">
        <v>281</v>
      </c>
      <c r="D6344" s="711" t="s">
        <v>5883</v>
      </c>
      <c r="E6344" s="713">
        <v>9.56</v>
      </c>
    </row>
    <row r="6345" spans="1:5">
      <c r="A6345" s="712">
        <v>100734</v>
      </c>
      <c r="B6345" s="711" t="s">
        <v>4908</v>
      </c>
      <c r="C6345" s="711" t="s">
        <v>281</v>
      </c>
      <c r="D6345" s="711" t="s">
        <v>5884</v>
      </c>
      <c r="E6345" s="713">
        <v>12.03</v>
      </c>
    </row>
    <row r="6346" spans="1:5">
      <c r="A6346" s="712">
        <v>100734</v>
      </c>
      <c r="B6346" s="711" t="s">
        <v>4908</v>
      </c>
      <c r="C6346" s="711" t="s">
        <v>281</v>
      </c>
      <c r="D6346" s="711" t="s">
        <v>5884</v>
      </c>
      <c r="E6346" s="713">
        <v>12.03</v>
      </c>
    </row>
    <row r="6347" spans="1:5">
      <c r="A6347" s="712">
        <v>100735</v>
      </c>
      <c r="B6347" s="711" t="s">
        <v>4909</v>
      </c>
      <c r="C6347" s="711" t="s">
        <v>281</v>
      </c>
      <c r="D6347" s="711" t="s">
        <v>5883</v>
      </c>
      <c r="E6347" s="713">
        <v>8.0399999999999991</v>
      </c>
    </row>
    <row r="6348" spans="1:5">
      <c r="A6348" s="712">
        <v>100735</v>
      </c>
      <c r="B6348" s="711" t="s">
        <v>4909</v>
      </c>
      <c r="C6348" s="711" t="s">
        <v>281</v>
      </c>
      <c r="D6348" s="711" t="s">
        <v>5883</v>
      </c>
      <c r="E6348" s="713">
        <v>8.0399999999999991</v>
      </c>
    </row>
    <row r="6349" spans="1:5">
      <c r="A6349" s="712">
        <v>100736</v>
      </c>
      <c r="B6349" s="711" t="s">
        <v>4910</v>
      </c>
      <c r="C6349" s="711" t="s">
        <v>281</v>
      </c>
      <c r="D6349" s="711" t="s">
        <v>5884</v>
      </c>
      <c r="E6349" s="713">
        <v>10.82</v>
      </c>
    </row>
    <row r="6350" spans="1:5">
      <c r="A6350" s="712">
        <v>100736</v>
      </c>
      <c r="B6350" s="711" t="s">
        <v>4910</v>
      </c>
      <c r="C6350" s="711" t="s">
        <v>281</v>
      </c>
      <c r="D6350" s="711" t="s">
        <v>5884</v>
      </c>
      <c r="E6350" s="713">
        <v>10.82</v>
      </c>
    </row>
    <row r="6351" spans="1:5">
      <c r="A6351" s="712">
        <v>100739</v>
      </c>
      <c r="B6351" s="711" t="s">
        <v>4911</v>
      </c>
      <c r="C6351" s="711" t="s">
        <v>281</v>
      </c>
      <c r="D6351" s="711" t="s">
        <v>5883</v>
      </c>
      <c r="E6351" s="713">
        <v>7.29</v>
      </c>
    </row>
    <row r="6352" spans="1:5">
      <c r="A6352" s="712">
        <v>100739</v>
      </c>
      <c r="B6352" s="711" t="s">
        <v>4911</v>
      </c>
      <c r="C6352" s="711" t="s">
        <v>281</v>
      </c>
      <c r="D6352" s="711" t="s">
        <v>5883</v>
      </c>
      <c r="E6352" s="713">
        <v>7.29</v>
      </c>
    </row>
    <row r="6353" spans="1:5">
      <c r="A6353" s="712">
        <v>100740</v>
      </c>
      <c r="B6353" s="711" t="s">
        <v>4912</v>
      </c>
      <c r="C6353" s="711" t="s">
        <v>281</v>
      </c>
      <c r="D6353" s="711" t="s">
        <v>5884</v>
      </c>
      <c r="E6353" s="713">
        <v>8.16</v>
      </c>
    </row>
    <row r="6354" spans="1:5">
      <c r="A6354" s="712">
        <v>100740</v>
      </c>
      <c r="B6354" s="711" t="s">
        <v>4912</v>
      </c>
      <c r="C6354" s="711" t="s">
        <v>281</v>
      </c>
      <c r="D6354" s="711" t="s">
        <v>5884</v>
      </c>
      <c r="E6354" s="713">
        <v>8.16</v>
      </c>
    </row>
    <row r="6355" spans="1:5">
      <c r="A6355" s="712">
        <v>100741</v>
      </c>
      <c r="B6355" s="711" t="s">
        <v>4913</v>
      </c>
      <c r="C6355" s="711" t="s">
        <v>281</v>
      </c>
      <c r="D6355" s="711" t="s">
        <v>5883</v>
      </c>
      <c r="E6355" s="713">
        <v>17.989999999999998</v>
      </c>
    </row>
    <row r="6356" spans="1:5">
      <c r="A6356" s="712">
        <v>100741</v>
      </c>
      <c r="B6356" s="711" t="s">
        <v>4913</v>
      </c>
      <c r="C6356" s="711" t="s">
        <v>281</v>
      </c>
      <c r="D6356" s="711" t="s">
        <v>5883</v>
      </c>
      <c r="E6356" s="713">
        <v>17.989999999999998</v>
      </c>
    </row>
    <row r="6357" spans="1:5">
      <c r="A6357" s="712">
        <v>100742</v>
      </c>
      <c r="B6357" s="711" t="s">
        <v>4914</v>
      </c>
      <c r="C6357" s="711" t="s">
        <v>281</v>
      </c>
      <c r="D6357" s="711" t="s">
        <v>5884</v>
      </c>
      <c r="E6357" s="713">
        <v>18.39</v>
      </c>
    </row>
    <row r="6358" spans="1:5">
      <c r="A6358" s="712">
        <v>100742</v>
      </c>
      <c r="B6358" s="711" t="s">
        <v>4914</v>
      </c>
      <c r="C6358" s="711" t="s">
        <v>281</v>
      </c>
      <c r="D6358" s="711" t="s">
        <v>5884</v>
      </c>
      <c r="E6358" s="713">
        <v>18.39</v>
      </c>
    </row>
    <row r="6359" spans="1:5">
      <c r="A6359" s="712">
        <v>100743</v>
      </c>
      <c r="B6359" s="711" t="s">
        <v>4915</v>
      </c>
      <c r="C6359" s="711" t="s">
        <v>281</v>
      </c>
      <c r="D6359" s="711" t="s">
        <v>5883</v>
      </c>
      <c r="E6359" s="713">
        <v>7.12</v>
      </c>
    </row>
    <row r="6360" spans="1:5">
      <c r="A6360" s="712">
        <v>100743</v>
      </c>
      <c r="B6360" s="711" t="s">
        <v>4915</v>
      </c>
      <c r="C6360" s="711" t="s">
        <v>281</v>
      </c>
      <c r="D6360" s="711" t="s">
        <v>5883</v>
      </c>
      <c r="E6360" s="713">
        <v>7.12</v>
      </c>
    </row>
    <row r="6361" spans="1:5">
      <c r="A6361" s="712">
        <v>100744</v>
      </c>
      <c r="B6361" s="711" t="s">
        <v>4916</v>
      </c>
      <c r="C6361" s="711" t="s">
        <v>281</v>
      </c>
      <c r="D6361" s="711" t="s">
        <v>5942</v>
      </c>
      <c r="E6361" s="713">
        <v>8.06</v>
      </c>
    </row>
    <row r="6362" spans="1:5">
      <c r="A6362" s="712">
        <v>100744</v>
      </c>
      <c r="B6362" s="711" t="s">
        <v>4916</v>
      </c>
      <c r="C6362" s="711" t="s">
        <v>281</v>
      </c>
      <c r="D6362" s="711" t="s">
        <v>5942</v>
      </c>
      <c r="E6362" s="713">
        <v>8.06</v>
      </c>
    </row>
    <row r="6363" spans="1:5">
      <c r="A6363" s="712">
        <v>100745</v>
      </c>
      <c r="B6363" s="711" t="s">
        <v>4917</v>
      </c>
      <c r="C6363" s="711" t="s">
        <v>281</v>
      </c>
      <c r="D6363" s="711" t="s">
        <v>5883</v>
      </c>
      <c r="E6363" s="713">
        <v>17.809999999999999</v>
      </c>
    </row>
    <row r="6364" spans="1:5">
      <c r="A6364" s="712">
        <v>100745</v>
      </c>
      <c r="B6364" s="711" t="s">
        <v>4917</v>
      </c>
      <c r="C6364" s="711" t="s">
        <v>281</v>
      </c>
      <c r="D6364" s="711" t="s">
        <v>5883</v>
      </c>
      <c r="E6364" s="713">
        <v>17.809999999999999</v>
      </c>
    </row>
    <row r="6365" spans="1:5">
      <c r="A6365" s="712">
        <v>100746</v>
      </c>
      <c r="B6365" s="711" t="s">
        <v>4918</v>
      </c>
      <c r="C6365" s="711" t="s">
        <v>281</v>
      </c>
      <c r="D6365" s="711" t="s">
        <v>5942</v>
      </c>
      <c r="E6365" s="713">
        <v>18.28</v>
      </c>
    </row>
    <row r="6366" spans="1:5">
      <c r="A6366" s="712">
        <v>100746</v>
      </c>
      <c r="B6366" s="711" t="s">
        <v>4918</v>
      </c>
      <c r="C6366" s="711" t="s">
        <v>281</v>
      </c>
      <c r="D6366" s="711" t="s">
        <v>5942</v>
      </c>
      <c r="E6366" s="713">
        <v>18.28</v>
      </c>
    </row>
    <row r="6367" spans="1:5">
      <c r="A6367" s="712">
        <v>100747</v>
      </c>
      <c r="B6367" s="711" t="s">
        <v>4919</v>
      </c>
      <c r="C6367" s="711" t="s">
        <v>281</v>
      </c>
      <c r="D6367" s="711" t="s">
        <v>5883</v>
      </c>
      <c r="E6367" s="713">
        <v>7.19</v>
      </c>
    </row>
    <row r="6368" spans="1:5">
      <c r="A6368" s="712">
        <v>100747</v>
      </c>
      <c r="B6368" s="711" t="s">
        <v>4919</v>
      </c>
      <c r="C6368" s="711" t="s">
        <v>281</v>
      </c>
      <c r="D6368" s="711" t="s">
        <v>5883</v>
      </c>
      <c r="E6368" s="713">
        <v>7.19</v>
      </c>
    </row>
    <row r="6369" spans="1:5">
      <c r="A6369" s="712">
        <v>100748</v>
      </c>
      <c r="B6369" s="711" t="s">
        <v>4920</v>
      </c>
      <c r="C6369" s="711" t="s">
        <v>281</v>
      </c>
      <c r="D6369" s="711" t="s">
        <v>5884</v>
      </c>
      <c r="E6369" s="713">
        <v>8.1</v>
      </c>
    </row>
    <row r="6370" spans="1:5">
      <c r="A6370" s="712">
        <v>100748</v>
      </c>
      <c r="B6370" s="711" t="s">
        <v>4920</v>
      </c>
      <c r="C6370" s="711" t="s">
        <v>281</v>
      </c>
      <c r="D6370" s="711" t="s">
        <v>5884</v>
      </c>
      <c r="E6370" s="713">
        <v>8.1</v>
      </c>
    </row>
    <row r="6371" spans="1:5">
      <c r="A6371" s="712">
        <v>100749</v>
      </c>
      <c r="B6371" s="711" t="s">
        <v>4921</v>
      </c>
      <c r="C6371" s="711" t="s">
        <v>281</v>
      </c>
      <c r="D6371" s="711" t="s">
        <v>5883</v>
      </c>
      <c r="E6371" s="713">
        <v>17.88</v>
      </c>
    </row>
    <row r="6372" spans="1:5">
      <c r="A6372" s="712">
        <v>100749</v>
      </c>
      <c r="B6372" s="711" t="s">
        <v>4921</v>
      </c>
      <c r="C6372" s="711" t="s">
        <v>281</v>
      </c>
      <c r="D6372" s="711" t="s">
        <v>5883</v>
      </c>
      <c r="E6372" s="713">
        <v>17.88</v>
      </c>
    </row>
    <row r="6373" spans="1:5">
      <c r="A6373" s="712">
        <v>100750</v>
      </c>
      <c r="B6373" s="711" t="s">
        <v>4922</v>
      </c>
      <c r="C6373" s="711" t="s">
        <v>281</v>
      </c>
      <c r="D6373" s="711" t="s">
        <v>5884</v>
      </c>
      <c r="E6373" s="713">
        <v>18.32</v>
      </c>
    </row>
    <row r="6374" spans="1:5">
      <c r="A6374" s="712">
        <v>100750</v>
      </c>
      <c r="B6374" s="711" t="s">
        <v>4922</v>
      </c>
      <c r="C6374" s="711" t="s">
        <v>281</v>
      </c>
      <c r="D6374" s="711" t="s">
        <v>5884</v>
      </c>
      <c r="E6374" s="713">
        <v>18.32</v>
      </c>
    </row>
    <row r="6375" spans="1:5">
      <c r="A6375" s="712">
        <v>100751</v>
      </c>
      <c r="B6375" s="711" t="s">
        <v>4923</v>
      </c>
      <c r="C6375" s="711" t="s">
        <v>281</v>
      </c>
      <c r="D6375" s="711" t="s">
        <v>5883</v>
      </c>
      <c r="E6375" s="713">
        <v>28.02</v>
      </c>
    </row>
    <row r="6376" spans="1:5">
      <c r="A6376" s="712">
        <v>100751</v>
      </c>
      <c r="B6376" s="711" t="s">
        <v>4923</v>
      </c>
      <c r="C6376" s="711" t="s">
        <v>281</v>
      </c>
      <c r="D6376" s="711" t="s">
        <v>5883</v>
      </c>
      <c r="E6376" s="713">
        <v>28.02</v>
      </c>
    </row>
    <row r="6377" spans="1:5">
      <c r="A6377" s="712">
        <v>100752</v>
      </c>
      <c r="B6377" s="711" t="s">
        <v>4924</v>
      </c>
      <c r="C6377" s="711" t="s">
        <v>281</v>
      </c>
      <c r="D6377" s="711" t="s">
        <v>5884</v>
      </c>
      <c r="E6377" s="713">
        <v>33.6</v>
      </c>
    </row>
    <row r="6378" spans="1:5">
      <c r="A6378" s="712">
        <v>100752</v>
      </c>
      <c r="B6378" s="711" t="s">
        <v>4924</v>
      </c>
      <c r="C6378" s="711" t="s">
        <v>281</v>
      </c>
      <c r="D6378" s="711" t="s">
        <v>5884</v>
      </c>
      <c r="E6378" s="713">
        <v>33.6</v>
      </c>
    </row>
    <row r="6379" spans="1:5">
      <c r="A6379" s="712">
        <v>100753</v>
      </c>
      <c r="B6379" s="711" t="s">
        <v>4925</v>
      </c>
      <c r="C6379" s="711" t="s">
        <v>281</v>
      </c>
      <c r="D6379" s="711" t="s">
        <v>5883</v>
      </c>
      <c r="E6379" s="713">
        <v>16.100000000000001</v>
      </c>
    </row>
    <row r="6380" spans="1:5">
      <c r="A6380" s="712">
        <v>100753</v>
      </c>
      <c r="B6380" s="711" t="s">
        <v>4925</v>
      </c>
      <c r="C6380" s="711" t="s">
        <v>281</v>
      </c>
      <c r="D6380" s="711" t="s">
        <v>5883</v>
      </c>
      <c r="E6380" s="713">
        <v>16.100000000000001</v>
      </c>
    </row>
    <row r="6381" spans="1:5">
      <c r="A6381" s="712">
        <v>100754</v>
      </c>
      <c r="B6381" s="711" t="s">
        <v>4926</v>
      </c>
      <c r="C6381" s="711" t="s">
        <v>281</v>
      </c>
      <c r="D6381" s="711" t="s">
        <v>5884</v>
      </c>
      <c r="E6381" s="713">
        <v>21.66</v>
      </c>
    </row>
    <row r="6382" spans="1:5">
      <c r="A6382" s="712">
        <v>100754</v>
      </c>
      <c r="B6382" s="711" t="s">
        <v>4926</v>
      </c>
      <c r="C6382" s="711" t="s">
        <v>281</v>
      </c>
      <c r="D6382" s="711" t="s">
        <v>5884</v>
      </c>
      <c r="E6382" s="713">
        <v>21.66</v>
      </c>
    </row>
    <row r="6383" spans="1:5">
      <c r="A6383" s="712">
        <v>100757</v>
      </c>
      <c r="B6383" s="711" t="s">
        <v>4927</v>
      </c>
      <c r="C6383" s="711" t="s">
        <v>281</v>
      </c>
      <c r="D6383" s="711" t="s">
        <v>5883</v>
      </c>
      <c r="E6383" s="713">
        <v>36.01</v>
      </c>
    </row>
    <row r="6384" spans="1:5">
      <c r="A6384" s="712">
        <v>100757</v>
      </c>
      <c r="B6384" s="711" t="s">
        <v>4927</v>
      </c>
      <c r="C6384" s="711" t="s">
        <v>281</v>
      </c>
      <c r="D6384" s="711" t="s">
        <v>5883</v>
      </c>
      <c r="E6384" s="713">
        <v>36.01</v>
      </c>
    </row>
    <row r="6385" spans="1:5">
      <c r="A6385" s="712">
        <v>100758</v>
      </c>
      <c r="B6385" s="711" t="s">
        <v>4928</v>
      </c>
      <c r="C6385" s="711" t="s">
        <v>281</v>
      </c>
      <c r="D6385" s="711" t="s">
        <v>5884</v>
      </c>
      <c r="E6385" s="713">
        <v>36.79</v>
      </c>
    </row>
    <row r="6386" spans="1:5">
      <c r="A6386" s="712">
        <v>100758</v>
      </c>
      <c r="B6386" s="711" t="s">
        <v>4928</v>
      </c>
      <c r="C6386" s="711" t="s">
        <v>281</v>
      </c>
      <c r="D6386" s="711" t="s">
        <v>5884</v>
      </c>
      <c r="E6386" s="713">
        <v>36.79</v>
      </c>
    </row>
    <row r="6387" spans="1:5">
      <c r="A6387" s="712">
        <v>100759</v>
      </c>
      <c r="B6387" s="711" t="s">
        <v>4929</v>
      </c>
      <c r="C6387" s="711" t="s">
        <v>281</v>
      </c>
      <c r="D6387" s="711" t="s">
        <v>5883</v>
      </c>
      <c r="E6387" s="713">
        <v>35.65</v>
      </c>
    </row>
    <row r="6388" spans="1:5">
      <c r="A6388" s="712">
        <v>100759</v>
      </c>
      <c r="B6388" s="711" t="s">
        <v>4929</v>
      </c>
      <c r="C6388" s="711" t="s">
        <v>281</v>
      </c>
      <c r="D6388" s="711" t="s">
        <v>5883</v>
      </c>
      <c r="E6388" s="713">
        <v>35.65</v>
      </c>
    </row>
    <row r="6389" spans="1:5">
      <c r="A6389" s="712">
        <v>100760</v>
      </c>
      <c r="B6389" s="711" t="s">
        <v>4930</v>
      </c>
      <c r="C6389" s="711" t="s">
        <v>281</v>
      </c>
      <c r="D6389" s="711" t="s">
        <v>5942</v>
      </c>
      <c r="E6389" s="713">
        <v>36.58</v>
      </c>
    </row>
    <row r="6390" spans="1:5">
      <c r="A6390" s="712">
        <v>100760</v>
      </c>
      <c r="B6390" s="711" t="s">
        <v>4930</v>
      </c>
      <c r="C6390" s="711" t="s">
        <v>281</v>
      </c>
      <c r="D6390" s="711" t="s">
        <v>5942</v>
      </c>
      <c r="E6390" s="713">
        <v>36.58</v>
      </c>
    </row>
    <row r="6391" spans="1:5">
      <c r="A6391" s="712">
        <v>100761</v>
      </c>
      <c r="B6391" s="711" t="s">
        <v>4931</v>
      </c>
      <c r="C6391" s="711" t="s">
        <v>281</v>
      </c>
      <c r="D6391" s="711" t="s">
        <v>5883</v>
      </c>
      <c r="E6391" s="713">
        <v>35.799999999999997</v>
      </c>
    </row>
    <row r="6392" spans="1:5">
      <c r="A6392" s="712">
        <v>100761</v>
      </c>
      <c r="B6392" s="711" t="s">
        <v>4931</v>
      </c>
      <c r="C6392" s="711" t="s">
        <v>281</v>
      </c>
      <c r="D6392" s="711" t="s">
        <v>5883</v>
      </c>
      <c r="E6392" s="713">
        <v>35.799999999999997</v>
      </c>
    </row>
    <row r="6393" spans="1:5">
      <c r="A6393" s="712">
        <v>100762</v>
      </c>
      <c r="B6393" s="711" t="s">
        <v>4932</v>
      </c>
      <c r="C6393" s="711" t="s">
        <v>281</v>
      </c>
      <c r="D6393" s="711" t="s">
        <v>5884</v>
      </c>
      <c r="E6393" s="713">
        <v>36.67</v>
      </c>
    </row>
    <row r="6394" spans="1:5">
      <c r="A6394" s="712">
        <v>100762</v>
      </c>
      <c r="B6394" s="711" t="s">
        <v>4932</v>
      </c>
      <c r="C6394" s="711" t="s">
        <v>281</v>
      </c>
      <c r="D6394" s="711" t="s">
        <v>5884</v>
      </c>
      <c r="E6394" s="713">
        <v>36.67</v>
      </c>
    </row>
    <row r="6395" spans="1:5">
      <c r="A6395" s="712">
        <v>41595</v>
      </c>
      <c r="B6395" s="711" t="s">
        <v>4933</v>
      </c>
      <c r="C6395" s="711" t="s">
        <v>585</v>
      </c>
      <c r="D6395" s="711" t="s">
        <v>5884</v>
      </c>
      <c r="E6395" s="713">
        <v>10.58</v>
      </c>
    </row>
    <row r="6396" spans="1:5">
      <c r="A6396" s="712" t="s">
        <v>4934</v>
      </c>
      <c r="B6396" s="711" t="s">
        <v>4935</v>
      </c>
      <c r="C6396" s="711" t="s">
        <v>281</v>
      </c>
      <c r="D6396" s="711" t="s">
        <v>5884</v>
      </c>
      <c r="E6396" s="713">
        <v>14.08</v>
      </c>
    </row>
    <row r="6397" spans="1:5">
      <c r="A6397" s="712" t="s">
        <v>4934</v>
      </c>
      <c r="B6397" s="711" t="s">
        <v>4935</v>
      </c>
      <c r="C6397" s="711" t="s">
        <v>281</v>
      </c>
      <c r="D6397" s="711" t="s">
        <v>5884</v>
      </c>
      <c r="E6397" s="713">
        <v>14.08</v>
      </c>
    </row>
    <row r="6398" spans="1:5">
      <c r="A6398" s="712">
        <v>79467</v>
      </c>
      <c r="B6398" s="711" t="s">
        <v>4936</v>
      </c>
      <c r="C6398" s="711" t="s">
        <v>4937</v>
      </c>
      <c r="D6398" s="711" t="s">
        <v>5884</v>
      </c>
      <c r="E6398" s="713">
        <v>11.93</v>
      </c>
    </row>
    <row r="6399" spans="1:5">
      <c r="A6399" s="712">
        <v>79467</v>
      </c>
      <c r="B6399" s="711" t="s">
        <v>4936</v>
      </c>
      <c r="C6399" s="711" t="s">
        <v>4937</v>
      </c>
      <c r="D6399" s="711" t="s">
        <v>5884</v>
      </c>
      <c r="E6399" s="713">
        <v>11.93</v>
      </c>
    </row>
    <row r="6400" spans="1:5">
      <c r="A6400" s="712" t="s">
        <v>4938</v>
      </c>
      <c r="B6400" s="711" t="s">
        <v>4939</v>
      </c>
      <c r="C6400" s="711" t="s">
        <v>281</v>
      </c>
      <c r="D6400" s="711" t="s">
        <v>5884</v>
      </c>
      <c r="E6400" s="713">
        <v>19.77</v>
      </c>
    </row>
    <row r="6401" spans="1:5">
      <c r="A6401" s="712" t="s">
        <v>4938</v>
      </c>
      <c r="B6401" s="711" t="s">
        <v>4939</v>
      </c>
      <c r="C6401" s="711" t="s">
        <v>281</v>
      </c>
      <c r="D6401" s="711" t="s">
        <v>5884</v>
      </c>
      <c r="E6401" s="713">
        <v>19.77</v>
      </c>
    </row>
    <row r="6402" spans="1:5">
      <c r="A6402" s="712">
        <v>84665</v>
      </c>
      <c r="B6402" s="711" t="s">
        <v>4940</v>
      </c>
      <c r="C6402" s="711" t="s">
        <v>281</v>
      </c>
      <c r="D6402" s="711" t="s">
        <v>5884</v>
      </c>
      <c r="E6402" s="713">
        <v>21.23</v>
      </c>
    </row>
    <row r="6403" spans="1:5">
      <c r="A6403" s="712">
        <v>84665</v>
      </c>
      <c r="B6403" s="711" t="s">
        <v>4940</v>
      </c>
      <c r="C6403" s="711" t="s">
        <v>281</v>
      </c>
      <c r="D6403" s="711" t="s">
        <v>5884</v>
      </c>
      <c r="E6403" s="713">
        <v>21.23</v>
      </c>
    </row>
    <row r="6404" spans="1:5">
      <c r="A6404" s="712">
        <v>101749</v>
      </c>
      <c r="B6404" s="711" t="s">
        <v>7304</v>
      </c>
      <c r="C6404" s="711" t="s">
        <v>281</v>
      </c>
      <c r="D6404" s="711" t="s">
        <v>5884</v>
      </c>
      <c r="E6404" s="713">
        <v>38.25</v>
      </c>
    </row>
    <row r="6405" spans="1:5">
      <c r="A6405" s="712">
        <v>101749</v>
      </c>
      <c r="B6405" s="711" t="s">
        <v>7304</v>
      </c>
      <c r="C6405" s="711" t="s">
        <v>281</v>
      </c>
      <c r="D6405" s="711" t="s">
        <v>5884</v>
      </c>
      <c r="E6405" s="713">
        <v>38.25</v>
      </c>
    </row>
    <row r="6406" spans="1:5">
      <c r="A6406" s="712">
        <v>101750</v>
      </c>
      <c r="B6406" s="711" t="s">
        <v>7305</v>
      </c>
      <c r="C6406" s="711" t="s">
        <v>281</v>
      </c>
      <c r="D6406" s="711" t="s">
        <v>5884</v>
      </c>
      <c r="E6406" s="713">
        <v>36.42</v>
      </c>
    </row>
    <row r="6407" spans="1:5">
      <c r="A6407" s="712">
        <v>101750</v>
      </c>
      <c r="B6407" s="711" t="s">
        <v>7305</v>
      </c>
      <c r="C6407" s="711" t="s">
        <v>281</v>
      </c>
      <c r="D6407" s="711" t="s">
        <v>5884</v>
      </c>
      <c r="E6407" s="713">
        <v>36.42</v>
      </c>
    </row>
    <row r="6408" spans="1:5">
      <c r="A6408" s="712">
        <v>101729</v>
      </c>
      <c r="B6408" s="711" t="s">
        <v>7306</v>
      </c>
      <c r="C6408" s="711" t="s">
        <v>281</v>
      </c>
      <c r="D6408" s="711" t="s">
        <v>5883</v>
      </c>
      <c r="E6408" s="713">
        <v>159.02000000000001</v>
      </c>
    </row>
    <row r="6409" spans="1:5">
      <c r="A6409" s="712">
        <v>101746</v>
      </c>
      <c r="B6409" s="711" t="s">
        <v>7307</v>
      </c>
      <c r="C6409" s="711" t="s">
        <v>281</v>
      </c>
      <c r="D6409" s="711" t="s">
        <v>5883</v>
      </c>
      <c r="E6409" s="713">
        <v>247.95</v>
      </c>
    </row>
    <row r="6410" spans="1:5">
      <c r="A6410" s="712">
        <v>101751</v>
      </c>
      <c r="B6410" s="711" t="s">
        <v>7308</v>
      </c>
      <c r="C6410" s="711" t="s">
        <v>281</v>
      </c>
      <c r="D6410" s="711" t="s">
        <v>5883</v>
      </c>
      <c r="E6410" s="713">
        <v>164.48</v>
      </c>
    </row>
    <row r="6411" spans="1:5">
      <c r="A6411" s="712">
        <v>101751</v>
      </c>
      <c r="B6411" s="711" t="s">
        <v>7308</v>
      </c>
      <c r="C6411" s="711" t="s">
        <v>281</v>
      </c>
      <c r="D6411" s="711" t="s">
        <v>5883</v>
      </c>
      <c r="E6411" s="713">
        <v>164.48</v>
      </c>
    </row>
    <row r="6412" spans="1:5">
      <c r="A6412" s="712">
        <v>87246</v>
      </c>
      <c r="B6412" s="711" t="s">
        <v>7309</v>
      </c>
      <c r="C6412" s="711" t="s">
        <v>281</v>
      </c>
      <c r="D6412" s="711" t="s">
        <v>5884</v>
      </c>
      <c r="E6412" s="713">
        <v>42.71</v>
      </c>
    </row>
    <row r="6413" spans="1:5">
      <c r="A6413" s="712">
        <v>87247</v>
      </c>
      <c r="B6413" s="711" t="s">
        <v>7310</v>
      </c>
      <c r="C6413" s="711" t="s">
        <v>281</v>
      </c>
      <c r="D6413" s="711" t="s">
        <v>5884</v>
      </c>
      <c r="E6413" s="713">
        <v>36.99</v>
      </c>
    </row>
    <row r="6414" spans="1:5">
      <c r="A6414" s="712">
        <v>87248</v>
      </c>
      <c r="B6414" s="711" t="s">
        <v>7311</v>
      </c>
      <c r="C6414" s="711" t="s">
        <v>281</v>
      </c>
      <c r="D6414" s="711" t="s">
        <v>5884</v>
      </c>
      <c r="E6414" s="713">
        <v>32.26</v>
      </c>
    </row>
    <row r="6415" spans="1:5">
      <c r="A6415" s="712">
        <v>87249</v>
      </c>
      <c r="B6415" s="711" t="s">
        <v>7312</v>
      </c>
      <c r="C6415" s="711" t="s">
        <v>281</v>
      </c>
      <c r="D6415" s="711" t="s">
        <v>5884</v>
      </c>
      <c r="E6415" s="713">
        <v>48.1</v>
      </c>
    </row>
    <row r="6416" spans="1:5">
      <c r="A6416" s="712">
        <v>87250</v>
      </c>
      <c r="B6416" s="711" t="s">
        <v>7313</v>
      </c>
      <c r="C6416" s="711" t="s">
        <v>281</v>
      </c>
      <c r="D6416" s="711" t="s">
        <v>5884</v>
      </c>
      <c r="E6416" s="713">
        <v>39.06</v>
      </c>
    </row>
    <row r="6417" spans="1:5">
      <c r="A6417" s="712">
        <v>87251</v>
      </c>
      <c r="B6417" s="711" t="s">
        <v>7314</v>
      </c>
      <c r="C6417" s="711" t="s">
        <v>281</v>
      </c>
      <c r="D6417" s="711" t="s">
        <v>5884</v>
      </c>
      <c r="E6417" s="713">
        <v>33.119999999999997</v>
      </c>
    </row>
    <row r="6418" spans="1:5">
      <c r="A6418" s="712">
        <v>87255</v>
      </c>
      <c r="B6418" s="711" t="s">
        <v>7315</v>
      </c>
      <c r="C6418" s="711" t="s">
        <v>281</v>
      </c>
      <c r="D6418" s="711" t="s">
        <v>5884</v>
      </c>
      <c r="E6418" s="713">
        <v>76.52</v>
      </c>
    </row>
    <row r="6419" spans="1:5">
      <c r="A6419" s="712">
        <v>87256</v>
      </c>
      <c r="B6419" s="711" t="s">
        <v>7316</v>
      </c>
      <c r="C6419" s="711" t="s">
        <v>281</v>
      </c>
      <c r="D6419" s="711" t="s">
        <v>5884</v>
      </c>
      <c r="E6419" s="713">
        <v>65.760000000000005</v>
      </c>
    </row>
    <row r="6420" spans="1:5">
      <c r="A6420" s="712">
        <v>87257</v>
      </c>
      <c r="B6420" s="711" t="s">
        <v>7317</v>
      </c>
      <c r="C6420" s="711" t="s">
        <v>281</v>
      </c>
      <c r="D6420" s="711" t="s">
        <v>5884</v>
      </c>
      <c r="E6420" s="713">
        <v>58.83</v>
      </c>
    </row>
    <row r="6421" spans="1:5">
      <c r="A6421" s="712">
        <v>87258</v>
      </c>
      <c r="B6421" s="711" t="s">
        <v>4941</v>
      </c>
      <c r="C6421" s="711" t="s">
        <v>281</v>
      </c>
      <c r="D6421" s="711" t="s">
        <v>5884</v>
      </c>
      <c r="E6421" s="713">
        <v>99.96</v>
      </c>
    </row>
    <row r="6422" spans="1:5">
      <c r="A6422" s="712">
        <v>87259</v>
      </c>
      <c r="B6422" s="711" t="s">
        <v>4942</v>
      </c>
      <c r="C6422" s="711" t="s">
        <v>281</v>
      </c>
      <c r="D6422" s="711" t="s">
        <v>5884</v>
      </c>
      <c r="E6422" s="713">
        <v>89.76</v>
      </c>
    </row>
    <row r="6423" spans="1:5">
      <c r="A6423" s="712">
        <v>87260</v>
      </c>
      <c r="B6423" s="711" t="s">
        <v>4943</v>
      </c>
      <c r="C6423" s="711" t="s">
        <v>281</v>
      </c>
      <c r="D6423" s="711" t="s">
        <v>5884</v>
      </c>
      <c r="E6423" s="713">
        <v>83.69</v>
      </c>
    </row>
    <row r="6424" spans="1:5">
      <c r="A6424" s="712">
        <v>87261</v>
      </c>
      <c r="B6424" s="711" t="s">
        <v>4944</v>
      </c>
      <c r="C6424" s="711" t="s">
        <v>281</v>
      </c>
      <c r="D6424" s="711" t="s">
        <v>5884</v>
      </c>
      <c r="E6424" s="713">
        <v>115.06</v>
      </c>
    </row>
    <row r="6425" spans="1:5">
      <c r="A6425" s="712">
        <v>87262</v>
      </c>
      <c r="B6425" s="711" t="s">
        <v>4945</v>
      </c>
      <c r="C6425" s="711" t="s">
        <v>281</v>
      </c>
      <c r="D6425" s="711" t="s">
        <v>5884</v>
      </c>
      <c r="E6425" s="713">
        <v>103.34</v>
      </c>
    </row>
    <row r="6426" spans="1:5">
      <c r="A6426" s="712">
        <v>87263</v>
      </c>
      <c r="B6426" s="711" t="s">
        <v>4946</v>
      </c>
      <c r="C6426" s="711" t="s">
        <v>281</v>
      </c>
      <c r="D6426" s="711" t="s">
        <v>5884</v>
      </c>
      <c r="E6426" s="713">
        <v>96.17</v>
      </c>
    </row>
    <row r="6427" spans="1:5">
      <c r="A6427" s="712">
        <v>89046</v>
      </c>
      <c r="B6427" s="711" t="s">
        <v>7318</v>
      </c>
      <c r="C6427" s="711" t="s">
        <v>281</v>
      </c>
      <c r="D6427" s="711" t="s">
        <v>5884</v>
      </c>
      <c r="E6427" s="713">
        <v>36.71</v>
      </c>
    </row>
    <row r="6428" spans="1:5">
      <c r="A6428" s="712">
        <v>89171</v>
      </c>
      <c r="B6428" s="711" t="s">
        <v>7319</v>
      </c>
      <c r="C6428" s="711" t="s">
        <v>281</v>
      </c>
      <c r="D6428" s="711" t="s">
        <v>5884</v>
      </c>
      <c r="E6428" s="713">
        <v>34.409999999999997</v>
      </c>
    </row>
    <row r="6429" spans="1:5">
      <c r="A6429" s="712">
        <v>93389</v>
      </c>
      <c r="B6429" s="711" t="s">
        <v>7320</v>
      </c>
      <c r="C6429" s="711" t="s">
        <v>281</v>
      </c>
      <c r="D6429" s="711" t="s">
        <v>5884</v>
      </c>
      <c r="E6429" s="713">
        <v>38.869999999999997</v>
      </c>
    </row>
    <row r="6430" spans="1:5">
      <c r="A6430" s="712">
        <v>93390</v>
      </c>
      <c r="B6430" s="711" t="s">
        <v>7321</v>
      </c>
      <c r="C6430" s="711" t="s">
        <v>281</v>
      </c>
      <c r="D6430" s="711" t="s">
        <v>5884</v>
      </c>
      <c r="E6430" s="713">
        <v>33.21</v>
      </c>
    </row>
    <row r="6431" spans="1:5">
      <c r="A6431" s="712">
        <v>93391</v>
      </c>
      <c r="B6431" s="711" t="s">
        <v>7322</v>
      </c>
      <c r="C6431" s="711" t="s">
        <v>281</v>
      </c>
      <c r="D6431" s="711" t="s">
        <v>5884</v>
      </c>
      <c r="E6431" s="713">
        <v>28.48</v>
      </c>
    </row>
    <row r="6432" spans="1:5">
      <c r="A6432" s="712">
        <v>98670</v>
      </c>
      <c r="B6432" s="711" t="s">
        <v>4947</v>
      </c>
      <c r="C6432" s="711" t="s">
        <v>281</v>
      </c>
      <c r="D6432" s="711" t="s">
        <v>5883</v>
      </c>
      <c r="E6432" s="713">
        <v>131.79</v>
      </c>
    </row>
    <row r="6433" spans="1:5">
      <c r="A6433" s="712">
        <v>98671</v>
      </c>
      <c r="B6433" s="711" t="s">
        <v>7323</v>
      </c>
      <c r="C6433" s="711" t="s">
        <v>281</v>
      </c>
      <c r="D6433" s="711" t="s">
        <v>5884</v>
      </c>
      <c r="E6433" s="713">
        <v>331.24</v>
      </c>
    </row>
    <row r="6434" spans="1:5">
      <c r="A6434" s="712">
        <v>98672</v>
      </c>
      <c r="B6434" s="711" t="s">
        <v>7324</v>
      </c>
      <c r="C6434" s="711" t="s">
        <v>281</v>
      </c>
      <c r="D6434" s="711" t="s">
        <v>5884</v>
      </c>
      <c r="E6434" s="713">
        <v>309.14999999999998</v>
      </c>
    </row>
    <row r="6435" spans="1:5">
      <c r="A6435" s="712">
        <v>98673</v>
      </c>
      <c r="B6435" s="711" t="s">
        <v>4948</v>
      </c>
      <c r="C6435" s="711" t="s">
        <v>281</v>
      </c>
      <c r="D6435" s="711" t="s">
        <v>5883</v>
      </c>
      <c r="E6435" s="713">
        <v>236.06</v>
      </c>
    </row>
    <row r="6436" spans="1:5">
      <c r="A6436" s="712">
        <v>98678</v>
      </c>
      <c r="B6436" s="711" t="s">
        <v>7325</v>
      </c>
      <c r="C6436" s="711" t="s">
        <v>281</v>
      </c>
      <c r="D6436" s="711" t="s">
        <v>5884</v>
      </c>
      <c r="E6436" s="713">
        <v>294.43</v>
      </c>
    </row>
    <row r="6437" spans="1:5">
      <c r="A6437" s="712">
        <v>98679</v>
      </c>
      <c r="B6437" s="711" t="s">
        <v>7326</v>
      </c>
      <c r="C6437" s="711" t="s">
        <v>281</v>
      </c>
      <c r="D6437" s="711" t="s">
        <v>5884</v>
      </c>
      <c r="E6437" s="713">
        <v>26.26</v>
      </c>
    </row>
    <row r="6438" spans="1:5">
      <c r="A6438" s="712">
        <v>98680</v>
      </c>
      <c r="B6438" s="711" t="s">
        <v>7327</v>
      </c>
      <c r="C6438" s="711" t="s">
        <v>281</v>
      </c>
      <c r="D6438" s="711" t="s">
        <v>5884</v>
      </c>
      <c r="E6438" s="713">
        <v>32.86</v>
      </c>
    </row>
    <row r="6439" spans="1:5">
      <c r="A6439" s="712">
        <v>98681</v>
      </c>
      <c r="B6439" s="711" t="s">
        <v>7328</v>
      </c>
      <c r="C6439" s="711" t="s">
        <v>281</v>
      </c>
      <c r="D6439" s="711" t="s">
        <v>5884</v>
      </c>
      <c r="E6439" s="713">
        <v>24.42</v>
      </c>
    </row>
    <row r="6440" spans="1:5">
      <c r="A6440" s="712">
        <v>98682</v>
      </c>
      <c r="B6440" s="711" t="s">
        <v>7329</v>
      </c>
      <c r="C6440" s="711" t="s">
        <v>281</v>
      </c>
      <c r="D6440" s="711" t="s">
        <v>5884</v>
      </c>
      <c r="E6440" s="713">
        <v>31.02</v>
      </c>
    </row>
    <row r="6441" spans="1:5">
      <c r="A6441" s="712">
        <v>98685</v>
      </c>
      <c r="B6441" s="711" t="s">
        <v>7330</v>
      </c>
      <c r="C6441" s="711" t="s">
        <v>585</v>
      </c>
      <c r="D6441" s="711" t="s">
        <v>5884</v>
      </c>
      <c r="E6441" s="713">
        <v>60.14</v>
      </c>
    </row>
    <row r="6442" spans="1:5">
      <c r="A6442" s="712">
        <v>98686</v>
      </c>
      <c r="B6442" s="711" t="s">
        <v>7331</v>
      </c>
      <c r="C6442" s="711" t="s">
        <v>585</v>
      </c>
      <c r="D6442" s="711" t="s">
        <v>5883</v>
      </c>
      <c r="E6442" s="713">
        <v>31.09</v>
      </c>
    </row>
    <row r="6443" spans="1:5">
      <c r="A6443" s="712">
        <v>98688</v>
      </c>
      <c r="B6443" s="711" t="s">
        <v>7332</v>
      </c>
      <c r="C6443" s="711" t="s">
        <v>585</v>
      </c>
      <c r="D6443" s="711" t="s">
        <v>5884</v>
      </c>
      <c r="E6443" s="713">
        <v>33.950000000000003</v>
      </c>
    </row>
    <row r="6444" spans="1:5">
      <c r="A6444" s="712">
        <v>98689</v>
      </c>
      <c r="B6444" s="711" t="s">
        <v>7333</v>
      </c>
      <c r="C6444" s="711" t="s">
        <v>585</v>
      </c>
      <c r="D6444" s="711" t="s">
        <v>5884</v>
      </c>
      <c r="E6444" s="713">
        <v>85.15</v>
      </c>
    </row>
    <row r="6445" spans="1:5">
      <c r="A6445" s="712">
        <v>101090</v>
      </c>
      <c r="B6445" s="711" t="s">
        <v>4949</v>
      </c>
      <c r="C6445" s="711" t="s">
        <v>281</v>
      </c>
      <c r="D6445" s="711" t="s">
        <v>5884</v>
      </c>
      <c r="E6445" s="713">
        <v>152.94999999999999</v>
      </c>
    </row>
    <row r="6446" spans="1:5">
      <c r="A6446" s="712">
        <v>101091</v>
      </c>
      <c r="B6446" s="711" t="s">
        <v>4950</v>
      </c>
      <c r="C6446" s="711" t="s">
        <v>281</v>
      </c>
      <c r="D6446" s="711" t="s">
        <v>5883</v>
      </c>
      <c r="E6446" s="713">
        <v>100.61</v>
      </c>
    </row>
    <row r="6447" spans="1:5">
      <c r="A6447" s="712">
        <v>101725</v>
      </c>
      <c r="B6447" s="711" t="s">
        <v>7334</v>
      </c>
      <c r="C6447" s="711" t="s">
        <v>281</v>
      </c>
      <c r="D6447" s="711" t="s">
        <v>5883</v>
      </c>
      <c r="E6447" s="713">
        <v>200.3</v>
      </c>
    </row>
    <row r="6448" spans="1:5">
      <c r="A6448" s="712">
        <v>101726</v>
      </c>
      <c r="B6448" s="711" t="s">
        <v>7335</v>
      </c>
      <c r="C6448" s="711" t="s">
        <v>281</v>
      </c>
      <c r="D6448" s="711" t="s">
        <v>5883</v>
      </c>
      <c r="E6448" s="713">
        <v>131.79</v>
      </c>
    </row>
    <row r="6449" spans="1:5">
      <c r="A6449" s="712">
        <v>101731</v>
      </c>
      <c r="B6449" s="711" t="s">
        <v>7336</v>
      </c>
      <c r="C6449" s="711" t="s">
        <v>281</v>
      </c>
      <c r="D6449" s="711" t="s">
        <v>5884</v>
      </c>
      <c r="E6449" s="713">
        <v>220.96</v>
      </c>
    </row>
    <row r="6450" spans="1:5">
      <c r="A6450" s="712">
        <v>101732</v>
      </c>
      <c r="B6450" s="711" t="s">
        <v>7337</v>
      </c>
      <c r="C6450" s="711" t="s">
        <v>281</v>
      </c>
      <c r="D6450" s="711" t="s">
        <v>5884</v>
      </c>
      <c r="E6450" s="713">
        <v>68.599999999999994</v>
      </c>
    </row>
    <row r="6451" spans="1:5">
      <c r="A6451" s="712">
        <v>101752</v>
      </c>
      <c r="B6451" s="711" t="s">
        <v>7338</v>
      </c>
      <c r="C6451" s="711" t="s">
        <v>281</v>
      </c>
      <c r="D6451" s="711" t="s">
        <v>5883</v>
      </c>
      <c r="E6451" s="713">
        <v>32.92</v>
      </c>
    </row>
    <row r="6452" spans="1:5">
      <c r="A6452" s="712">
        <v>101752</v>
      </c>
      <c r="B6452" s="711" t="s">
        <v>7338</v>
      </c>
      <c r="C6452" s="711" t="s">
        <v>281</v>
      </c>
      <c r="D6452" s="711" t="s">
        <v>5883</v>
      </c>
      <c r="E6452" s="713">
        <v>32.92</v>
      </c>
    </row>
    <row r="6453" spans="1:5">
      <c r="A6453" s="712">
        <v>101094</v>
      </c>
      <c r="B6453" s="711" t="s">
        <v>4951</v>
      </c>
      <c r="C6453" s="711" t="s">
        <v>585</v>
      </c>
      <c r="D6453" s="711" t="s">
        <v>5884</v>
      </c>
      <c r="E6453" s="713">
        <v>193.49</v>
      </c>
    </row>
    <row r="6454" spans="1:5">
      <c r="A6454" s="712">
        <v>101727</v>
      </c>
      <c r="B6454" s="711" t="s">
        <v>7339</v>
      </c>
      <c r="C6454" s="711" t="s">
        <v>281</v>
      </c>
      <c r="D6454" s="711" t="s">
        <v>5884</v>
      </c>
      <c r="E6454" s="713">
        <v>233.31</v>
      </c>
    </row>
    <row r="6455" spans="1:5">
      <c r="A6455" s="712">
        <v>101733</v>
      </c>
      <c r="B6455" s="711" t="s">
        <v>7340</v>
      </c>
      <c r="C6455" s="711" t="s">
        <v>281</v>
      </c>
      <c r="D6455" s="711" t="s">
        <v>5884</v>
      </c>
      <c r="E6455" s="713">
        <v>305.85000000000002</v>
      </c>
    </row>
    <row r="6456" spans="1:5">
      <c r="A6456" s="712">
        <v>101734</v>
      </c>
      <c r="B6456" s="711" t="s">
        <v>7341</v>
      </c>
      <c r="C6456" s="711" t="s">
        <v>281</v>
      </c>
      <c r="D6456" s="711" t="s">
        <v>5884</v>
      </c>
      <c r="E6456" s="713">
        <v>474.12</v>
      </c>
    </row>
    <row r="6457" spans="1:5">
      <c r="A6457" s="712">
        <v>101735</v>
      </c>
      <c r="B6457" s="711" t="s">
        <v>7342</v>
      </c>
      <c r="C6457" s="711" t="s">
        <v>281</v>
      </c>
      <c r="D6457" s="711" t="s">
        <v>5884</v>
      </c>
      <c r="E6457" s="713">
        <v>486.34</v>
      </c>
    </row>
    <row r="6458" spans="1:5">
      <c r="A6458" s="712">
        <v>101736</v>
      </c>
      <c r="B6458" s="711" t="s">
        <v>7343</v>
      </c>
      <c r="C6458" s="711" t="s">
        <v>281</v>
      </c>
      <c r="D6458" s="711" t="s">
        <v>5884</v>
      </c>
      <c r="E6458" s="713">
        <v>104.62</v>
      </c>
    </row>
    <row r="6459" spans="1:5">
      <c r="A6459" s="712">
        <v>101737</v>
      </c>
      <c r="B6459" s="711" t="s">
        <v>7344</v>
      </c>
      <c r="C6459" s="711" t="s">
        <v>281</v>
      </c>
      <c r="D6459" s="711" t="s">
        <v>5884</v>
      </c>
      <c r="E6459" s="713">
        <v>128.77000000000001</v>
      </c>
    </row>
    <row r="6460" spans="1:5">
      <c r="A6460" s="712">
        <v>101748</v>
      </c>
      <c r="B6460" s="711" t="s">
        <v>7345</v>
      </c>
      <c r="C6460" s="711" t="s">
        <v>281</v>
      </c>
      <c r="D6460" s="711" t="s">
        <v>5883</v>
      </c>
      <c r="E6460" s="713">
        <v>2.68</v>
      </c>
    </row>
    <row r="6461" spans="1:5">
      <c r="A6461" s="712">
        <v>72815</v>
      </c>
      <c r="B6461" s="711" t="s">
        <v>4952</v>
      </c>
      <c r="C6461" s="711" t="s">
        <v>281</v>
      </c>
      <c r="D6461" s="711" t="s">
        <v>5884</v>
      </c>
      <c r="E6461" s="713">
        <v>46.52</v>
      </c>
    </row>
    <row r="6462" spans="1:5">
      <c r="A6462" s="712">
        <v>101092</v>
      </c>
      <c r="B6462" s="711" t="s">
        <v>4953</v>
      </c>
      <c r="C6462" s="711" t="s">
        <v>281</v>
      </c>
      <c r="D6462" s="711" t="s">
        <v>5884</v>
      </c>
      <c r="E6462" s="713">
        <v>338.53</v>
      </c>
    </row>
    <row r="6463" spans="1:5">
      <c r="A6463" s="712">
        <v>101093</v>
      </c>
      <c r="B6463" s="711" t="s">
        <v>4954</v>
      </c>
      <c r="C6463" s="711" t="s">
        <v>281</v>
      </c>
      <c r="D6463" s="711" t="s">
        <v>5884</v>
      </c>
      <c r="E6463" s="713">
        <v>316.44</v>
      </c>
    </row>
    <row r="6464" spans="1:5">
      <c r="A6464" s="712">
        <v>98695</v>
      </c>
      <c r="B6464" s="711" t="s">
        <v>7346</v>
      </c>
      <c r="C6464" s="711" t="s">
        <v>585</v>
      </c>
      <c r="D6464" s="711" t="s">
        <v>5884</v>
      </c>
      <c r="E6464" s="713">
        <v>56.5</v>
      </c>
    </row>
    <row r="6465" spans="1:5">
      <c r="A6465" s="712">
        <v>98697</v>
      </c>
      <c r="B6465" s="711" t="s">
        <v>7347</v>
      </c>
      <c r="C6465" s="711" t="s">
        <v>585</v>
      </c>
      <c r="D6465" s="711" t="s">
        <v>5884</v>
      </c>
      <c r="E6465" s="713">
        <v>37.1</v>
      </c>
    </row>
    <row r="6466" spans="1:5">
      <c r="A6466" s="712">
        <v>101738</v>
      </c>
      <c r="B6466" s="711" t="s">
        <v>7348</v>
      </c>
      <c r="C6466" s="711" t="s">
        <v>585</v>
      </c>
      <c r="D6466" s="711" t="s">
        <v>5883</v>
      </c>
      <c r="E6466" s="713">
        <v>24.67</v>
      </c>
    </row>
    <row r="6467" spans="1:5">
      <c r="A6467" s="712">
        <v>101739</v>
      </c>
      <c r="B6467" s="711" t="s">
        <v>7349</v>
      </c>
      <c r="C6467" s="711" t="s">
        <v>585</v>
      </c>
      <c r="D6467" s="711" t="s">
        <v>5883</v>
      </c>
      <c r="E6467" s="713">
        <v>27.63</v>
      </c>
    </row>
    <row r="6468" spans="1:5">
      <c r="A6468" s="712">
        <v>88648</v>
      </c>
      <c r="B6468" s="711" t="s">
        <v>4955</v>
      </c>
      <c r="C6468" s="711" t="s">
        <v>585</v>
      </c>
      <c r="D6468" s="711" t="s">
        <v>5884</v>
      </c>
      <c r="E6468" s="713">
        <v>4.9800000000000004</v>
      </c>
    </row>
    <row r="6469" spans="1:5">
      <c r="A6469" s="712">
        <v>88649</v>
      </c>
      <c r="B6469" s="711" t="s">
        <v>4956</v>
      </c>
      <c r="C6469" s="711" t="s">
        <v>585</v>
      </c>
      <c r="D6469" s="711" t="s">
        <v>5884</v>
      </c>
      <c r="E6469" s="713">
        <v>5.63</v>
      </c>
    </row>
    <row r="6470" spans="1:5">
      <c r="A6470" s="712">
        <v>88650</v>
      </c>
      <c r="B6470" s="711" t="s">
        <v>4957</v>
      </c>
      <c r="C6470" s="711" t="s">
        <v>585</v>
      </c>
      <c r="D6470" s="711" t="s">
        <v>5884</v>
      </c>
      <c r="E6470" s="713">
        <v>10.72</v>
      </c>
    </row>
    <row r="6471" spans="1:5">
      <c r="A6471" s="712">
        <v>96467</v>
      </c>
      <c r="B6471" s="711" t="s">
        <v>4958</v>
      </c>
      <c r="C6471" s="711" t="s">
        <v>585</v>
      </c>
      <c r="D6471" s="711" t="s">
        <v>5884</v>
      </c>
      <c r="E6471" s="713">
        <v>4.54</v>
      </c>
    </row>
    <row r="6472" spans="1:5">
      <c r="A6472" s="712">
        <v>101740</v>
      </c>
      <c r="B6472" s="711" t="s">
        <v>7350</v>
      </c>
      <c r="C6472" s="711" t="s">
        <v>585</v>
      </c>
      <c r="D6472" s="711" t="s">
        <v>5884</v>
      </c>
      <c r="E6472" s="713">
        <v>35.450000000000003</v>
      </c>
    </row>
    <row r="6473" spans="1:5">
      <c r="A6473" s="712">
        <v>101741</v>
      </c>
      <c r="B6473" s="711" t="s">
        <v>7351</v>
      </c>
      <c r="C6473" s="711" t="s">
        <v>585</v>
      </c>
      <c r="D6473" s="711" t="s">
        <v>5884</v>
      </c>
      <c r="E6473" s="713">
        <v>17.47</v>
      </c>
    </row>
    <row r="6474" spans="1:5">
      <c r="A6474" s="712">
        <v>94990</v>
      </c>
      <c r="B6474" s="711" t="s">
        <v>4959</v>
      </c>
      <c r="C6474" s="711" t="s">
        <v>424</v>
      </c>
      <c r="D6474" s="711" t="s">
        <v>5884</v>
      </c>
      <c r="E6474" s="713">
        <v>612.85</v>
      </c>
    </row>
    <row r="6475" spans="1:5">
      <c r="A6475" s="712">
        <v>94991</v>
      </c>
      <c r="B6475" s="711" t="s">
        <v>334</v>
      </c>
      <c r="C6475" s="711" t="s">
        <v>424</v>
      </c>
      <c r="D6475" s="711" t="s">
        <v>5884</v>
      </c>
      <c r="E6475" s="713">
        <v>458.97</v>
      </c>
    </row>
    <row r="6476" spans="1:5">
      <c r="A6476" s="712">
        <v>94992</v>
      </c>
      <c r="B6476" s="711" t="s">
        <v>4960</v>
      </c>
      <c r="C6476" s="711" t="s">
        <v>281</v>
      </c>
      <c r="D6476" s="711" t="s">
        <v>5884</v>
      </c>
      <c r="E6476" s="713">
        <v>72.7</v>
      </c>
    </row>
    <row r="6477" spans="1:5">
      <c r="A6477" s="712">
        <v>94993</v>
      </c>
      <c r="B6477" s="711" t="s">
        <v>4961</v>
      </c>
      <c r="C6477" s="711" t="s">
        <v>281</v>
      </c>
      <c r="D6477" s="711" t="s">
        <v>5884</v>
      </c>
      <c r="E6477" s="713">
        <v>63.47</v>
      </c>
    </row>
    <row r="6478" spans="1:5">
      <c r="A6478" s="712">
        <v>94994</v>
      </c>
      <c r="B6478" s="711" t="s">
        <v>4962</v>
      </c>
      <c r="C6478" s="711" t="s">
        <v>281</v>
      </c>
      <c r="D6478" s="711" t="s">
        <v>5884</v>
      </c>
      <c r="E6478" s="713">
        <v>86.21</v>
      </c>
    </row>
    <row r="6479" spans="1:5">
      <c r="A6479" s="712">
        <v>94995</v>
      </c>
      <c r="B6479" s="711" t="s">
        <v>4963</v>
      </c>
      <c r="C6479" s="711" t="s">
        <v>281</v>
      </c>
      <c r="D6479" s="711" t="s">
        <v>5884</v>
      </c>
      <c r="E6479" s="713">
        <v>73.89</v>
      </c>
    </row>
    <row r="6480" spans="1:5">
      <c r="A6480" s="712">
        <v>94996</v>
      </c>
      <c r="B6480" s="711" t="s">
        <v>4964</v>
      </c>
      <c r="C6480" s="711" t="s">
        <v>281</v>
      </c>
      <c r="D6480" s="711" t="s">
        <v>5884</v>
      </c>
      <c r="E6480" s="713">
        <v>98.65</v>
      </c>
    </row>
    <row r="6481" spans="1:5">
      <c r="A6481" s="712">
        <v>94997</v>
      </c>
      <c r="B6481" s="711" t="s">
        <v>4965</v>
      </c>
      <c r="C6481" s="711" t="s">
        <v>281</v>
      </c>
      <c r="D6481" s="711" t="s">
        <v>5884</v>
      </c>
      <c r="E6481" s="713">
        <v>83.27</v>
      </c>
    </row>
    <row r="6482" spans="1:5">
      <c r="A6482" s="712">
        <v>94998</v>
      </c>
      <c r="B6482" s="711" t="s">
        <v>4966</v>
      </c>
      <c r="C6482" s="711" t="s">
        <v>281</v>
      </c>
      <c r="D6482" s="711" t="s">
        <v>5884</v>
      </c>
      <c r="E6482" s="713">
        <v>111.77</v>
      </c>
    </row>
    <row r="6483" spans="1:5">
      <c r="A6483" s="712">
        <v>94999</v>
      </c>
      <c r="B6483" s="711" t="s">
        <v>4967</v>
      </c>
      <c r="C6483" s="711" t="s">
        <v>281</v>
      </c>
      <c r="D6483" s="711" t="s">
        <v>5884</v>
      </c>
      <c r="E6483" s="713">
        <v>93.31</v>
      </c>
    </row>
    <row r="6484" spans="1:5">
      <c r="A6484" s="712">
        <v>101747</v>
      </c>
      <c r="B6484" s="711" t="s">
        <v>7352</v>
      </c>
      <c r="C6484" s="711" t="s">
        <v>281</v>
      </c>
      <c r="D6484" s="711" t="s">
        <v>5883</v>
      </c>
      <c r="E6484" s="713">
        <v>54.19</v>
      </c>
    </row>
    <row r="6485" spans="1:5">
      <c r="A6485" s="712">
        <v>101743</v>
      </c>
      <c r="B6485" s="711" t="s">
        <v>7353</v>
      </c>
      <c r="C6485" s="711" t="s">
        <v>281</v>
      </c>
      <c r="D6485" s="711" t="s">
        <v>5883</v>
      </c>
      <c r="E6485" s="713">
        <v>158.69999999999999</v>
      </c>
    </row>
    <row r="6486" spans="1:5">
      <c r="A6486" s="712">
        <v>101744</v>
      </c>
      <c r="B6486" s="711" t="s">
        <v>7354</v>
      </c>
      <c r="C6486" s="711" t="s">
        <v>281</v>
      </c>
      <c r="D6486" s="711" t="s">
        <v>5883</v>
      </c>
      <c r="E6486" s="713">
        <v>126.5</v>
      </c>
    </row>
    <row r="6487" spans="1:5">
      <c r="A6487" s="712">
        <v>101745</v>
      </c>
      <c r="B6487" s="711" t="s">
        <v>7355</v>
      </c>
      <c r="C6487" s="711" t="s">
        <v>281</v>
      </c>
      <c r="D6487" s="711" t="s">
        <v>5883</v>
      </c>
      <c r="E6487" s="713">
        <v>155.41</v>
      </c>
    </row>
    <row r="6488" spans="1:5">
      <c r="A6488" s="712">
        <v>87620</v>
      </c>
      <c r="B6488" s="711" t="s">
        <v>4968</v>
      </c>
      <c r="C6488" s="711" t="s">
        <v>281</v>
      </c>
      <c r="D6488" s="711" t="s">
        <v>5884</v>
      </c>
      <c r="E6488" s="713">
        <v>26.56</v>
      </c>
    </row>
    <row r="6489" spans="1:5">
      <c r="A6489" s="712">
        <v>87622</v>
      </c>
      <c r="B6489" s="711" t="s">
        <v>4969</v>
      </c>
      <c r="C6489" s="711" t="s">
        <v>281</v>
      </c>
      <c r="D6489" s="711" t="s">
        <v>5884</v>
      </c>
      <c r="E6489" s="713">
        <v>29.35</v>
      </c>
    </row>
    <row r="6490" spans="1:5">
      <c r="A6490" s="712">
        <v>87623</v>
      </c>
      <c r="B6490" s="711" t="s">
        <v>4970</v>
      </c>
      <c r="C6490" s="711" t="s">
        <v>281</v>
      </c>
      <c r="D6490" s="711" t="s">
        <v>5884</v>
      </c>
      <c r="E6490" s="713">
        <v>48</v>
      </c>
    </row>
    <row r="6491" spans="1:5">
      <c r="A6491" s="712">
        <v>87624</v>
      </c>
      <c r="B6491" s="711" t="s">
        <v>4971</v>
      </c>
      <c r="C6491" s="711" t="s">
        <v>281</v>
      </c>
      <c r="D6491" s="711" t="s">
        <v>5884</v>
      </c>
      <c r="E6491" s="713">
        <v>52.91</v>
      </c>
    </row>
    <row r="6492" spans="1:5">
      <c r="A6492" s="712">
        <v>87630</v>
      </c>
      <c r="B6492" s="711" t="s">
        <v>4972</v>
      </c>
      <c r="C6492" s="711" t="s">
        <v>281</v>
      </c>
      <c r="D6492" s="711" t="s">
        <v>5884</v>
      </c>
      <c r="E6492" s="713">
        <v>32.840000000000003</v>
      </c>
    </row>
    <row r="6493" spans="1:5">
      <c r="A6493" s="712">
        <v>87632</v>
      </c>
      <c r="B6493" s="711" t="s">
        <v>4973</v>
      </c>
      <c r="C6493" s="711" t="s">
        <v>281</v>
      </c>
      <c r="D6493" s="711" t="s">
        <v>5884</v>
      </c>
      <c r="E6493" s="713">
        <v>36.72</v>
      </c>
    </row>
    <row r="6494" spans="1:5">
      <c r="A6494" s="712">
        <v>87633</v>
      </c>
      <c r="B6494" s="711" t="s">
        <v>4974</v>
      </c>
      <c r="C6494" s="711" t="s">
        <v>281</v>
      </c>
      <c r="D6494" s="711" t="s">
        <v>5884</v>
      </c>
      <c r="E6494" s="713">
        <v>62.65</v>
      </c>
    </row>
    <row r="6495" spans="1:5">
      <c r="A6495" s="712">
        <v>87634</v>
      </c>
      <c r="B6495" s="711" t="s">
        <v>4975</v>
      </c>
      <c r="C6495" s="711" t="s">
        <v>281</v>
      </c>
      <c r="D6495" s="711" t="s">
        <v>5884</v>
      </c>
      <c r="E6495" s="713">
        <v>69.47</v>
      </c>
    </row>
    <row r="6496" spans="1:5">
      <c r="A6496" s="712">
        <v>87640</v>
      </c>
      <c r="B6496" s="711" t="s">
        <v>4976</v>
      </c>
      <c r="C6496" s="711" t="s">
        <v>281</v>
      </c>
      <c r="D6496" s="711" t="s">
        <v>5884</v>
      </c>
      <c r="E6496" s="713">
        <v>37.89</v>
      </c>
    </row>
    <row r="6497" spans="1:5">
      <c r="A6497" s="712">
        <v>87642</v>
      </c>
      <c r="B6497" s="711" t="s">
        <v>4977</v>
      </c>
      <c r="C6497" s="711" t="s">
        <v>281</v>
      </c>
      <c r="D6497" s="711" t="s">
        <v>5884</v>
      </c>
      <c r="E6497" s="713">
        <v>42.67</v>
      </c>
    </row>
    <row r="6498" spans="1:5">
      <c r="A6498" s="712">
        <v>87643</v>
      </c>
      <c r="B6498" s="711" t="s">
        <v>4978</v>
      </c>
      <c r="C6498" s="711" t="s">
        <v>281</v>
      </c>
      <c r="D6498" s="711" t="s">
        <v>5884</v>
      </c>
      <c r="E6498" s="713">
        <v>74.56</v>
      </c>
    </row>
    <row r="6499" spans="1:5">
      <c r="A6499" s="712">
        <v>87644</v>
      </c>
      <c r="B6499" s="711" t="s">
        <v>4979</v>
      </c>
      <c r="C6499" s="711" t="s">
        <v>281</v>
      </c>
      <c r="D6499" s="711" t="s">
        <v>5884</v>
      </c>
      <c r="E6499" s="713">
        <v>82.94</v>
      </c>
    </row>
    <row r="6500" spans="1:5">
      <c r="A6500" s="712">
        <v>87680</v>
      </c>
      <c r="B6500" s="711" t="s">
        <v>4980</v>
      </c>
      <c r="C6500" s="711" t="s">
        <v>281</v>
      </c>
      <c r="D6500" s="711" t="s">
        <v>5884</v>
      </c>
      <c r="E6500" s="713">
        <v>30.76</v>
      </c>
    </row>
    <row r="6501" spans="1:5">
      <c r="A6501" s="712">
        <v>87682</v>
      </c>
      <c r="B6501" s="711" t="s">
        <v>4981</v>
      </c>
      <c r="C6501" s="711" t="s">
        <v>281</v>
      </c>
      <c r="D6501" s="711" t="s">
        <v>5884</v>
      </c>
      <c r="E6501" s="713">
        <v>35.54</v>
      </c>
    </row>
    <row r="6502" spans="1:5">
      <c r="A6502" s="712">
        <v>87683</v>
      </c>
      <c r="B6502" s="711" t="s">
        <v>4982</v>
      </c>
      <c r="C6502" s="711" t="s">
        <v>281</v>
      </c>
      <c r="D6502" s="711" t="s">
        <v>5884</v>
      </c>
      <c r="E6502" s="713">
        <v>67.430000000000007</v>
      </c>
    </row>
    <row r="6503" spans="1:5">
      <c r="A6503" s="712">
        <v>87684</v>
      </c>
      <c r="B6503" s="711" t="s">
        <v>4983</v>
      </c>
      <c r="C6503" s="711" t="s">
        <v>281</v>
      </c>
      <c r="D6503" s="711" t="s">
        <v>5884</v>
      </c>
      <c r="E6503" s="713">
        <v>75.81</v>
      </c>
    </row>
    <row r="6504" spans="1:5">
      <c r="A6504" s="712">
        <v>87690</v>
      </c>
      <c r="B6504" s="711" t="s">
        <v>4984</v>
      </c>
      <c r="C6504" s="711" t="s">
        <v>281</v>
      </c>
      <c r="D6504" s="711" t="s">
        <v>5884</v>
      </c>
      <c r="E6504" s="713">
        <v>35.76</v>
      </c>
    </row>
    <row r="6505" spans="1:5">
      <c r="A6505" s="712">
        <v>87692</v>
      </c>
      <c r="B6505" s="711" t="s">
        <v>4985</v>
      </c>
      <c r="C6505" s="711" t="s">
        <v>281</v>
      </c>
      <c r="D6505" s="711" t="s">
        <v>5884</v>
      </c>
      <c r="E6505" s="713">
        <v>41.23</v>
      </c>
    </row>
    <row r="6506" spans="1:5">
      <c r="A6506" s="712">
        <v>87693</v>
      </c>
      <c r="B6506" s="711" t="s">
        <v>4986</v>
      </c>
      <c r="C6506" s="711" t="s">
        <v>281</v>
      </c>
      <c r="D6506" s="711" t="s">
        <v>5884</v>
      </c>
      <c r="E6506" s="713">
        <v>77.75</v>
      </c>
    </row>
    <row r="6507" spans="1:5">
      <c r="A6507" s="712">
        <v>87694</v>
      </c>
      <c r="B6507" s="711" t="s">
        <v>4987</v>
      </c>
      <c r="C6507" s="711" t="s">
        <v>281</v>
      </c>
      <c r="D6507" s="711" t="s">
        <v>5884</v>
      </c>
      <c r="E6507" s="713">
        <v>87.35</v>
      </c>
    </row>
    <row r="6508" spans="1:5">
      <c r="A6508" s="712">
        <v>87700</v>
      </c>
      <c r="B6508" s="711" t="s">
        <v>4988</v>
      </c>
      <c r="C6508" s="711" t="s">
        <v>281</v>
      </c>
      <c r="D6508" s="711" t="s">
        <v>5884</v>
      </c>
      <c r="E6508" s="713">
        <v>38.6</v>
      </c>
    </row>
    <row r="6509" spans="1:5">
      <c r="A6509" s="712">
        <v>87702</v>
      </c>
      <c r="B6509" s="711" t="s">
        <v>4989</v>
      </c>
      <c r="C6509" s="711" t="s">
        <v>281</v>
      </c>
      <c r="D6509" s="711" t="s">
        <v>5884</v>
      </c>
      <c r="E6509" s="713">
        <v>44.56</v>
      </c>
    </row>
    <row r="6510" spans="1:5">
      <c r="A6510" s="712">
        <v>87703</v>
      </c>
      <c r="B6510" s="711" t="s">
        <v>4990</v>
      </c>
      <c r="C6510" s="711" t="s">
        <v>281</v>
      </c>
      <c r="D6510" s="711" t="s">
        <v>5884</v>
      </c>
      <c r="E6510" s="713">
        <v>84.33</v>
      </c>
    </row>
    <row r="6511" spans="1:5">
      <c r="A6511" s="712">
        <v>87704</v>
      </c>
      <c r="B6511" s="711" t="s">
        <v>4991</v>
      </c>
      <c r="C6511" s="711" t="s">
        <v>281</v>
      </c>
      <c r="D6511" s="711" t="s">
        <v>5884</v>
      </c>
      <c r="E6511" s="713">
        <v>94.79</v>
      </c>
    </row>
    <row r="6512" spans="1:5">
      <c r="A6512" s="712">
        <v>87735</v>
      </c>
      <c r="B6512" s="711" t="s">
        <v>4992</v>
      </c>
      <c r="C6512" s="711" t="s">
        <v>281</v>
      </c>
      <c r="D6512" s="711" t="s">
        <v>5884</v>
      </c>
      <c r="E6512" s="713">
        <v>35.159999999999997</v>
      </c>
    </row>
    <row r="6513" spans="1:5">
      <c r="A6513" s="712">
        <v>87737</v>
      </c>
      <c r="B6513" s="711" t="s">
        <v>4993</v>
      </c>
      <c r="C6513" s="711" t="s">
        <v>281</v>
      </c>
      <c r="D6513" s="711" t="s">
        <v>5884</v>
      </c>
      <c r="E6513" s="713">
        <v>37.950000000000003</v>
      </c>
    </row>
    <row r="6514" spans="1:5">
      <c r="A6514" s="712">
        <v>87738</v>
      </c>
      <c r="B6514" s="711" t="s">
        <v>4994</v>
      </c>
      <c r="C6514" s="711" t="s">
        <v>281</v>
      </c>
      <c r="D6514" s="711" t="s">
        <v>5884</v>
      </c>
      <c r="E6514" s="713">
        <v>56.6</v>
      </c>
    </row>
    <row r="6515" spans="1:5">
      <c r="A6515" s="712">
        <v>87739</v>
      </c>
      <c r="B6515" s="711" t="s">
        <v>4995</v>
      </c>
      <c r="C6515" s="711" t="s">
        <v>281</v>
      </c>
      <c r="D6515" s="711" t="s">
        <v>5884</v>
      </c>
      <c r="E6515" s="713">
        <v>61.51</v>
      </c>
    </row>
    <row r="6516" spans="1:5">
      <c r="A6516" s="712">
        <v>87745</v>
      </c>
      <c r="B6516" s="711" t="s">
        <v>4996</v>
      </c>
      <c r="C6516" s="711" t="s">
        <v>281</v>
      </c>
      <c r="D6516" s="711" t="s">
        <v>5884</v>
      </c>
      <c r="E6516" s="713">
        <v>41.45</v>
      </c>
    </row>
    <row r="6517" spans="1:5">
      <c r="A6517" s="712">
        <v>87747</v>
      </c>
      <c r="B6517" s="711" t="s">
        <v>4997</v>
      </c>
      <c r="C6517" s="711" t="s">
        <v>281</v>
      </c>
      <c r="D6517" s="711" t="s">
        <v>5884</v>
      </c>
      <c r="E6517" s="713">
        <v>45.33</v>
      </c>
    </row>
    <row r="6518" spans="1:5">
      <c r="A6518" s="712">
        <v>87748</v>
      </c>
      <c r="B6518" s="711" t="s">
        <v>4998</v>
      </c>
      <c r="C6518" s="711" t="s">
        <v>281</v>
      </c>
      <c r="D6518" s="711" t="s">
        <v>5884</v>
      </c>
      <c r="E6518" s="713">
        <v>71.260000000000005</v>
      </c>
    </row>
    <row r="6519" spans="1:5">
      <c r="A6519" s="712">
        <v>87749</v>
      </c>
      <c r="B6519" s="711" t="s">
        <v>4999</v>
      </c>
      <c r="C6519" s="711" t="s">
        <v>281</v>
      </c>
      <c r="D6519" s="711" t="s">
        <v>5884</v>
      </c>
      <c r="E6519" s="713">
        <v>78.08</v>
      </c>
    </row>
    <row r="6520" spans="1:5">
      <c r="A6520" s="712">
        <v>87755</v>
      </c>
      <c r="B6520" s="711" t="s">
        <v>5000</v>
      </c>
      <c r="C6520" s="711" t="s">
        <v>281</v>
      </c>
      <c r="D6520" s="711" t="s">
        <v>5884</v>
      </c>
      <c r="E6520" s="713">
        <v>37.409999999999997</v>
      </c>
    </row>
    <row r="6521" spans="1:5">
      <c r="A6521" s="712">
        <v>87757</v>
      </c>
      <c r="B6521" s="711" t="s">
        <v>5001</v>
      </c>
      <c r="C6521" s="711" t="s">
        <v>281</v>
      </c>
      <c r="D6521" s="711" t="s">
        <v>5884</v>
      </c>
      <c r="E6521" s="713">
        <v>41.29</v>
      </c>
    </row>
    <row r="6522" spans="1:5">
      <c r="A6522" s="712">
        <v>87758</v>
      </c>
      <c r="B6522" s="711" t="s">
        <v>5002</v>
      </c>
      <c r="C6522" s="711" t="s">
        <v>281</v>
      </c>
      <c r="D6522" s="711" t="s">
        <v>5884</v>
      </c>
      <c r="E6522" s="713">
        <v>67.22</v>
      </c>
    </row>
    <row r="6523" spans="1:5">
      <c r="A6523" s="712">
        <v>87759</v>
      </c>
      <c r="B6523" s="711" t="s">
        <v>5003</v>
      </c>
      <c r="C6523" s="711" t="s">
        <v>281</v>
      </c>
      <c r="D6523" s="711" t="s">
        <v>5884</v>
      </c>
      <c r="E6523" s="713">
        <v>74.040000000000006</v>
      </c>
    </row>
    <row r="6524" spans="1:5">
      <c r="A6524" s="712">
        <v>87765</v>
      </c>
      <c r="B6524" s="711" t="s">
        <v>5004</v>
      </c>
      <c r="C6524" s="711" t="s">
        <v>281</v>
      </c>
      <c r="D6524" s="711" t="s">
        <v>5884</v>
      </c>
      <c r="E6524" s="713">
        <v>42.46</v>
      </c>
    </row>
    <row r="6525" spans="1:5">
      <c r="A6525" s="712">
        <v>87767</v>
      </c>
      <c r="B6525" s="711" t="s">
        <v>5005</v>
      </c>
      <c r="C6525" s="711" t="s">
        <v>281</v>
      </c>
      <c r="D6525" s="711" t="s">
        <v>5884</v>
      </c>
      <c r="E6525" s="713">
        <v>47.24</v>
      </c>
    </row>
    <row r="6526" spans="1:5">
      <c r="A6526" s="712">
        <v>87768</v>
      </c>
      <c r="B6526" s="711" t="s">
        <v>5006</v>
      </c>
      <c r="C6526" s="711" t="s">
        <v>281</v>
      </c>
      <c r="D6526" s="711" t="s">
        <v>5884</v>
      </c>
      <c r="E6526" s="713">
        <v>79.13</v>
      </c>
    </row>
    <row r="6527" spans="1:5">
      <c r="A6527" s="712">
        <v>87769</v>
      </c>
      <c r="B6527" s="711" t="s">
        <v>5007</v>
      </c>
      <c r="C6527" s="711" t="s">
        <v>281</v>
      </c>
      <c r="D6527" s="711" t="s">
        <v>5884</v>
      </c>
      <c r="E6527" s="713">
        <v>87.51</v>
      </c>
    </row>
    <row r="6528" spans="1:5">
      <c r="A6528" s="712">
        <v>88470</v>
      </c>
      <c r="B6528" s="711" t="s">
        <v>5008</v>
      </c>
      <c r="C6528" s="711" t="s">
        <v>281</v>
      </c>
      <c r="D6528" s="711" t="s">
        <v>5884</v>
      </c>
      <c r="E6528" s="713">
        <v>17.53</v>
      </c>
    </row>
    <row r="6529" spans="1:5">
      <c r="A6529" s="712">
        <v>88471</v>
      </c>
      <c r="B6529" s="711" t="s">
        <v>5009</v>
      </c>
      <c r="C6529" s="711" t="s">
        <v>281</v>
      </c>
      <c r="D6529" s="711" t="s">
        <v>5884</v>
      </c>
      <c r="E6529" s="713">
        <v>21.7</v>
      </c>
    </row>
    <row r="6530" spans="1:5">
      <c r="A6530" s="712">
        <v>88472</v>
      </c>
      <c r="B6530" s="711" t="s">
        <v>5010</v>
      </c>
      <c r="C6530" s="711" t="s">
        <v>281</v>
      </c>
      <c r="D6530" s="711" t="s">
        <v>5884</v>
      </c>
      <c r="E6530" s="713">
        <v>24.98</v>
      </c>
    </row>
    <row r="6531" spans="1:5">
      <c r="A6531" s="712">
        <v>88476</v>
      </c>
      <c r="B6531" s="711" t="s">
        <v>5011</v>
      </c>
      <c r="C6531" s="711" t="s">
        <v>281</v>
      </c>
      <c r="D6531" s="711" t="s">
        <v>5884</v>
      </c>
      <c r="E6531" s="713">
        <v>14.93</v>
      </c>
    </row>
    <row r="6532" spans="1:5">
      <c r="A6532" s="712">
        <v>88477</v>
      </c>
      <c r="B6532" s="711" t="s">
        <v>5012</v>
      </c>
      <c r="C6532" s="711" t="s">
        <v>281</v>
      </c>
      <c r="D6532" s="711" t="s">
        <v>5884</v>
      </c>
      <c r="E6532" s="713">
        <v>20.34</v>
      </c>
    </row>
    <row r="6533" spans="1:5">
      <c r="A6533" s="712">
        <v>88478</v>
      </c>
      <c r="B6533" s="711" t="s">
        <v>5013</v>
      </c>
      <c r="C6533" s="711" t="s">
        <v>281</v>
      </c>
      <c r="D6533" s="711" t="s">
        <v>5884</v>
      </c>
      <c r="E6533" s="713">
        <v>24.72</v>
      </c>
    </row>
    <row r="6534" spans="1:5">
      <c r="A6534" s="712">
        <v>90900</v>
      </c>
      <c r="B6534" s="711" t="s">
        <v>7356</v>
      </c>
      <c r="C6534" s="711" t="s">
        <v>281</v>
      </c>
      <c r="D6534" s="711" t="s">
        <v>5884</v>
      </c>
      <c r="E6534" s="713">
        <v>60.8</v>
      </c>
    </row>
    <row r="6535" spans="1:5">
      <c r="A6535" s="712">
        <v>90902</v>
      </c>
      <c r="B6535" s="711" t="s">
        <v>7357</v>
      </c>
      <c r="C6535" s="711" t="s">
        <v>281</v>
      </c>
      <c r="D6535" s="711" t="s">
        <v>5884</v>
      </c>
      <c r="E6535" s="713">
        <v>66.27</v>
      </c>
    </row>
    <row r="6536" spans="1:5">
      <c r="A6536" s="712">
        <v>90903</v>
      </c>
      <c r="B6536" s="711" t="s">
        <v>7358</v>
      </c>
      <c r="C6536" s="711" t="s">
        <v>281</v>
      </c>
      <c r="D6536" s="711" t="s">
        <v>5884</v>
      </c>
      <c r="E6536" s="713">
        <v>102.79</v>
      </c>
    </row>
    <row r="6537" spans="1:5">
      <c r="A6537" s="712">
        <v>90904</v>
      </c>
      <c r="B6537" s="711" t="s">
        <v>7359</v>
      </c>
      <c r="C6537" s="711" t="s">
        <v>281</v>
      </c>
      <c r="D6537" s="711" t="s">
        <v>5884</v>
      </c>
      <c r="E6537" s="713">
        <v>112.39</v>
      </c>
    </row>
    <row r="6538" spans="1:5">
      <c r="A6538" s="712">
        <v>90910</v>
      </c>
      <c r="B6538" s="711" t="s">
        <v>7360</v>
      </c>
      <c r="C6538" s="711" t="s">
        <v>281</v>
      </c>
      <c r="D6538" s="711" t="s">
        <v>5884</v>
      </c>
      <c r="E6538" s="713">
        <v>64.430000000000007</v>
      </c>
    </row>
    <row r="6539" spans="1:5">
      <c r="A6539" s="712">
        <v>90912</v>
      </c>
      <c r="B6539" s="711" t="s">
        <v>7361</v>
      </c>
      <c r="C6539" s="711" t="s">
        <v>281</v>
      </c>
      <c r="D6539" s="711" t="s">
        <v>5884</v>
      </c>
      <c r="E6539" s="713">
        <v>70.39</v>
      </c>
    </row>
    <row r="6540" spans="1:5">
      <c r="A6540" s="712">
        <v>90913</v>
      </c>
      <c r="B6540" s="711" t="s">
        <v>7362</v>
      </c>
      <c r="C6540" s="711" t="s">
        <v>281</v>
      </c>
      <c r="D6540" s="711" t="s">
        <v>5884</v>
      </c>
      <c r="E6540" s="713">
        <v>110.16</v>
      </c>
    </row>
    <row r="6541" spans="1:5">
      <c r="A6541" s="712">
        <v>90914</v>
      </c>
      <c r="B6541" s="711" t="s">
        <v>7363</v>
      </c>
      <c r="C6541" s="711" t="s">
        <v>281</v>
      </c>
      <c r="D6541" s="711" t="s">
        <v>5884</v>
      </c>
      <c r="E6541" s="713">
        <v>120.62</v>
      </c>
    </row>
    <row r="6542" spans="1:5">
      <c r="A6542" s="712">
        <v>90920</v>
      </c>
      <c r="B6542" s="711" t="s">
        <v>7364</v>
      </c>
      <c r="C6542" s="711" t="s">
        <v>281</v>
      </c>
      <c r="D6542" s="711" t="s">
        <v>5884</v>
      </c>
      <c r="E6542" s="713">
        <v>71.16</v>
      </c>
    </row>
    <row r="6543" spans="1:5">
      <c r="A6543" s="712">
        <v>90922</v>
      </c>
      <c r="B6543" s="711" t="s">
        <v>7365</v>
      </c>
      <c r="C6543" s="711" t="s">
        <v>281</v>
      </c>
      <c r="D6543" s="711" t="s">
        <v>5884</v>
      </c>
      <c r="E6543" s="713">
        <v>78.010000000000005</v>
      </c>
    </row>
    <row r="6544" spans="1:5">
      <c r="A6544" s="712">
        <v>90923</v>
      </c>
      <c r="B6544" s="711" t="s">
        <v>7366</v>
      </c>
      <c r="C6544" s="711" t="s">
        <v>281</v>
      </c>
      <c r="D6544" s="711" t="s">
        <v>5884</v>
      </c>
      <c r="E6544" s="713">
        <v>123.74</v>
      </c>
    </row>
    <row r="6545" spans="1:5">
      <c r="A6545" s="712">
        <v>90924</v>
      </c>
      <c r="B6545" s="711" t="s">
        <v>7367</v>
      </c>
      <c r="C6545" s="711" t="s">
        <v>281</v>
      </c>
      <c r="D6545" s="711" t="s">
        <v>5884</v>
      </c>
      <c r="E6545" s="713">
        <v>135.76</v>
      </c>
    </row>
    <row r="6546" spans="1:5">
      <c r="A6546" s="712">
        <v>90930</v>
      </c>
      <c r="B6546" s="711" t="s">
        <v>7368</v>
      </c>
      <c r="C6546" s="711" t="s">
        <v>281</v>
      </c>
      <c r="D6546" s="711" t="s">
        <v>5884</v>
      </c>
      <c r="E6546" s="713">
        <v>55.36</v>
      </c>
    </row>
    <row r="6547" spans="1:5">
      <c r="A6547" s="712">
        <v>90932</v>
      </c>
      <c r="B6547" s="711" t="s">
        <v>7369</v>
      </c>
      <c r="C6547" s="711" t="s">
        <v>281</v>
      </c>
      <c r="D6547" s="711" t="s">
        <v>5884</v>
      </c>
      <c r="E6547" s="713">
        <v>60.83</v>
      </c>
    </row>
    <row r="6548" spans="1:5">
      <c r="A6548" s="712">
        <v>90933</v>
      </c>
      <c r="B6548" s="711" t="s">
        <v>7370</v>
      </c>
      <c r="C6548" s="711" t="s">
        <v>281</v>
      </c>
      <c r="D6548" s="711" t="s">
        <v>5884</v>
      </c>
      <c r="E6548" s="713">
        <v>97.35</v>
      </c>
    </row>
    <row r="6549" spans="1:5">
      <c r="A6549" s="712">
        <v>90934</v>
      </c>
      <c r="B6549" s="711" t="s">
        <v>7371</v>
      </c>
      <c r="C6549" s="711" t="s">
        <v>281</v>
      </c>
      <c r="D6549" s="711" t="s">
        <v>5884</v>
      </c>
      <c r="E6549" s="713">
        <v>106.95</v>
      </c>
    </row>
    <row r="6550" spans="1:5">
      <c r="A6550" s="712">
        <v>90940</v>
      </c>
      <c r="B6550" s="711" t="s">
        <v>7372</v>
      </c>
      <c r="C6550" s="711" t="s">
        <v>281</v>
      </c>
      <c r="D6550" s="711" t="s">
        <v>5884</v>
      </c>
      <c r="E6550" s="713">
        <v>59.02</v>
      </c>
    </row>
    <row r="6551" spans="1:5">
      <c r="A6551" s="712">
        <v>90942</v>
      </c>
      <c r="B6551" s="711" t="s">
        <v>7373</v>
      </c>
      <c r="C6551" s="711" t="s">
        <v>281</v>
      </c>
      <c r="D6551" s="711" t="s">
        <v>5884</v>
      </c>
      <c r="E6551" s="713">
        <v>64.98</v>
      </c>
    </row>
    <row r="6552" spans="1:5">
      <c r="A6552" s="712">
        <v>90943</v>
      </c>
      <c r="B6552" s="711" t="s">
        <v>7374</v>
      </c>
      <c r="C6552" s="711" t="s">
        <v>281</v>
      </c>
      <c r="D6552" s="711" t="s">
        <v>5884</v>
      </c>
      <c r="E6552" s="713">
        <v>104.75</v>
      </c>
    </row>
    <row r="6553" spans="1:5">
      <c r="A6553" s="712">
        <v>90944</v>
      </c>
      <c r="B6553" s="711" t="s">
        <v>7375</v>
      </c>
      <c r="C6553" s="711" t="s">
        <v>281</v>
      </c>
      <c r="D6553" s="711" t="s">
        <v>5884</v>
      </c>
      <c r="E6553" s="713">
        <v>115.21</v>
      </c>
    </row>
    <row r="6554" spans="1:5">
      <c r="A6554" s="712">
        <v>90950</v>
      </c>
      <c r="B6554" s="711" t="s">
        <v>7376</v>
      </c>
      <c r="C6554" s="711" t="s">
        <v>281</v>
      </c>
      <c r="D6554" s="711" t="s">
        <v>5884</v>
      </c>
      <c r="E6554" s="713">
        <v>65.709999999999994</v>
      </c>
    </row>
    <row r="6555" spans="1:5">
      <c r="A6555" s="712">
        <v>90952</v>
      </c>
      <c r="B6555" s="711" t="s">
        <v>7377</v>
      </c>
      <c r="C6555" s="711" t="s">
        <v>281</v>
      </c>
      <c r="D6555" s="711" t="s">
        <v>5884</v>
      </c>
      <c r="E6555" s="713">
        <v>72.56</v>
      </c>
    </row>
    <row r="6556" spans="1:5">
      <c r="A6556" s="712">
        <v>90953</v>
      </c>
      <c r="B6556" s="711" t="s">
        <v>7378</v>
      </c>
      <c r="C6556" s="711" t="s">
        <v>281</v>
      </c>
      <c r="D6556" s="711" t="s">
        <v>5884</v>
      </c>
      <c r="E6556" s="713">
        <v>118.29</v>
      </c>
    </row>
    <row r="6557" spans="1:5">
      <c r="A6557" s="712">
        <v>90954</v>
      </c>
      <c r="B6557" s="711" t="s">
        <v>7379</v>
      </c>
      <c r="C6557" s="711" t="s">
        <v>281</v>
      </c>
      <c r="D6557" s="711" t="s">
        <v>5884</v>
      </c>
      <c r="E6557" s="713">
        <v>130.31</v>
      </c>
    </row>
    <row r="6558" spans="1:5">
      <c r="A6558" s="712">
        <v>94438</v>
      </c>
      <c r="B6558" s="711" t="s">
        <v>5014</v>
      </c>
      <c r="C6558" s="711" t="s">
        <v>281</v>
      </c>
      <c r="D6558" s="711" t="s">
        <v>5884</v>
      </c>
      <c r="E6558" s="713">
        <v>35.29</v>
      </c>
    </row>
    <row r="6559" spans="1:5">
      <c r="A6559" s="712">
        <v>94439</v>
      </c>
      <c r="B6559" s="711" t="s">
        <v>5015</v>
      </c>
      <c r="C6559" s="711" t="s">
        <v>281</v>
      </c>
      <c r="D6559" s="711" t="s">
        <v>5884</v>
      </c>
      <c r="E6559" s="713">
        <v>39.33</v>
      </c>
    </row>
    <row r="6560" spans="1:5">
      <c r="A6560" s="712">
        <v>94779</v>
      </c>
      <c r="B6560" s="711" t="s">
        <v>5016</v>
      </c>
      <c r="C6560" s="711" t="s">
        <v>281</v>
      </c>
      <c r="D6560" s="711" t="s">
        <v>5884</v>
      </c>
      <c r="E6560" s="713">
        <v>34.31</v>
      </c>
    </row>
    <row r="6561" spans="1:5">
      <c r="A6561" s="712">
        <v>94782</v>
      </c>
      <c r="B6561" s="711" t="s">
        <v>5017</v>
      </c>
      <c r="C6561" s="711" t="s">
        <v>281</v>
      </c>
      <c r="D6561" s="711" t="s">
        <v>5884</v>
      </c>
      <c r="E6561" s="713">
        <v>38.79</v>
      </c>
    </row>
    <row r="6562" spans="1:5">
      <c r="A6562" s="712">
        <v>101742</v>
      </c>
      <c r="B6562" s="711" t="s">
        <v>7380</v>
      </c>
      <c r="C6562" s="711" t="s">
        <v>585</v>
      </c>
      <c r="D6562" s="711" t="s">
        <v>5884</v>
      </c>
      <c r="E6562" s="713">
        <v>59.76</v>
      </c>
    </row>
    <row r="6563" spans="1:5">
      <c r="A6563" s="712">
        <v>87871</v>
      </c>
      <c r="B6563" s="711" t="s">
        <v>5018</v>
      </c>
      <c r="C6563" s="711" t="s">
        <v>281</v>
      </c>
      <c r="D6563" s="711" t="s">
        <v>5884</v>
      </c>
      <c r="E6563" s="713">
        <v>9.82</v>
      </c>
    </row>
    <row r="6564" spans="1:5">
      <c r="A6564" s="712">
        <v>87872</v>
      </c>
      <c r="B6564" s="711" t="s">
        <v>5019</v>
      </c>
      <c r="C6564" s="711" t="s">
        <v>281</v>
      </c>
      <c r="D6564" s="711" t="s">
        <v>5884</v>
      </c>
      <c r="E6564" s="713">
        <v>9.25</v>
      </c>
    </row>
    <row r="6565" spans="1:5">
      <c r="A6565" s="712">
        <v>87873</v>
      </c>
      <c r="B6565" s="711" t="s">
        <v>5020</v>
      </c>
      <c r="C6565" s="711" t="s">
        <v>281</v>
      </c>
      <c r="D6565" s="711" t="s">
        <v>5884</v>
      </c>
      <c r="E6565" s="713">
        <v>4.7</v>
      </c>
    </row>
    <row r="6566" spans="1:5">
      <c r="A6566" s="712">
        <v>87874</v>
      </c>
      <c r="B6566" s="711" t="s">
        <v>5021</v>
      </c>
      <c r="C6566" s="711" t="s">
        <v>281</v>
      </c>
      <c r="D6566" s="711" t="s">
        <v>5884</v>
      </c>
      <c r="E6566" s="713">
        <v>4.57</v>
      </c>
    </row>
    <row r="6567" spans="1:5">
      <c r="A6567" s="712">
        <v>87876</v>
      </c>
      <c r="B6567" s="711" t="s">
        <v>5022</v>
      </c>
      <c r="C6567" s="711" t="s">
        <v>281</v>
      </c>
      <c r="D6567" s="711" t="s">
        <v>5884</v>
      </c>
      <c r="E6567" s="713">
        <v>5.69</v>
      </c>
    </row>
    <row r="6568" spans="1:5">
      <c r="A6568" s="712">
        <v>87877</v>
      </c>
      <c r="B6568" s="711" t="s">
        <v>5023</v>
      </c>
      <c r="C6568" s="711" t="s">
        <v>281</v>
      </c>
      <c r="D6568" s="711" t="s">
        <v>5884</v>
      </c>
      <c r="E6568" s="713">
        <v>5.41</v>
      </c>
    </row>
    <row r="6569" spans="1:5">
      <c r="A6569" s="712">
        <v>87878</v>
      </c>
      <c r="B6569" s="711" t="s">
        <v>5024</v>
      </c>
      <c r="C6569" s="711" t="s">
        <v>281</v>
      </c>
      <c r="D6569" s="711" t="s">
        <v>5884</v>
      </c>
      <c r="E6569" s="713">
        <v>3.61</v>
      </c>
    </row>
    <row r="6570" spans="1:5">
      <c r="A6570" s="712">
        <v>87879</v>
      </c>
      <c r="B6570" s="711" t="s">
        <v>5025</v>
      </c>
      <c r="C6570" s="711" t="s">
        <v>281</v>
      </c>
      <c r="D6570" s="711" t="s">
        <v>5884</v>
      </c>
      <c r="E6570" s="713">
        <v>3.2</v>
      </c>
    </row>
    <row r="6571" spans="1:5">
      <c r="A6571" s="712">
        <v>87881</v>
      </c>
      <c r="B6571" s="711" t="s">
        <v>5026</v>
      </c>
      <c r="C6571" s="711" t="s">
        <v>281</v>
      </c>
      <c r="D6571" s="711" t="s">
        <v>5884</v>
      </c>
      <c r="E6571" s="713">
        <v>4.6100000000000003</v>
      </c>
    </row>
    <row r="6572" spans="1:5">
      <c r="A6572" s="712">
        <v>87882</v>
      </c>
      <c r="B6572" s="711" t="s">
        <v>5027</v>
      </c>
      <c r="C6572" s="711" t="s">
        <v>281</v>
      </c>
      <c r="D6572" s="711" t="s">
        <v>5884</v>
      </c>
      <c r="E6572" s="713">
        <v>4.4800000000000004</v>
      </c>
    </row>
    <row r="6573" spans="1:5">
      <c r="A6573" s="712">
        <v>87884</v>
      </c>
      <c r="B6573" s="711" t="s">
        <v>5028</v>
      </c>
      <c r="C6573" s="711" t="s">
        <v>281</v>
      </c>
      <c r="D6573" s="711" t="s">
        <v>5884</v>
      </c>
      <c r="E6573" s="713">
        <v>5.6</v>
      </c>
    </row>
    <row r="6574" spans="1:5">
      <c r="A6574" s="712">
        <v>87885</v>
      </c>
      <c r="B6574" s="711" t="s">
        <v>5029</v>
      </c>
      <c r="C6574" s="711" t="s">
        <v>281</v>
      </c>
      <c r="D6574" s="711" t="s">
        <v>5884</v>
      </c>
      <c r="E6574" s="713">
        <v>5.32</v>
      </c>
    </row>
    <row r="6575" spans="1:5">
      <c r="A6575" s="712">
        <v>87886</v>
      </c>
      <c r="B6575" s="711" t="s">
        <v>5030</v>
      </c>
      <c r="C6575" s="711" t="s">
        <v>281</v>
      </c>
      <c r="D6575" s="711" t="s">
        <v>5884</v>
      </c>
      <c r="E6575" s="713">
        <v>15.26</v>
      </c>
    </row>
    <row r="6576" spans="1:5">
      <c r="A6576" s="712">
        <v>87887</v>
      </c>
      <c r="B6576" s="711" t="s">
        <v>5031</v>
      </c>
      <c r="C6576" s="711" t="s">
        <v>281</v>
      </c>
      <c r="D6576" s="711" t="s">
        <v>5884</v>
      </c>
      <c r="E6576" s="713">
        <v>14.69</v>
      </c>
    </row>
    <row r="6577" spans="1:5">
      <c r="A6577" s="712">
        <v>87888</v>
      </c>
      <c r="B6577" s="711" t="s">
        <v>5032</v>
      </c>
      <c r="C6577" s="711" t="s">
        <v>281</v>
      </c>
      <c r="D6577" s="711" t="s">
        <v>5884</v>
      </c>
      <c r="E6577" s="713">
        <v>5.85</v>
      </c>
    </row>
    <row r="6578" spans="1:5">
      <c r="A6578" s="712">
        <v>87889</v>
      </c>
      <c r="B6578" s="711" t="s">
        <v>5033</v>
      </c>
      <c r="C6578" s="711" t="s">
        <v>281</v>
      </c>
      <c r="D6578" s="711" t="s">
        <v>5884</v>
      </c>
      <c r="E6578" s="713">
        <v>5.72</v>
      </c>
    </row>
    <row r="6579" spans="1:5">
      <c r="A6579" s="712">
        <v>87891</v>
      </c>
      <c r="B6579" s="711" t="s">
        <v>5034</v>
      </c>
      <c r="C6579" s="711" t="s">
        <v>281</v>
      </c>
      <c r="D6579" s="711" t="s">
        <v>5884</v>
      </c>
      <c r="E6579" s="713">
        <v>6.84</v>
      </c>
    </row>
    <row r="6580" spans="1:5">
      <c r="A6580" s="712">
        <v>87892</v>
      </c>
      <c r="B6580" s="711" t="s">
        <v>5035</v>
      </c>
      <c r="C6580" s="711" t="s">
        <v>281</v>
      </c>
      <c r="D6580" s="711" t="s">
        <v>5884</v>
      </c>
      <c r="E6580" s="713">
        <v>6.56</v>
      </c>
    </row>
    <row r="6581" spans="1:5">
      <c r="A6581" s="712">
        <v>87893</v>
      </c>
      <c r="B6581" s="711" t="s">
        <v>5036</v>
      </c>
      <c r="C6581" s="711" t="s">
        <v>281</v>
      </c>
      <c r="D6581" s="711" t="s">
        <v>5884</v>
      </c>
      <c r="E6581" s="713">
        <v>5.59</v>
      </c>
    </row>
    <row r="6582" spans="1:5">
      <c r="A6582" s="712">
        <v>87894</v>
      </c>
      <c r="B6582" s="711" t="s">
        <v>7381</v>
      </c>
      <c r="C6582" s="711" t="s">
        <v>281</v>
      </c>
      <c r="D6582" s="711" t="s">
        <v>5884</v>
      </c>
      <c r="E6582" s="713">
        <v>5.18</v>
      </c>
    </row>
    <row r="6583" spans="1:5">
      <c r="A6583" s="712">
        <v>87896</v>
      </c>
      <c r="B6583" s="711" t="s">
        <v>5037</v>
      </c>
      <c r="C6583" s="711" t="s">
        <v>281</v>
      </c>
      <c r="D6583" s="711" t="s">
        <v>5883</v>
      </c>
      <c r="E6583" s="713">
        <v>5.0999999999999996</v>
      </c>
    </row>
    <row r="6584" spans="1:5">
      <c r="A6584" s="712">
        <v>87897</v>
      </c>
      <c r="B6584" s="711" t="s">
        <v>5038</v>
      </c>
      <c r="C6584" s="711" t="s">
        <v>281</v>
      </c>
      <c r="D6584" s="711" t="s">
        <v>5883</v>
      </c>
      <c r="E6584" s="713">
        <v>4.6900000000000004</v>
      </c>
    </row>
    <row r="6585" spans="1:5">
      <c r="A6585" s="712">
        <v>87899</v>
      </c>
      <c r="B6585" s="711" t="s">
        <v>5039</v>
      </c>
      <c r="C6585" s="711" t="s">
        <v>281</v>
      </c>
      <c r="D6585" s="711" t="s">
        <v>5884</v>
      </c>
      <c r="E6585" s="713">
        <v>6.86</v>
      </c>
    </row>
    <row r="6586" spans="1:5">
      <c r="A6586" s="712">
        <v>87900</v>
      </c>
      <c r="B6586" s="711" t="s">
        <v>5040</v>
      </c>
      <c r="C6586" s="711" t="s">
        <v>281</v>
      </c>
      <c r="D6586" s="711" t="s">
        <v>5884</v>
      </c>
      <c r="E6586" s="713">
        <v>6.73</v>
      </c>
    </row>
    <row r="6587" spans="1:5">
      <c r="A6587" s="712">
        <v>87902</v>
      </c>
      <c r="B6587" s="711" t="s">
        <v>5041</v>
      </c>
      <c r="C6587" s="711" t="s">
        <v>281</v>
      </c>
      <c r="D6587" s="711" t="s">
        <v>5884</v>
      </c>
      <c r="E6587" s="713">
        <v>7.85</v>
      </c>
    </row>
    <row r="6588" spans="1:5">
      <c r="A6588" s="712">
        <v>87903</v>
      </c>
      <c r="B6588" s="711" t="s">
        <v>5042</v>
      </c>
      <c r="C6588" s="711" t="s">
        <v>281</v>
      </c>
      <c r="D6588" s="711" t="s">
        <v>5884</v>
      </c>
      <c r="E6588" s="713">
        <v>7.57</v>
      </c>
    </row>
    <row r="6589" spans="1:5">
      <c r="A6589" s="712">
        <v>87904</v>
      </c>
      <c r="B6589" s="711" t="s">
        <v>5043</v>
      </c>
      <c r="C6589" s="711" t="s">
        <v>281</v>
      </c>
      <c r="D6589" s="711" t="s">
        <v>5884</v>
      </c>
      <c r="E6589" s="713">
        <v>7.28</v>
      </c>
    </row>
    <row r="6590" spans="1:5">
      <c r="A6590" s="712">
        <v>87905</v>
      </c>
      <c r="B6590" s="711" t="s">
        <v>5044</v>
      </c>
      <c r="C6590" s="711" t="s">
        <v>281</v>
      </c>
      <c r="D6590" s="711" t="s">
        <v>5884</v>
      </c>
      <c r="E6590" s="713">
        <v>6.87</v>
      </c>
    </row>
    <row r="6591" spans="1:5">
      <c r="A6591" s="712">
        <v>87907</v>
      </c>
      <c r="B6591" s="711" t="s">
        <v>5045</v>
      </c>
      <c r="C6591" s="711" t="s">
        <v>281</v>
      </c>
      <c r="D6591" s="711" t="s">
        <v>5883</v>
      </c>
      <c r="E6591" s="713">
        <v>6.57</v>
      </c>
    </row>
    <row r="6592" spans="1:5">
      <c r="A6592" s="712">
        <v>87908</v>
      </c>
      <c r="B6592" s="711" t="s">
        <v>5046</v>
      </c>
      <c r="C6592" s="711" t="s">
        <v>281</v>
      </c>
      <c r="D6592" s="711" t="s">
        <v>5883</v>
      </c>
      <c r="E6592" s="713">
        <v>6.16</v>
      </c>
    </row>
    <row r="6593" spans="1:5">
      <c r="A6593" s="712">
        <v>87910</v>
      </c>
      <c r="B6593" s="711" t="s">
        <v>5047</v>
      </c>
      <c r="C6593" s="711" t="s">
        <v>281</v>
      </c>
      <c r="D6593" s="711" t="s">
        <v>5884</v>
      </c>
      <c r="E6593" s="713">
        <v>15.03</v>
      </c>
    </row>
    <row r="6594" spans="1:5">
      <c r="A6594" s="712">
        <v>87911</v>
      </c>
      <c r="B6594" s="711" t="s">
        <v>5048</v>
      </c>
      <c r="C6594" s="711" t="s">
        <v>281</v>
      </c>
      <c r="D6594" s="711" t="s">
        <v>5884</v>
      </c>
      <c r="E6594" s="713">
        <v>14.46</v>
      </c>
    </row>
    <row r="6595" spans="1:5">
      <c r="A6595" s="712">
        <v>87411</v>
      </c>
      <c r="B6595" s="711" t="s">
        <v>5049</v>
      </c>
      <c r="C6595" s="711" t="s">
        <v>281</v>
      </c>
      <c r="D6595" s="711" t="s">
        <v>5884</v>
      </c>
      <c r="E6595" s="713">
        <v>10.43</v>
      </c>
    </row>
    <row r="6596" spans="1:5">
      <c r="A6596" s="712">
        <v>87412</v>
      </c>
      <c r="B6596" s="711" t="s">
        <v>5050</v>
      </c>
      <c r="C6596" s="711" t="s">
        <v>281</v>
      </c>
      <c r="D6596" s="711" t="s">
        <v>5884</v>
      </c>
      <c r="E6596" s="713">
        <v>15.99</v>
      </c>
    </row>
    <row r="6597" spans="1:5">
      <c r="A6597" s="712">
        <v>87413</v>
      </c>
      <c r="B6597" s="711" t="s">
        <v>5051</v>
      </c>
      <c r="C6597" s="711" t="s">
        <v>281</v>
      </c>
      <c r="D6597" s="711" t="s">
        <v>5884</v>
      </c>
      <c r="E6597" s="713">
        <v>19.16</v>
      </c>
    </row>
    <row r="6598" spans="1:5">
      <c r="A6598" s="712">
        <v>87414</v>
      </c>
      <c r="B6598" s="711" t="s">
        <v>5052</v>
      </c>
      <c r="C6598" s="711" t="s">
        <v>281</v>
      </c>
      <c r="D6598" s="711" t="s">
        <v>5884</v>
      </c>
      <c r="E6598" s="713">
        <v>14.74</v>
      </c>
    </row>
    <row r="6599" spans="1:5">
      <c r="A6599" s="712">
        <v>87415</v>
      </c>
      <c r="B6599" s="711" t="s">
        <v>5053</v>
      </c>
      <c r="C6599" s="711" t="s">
        <v>281</v>
      </c>
      <c r="D6599" s="711" t="s">
        <v>5884</v>
      </c>
      <c r="E6599" s="713">
        <v>20.14</v>
      </c>
    </row>
    <row r="6600" spans="1:5">
      <c r="A6600" s="712">
        <v>87416</v>
      </c>
      <c r="B6600" s="711" t="s">
        <v>5054</v>
      </c>
      <c r="C6600" s="711" t="s">
        <v>281</v>
      </c>
      <c r="D6600" s="711" t="s">
        <v>5884</v>
      </c>
      <c r="E6600" s="713">
        <v>23.52</v>
      </c>
    </row>
    <row r="6601" spans="1:5">
      <c r="A6601" s="712">
        <v>87417</v>
      </c>
      <c r="B6601" s="711" t="s">
        <v>5055</v>
      </c>
      <c r="C6601" s="711" t="s">
        <v>281</v>
      </c>
      <c r="D6601" s="711" t="s">
        <v>5884</v>
      </c>
      <c r="E6601" s="713">
        <v>11.22</v>
      </c>
    </row>
    <row r="6602" spans="1:5">
      <c r="A6602" s="712">
        <v>87418</v>
      </c>
      <c r="B6602" s="711" t="s">
        <v>5056</v>
      </c>
      <c r="C6602" s="711" t="s">
        <v>281</v>
      </c>
      <c r="D6602" s="711" t="s">
        <v>5884</v>
      </c>
      <c r="E6602" s="713">
        <v>11.63</v>
      </c>
    </row>
    <row r="6603" spans="1:5">
      <c r="A6603" s="712">
        <v>87419</v>
      </c>
      <c r="B6603" s="711" t="s">
        <v>5057</v>
      </c>
      <c r="C6603" s="711" t="s">
        <v>281</v>
      </c>
      <c r="D6603" s="711" t="s">
        <v>5884</v>
      </c>
      <c r="E6603" s="713">
        <v>12.82</v>
      </c>
    </row>
    <row r="6604" spans="1:5">
      <c r="A6604" s="712">
        <v>87420</v>
      </c>
      <c r="B6604" s="711" t="s">
        <v>5058</v>
      </c>
      <c r="C6604" s="711" t="s">
        <v>281</v>
      </c>
      <c r="D6604" s="711" t="s">
        <v>5884</v>
      </c>
      <c r="E6604" s="713">
        <v>16.14</v>
      </c>
    </row>
    <row r="6605" spans="1:5">
      <c r="A6605" s="712">
        <v>87421</v>
      </c>
      <c r="B6605" s="711" t="s">
        <v>5059</v>
      </c>
      <c r="C6605" s="711" t="s">
        <v>281</v>
      </c>
      <c r="D6605" s="711" t="s">
        <v>5884</v>
      </c>
      <c r="E6605" s="713">
        <v>16.559999999999999</v>
      </c>
    </row>
    <row r="6606" spans="1:5">
      <c r="A6606" s="712">
        <v>87422</v>
      </c>
      <c r="B6606" s="711" t="s">
        <v>5060</v>
      </c>
      <c r="C6606" s="711" t="s">
        <v>281</v>
      </c>
      <c r="D6606" s="711" t="s">
        <v>5884</v>
      </c>
      <c r="E6606" s="713">
        <v>17.760000000000002</v>
      </c>
    </row>
    <row r="6607" spans="1:5">
      <c r="A6607" s="712">
        <v>87423</v>
      </c>
      <c r="B6607" s="711" t="s">
        <v>5061</v>
      </c>
      <c r="C6607" s="711" t="s">
        <v>281</v>
      </c>
      <c r="D6607" s="711" t="s">
        <v>5884</v>
      </c>
      <c r="E6607" s="713">
        <v>22.89</v>
      </c>
    </row>
    <row r="6608" spans="1:5">
      <c r="A6608" s="712">
        <v>87424</v>
      </c>
      <c r="B6608" s="711" t="s">
        <v>5062</v>
      </c>
      <c r="C6608" s="711" t="s">
        <v>281</v>
      </c>
      <c r="D6608" s="711" t="s">
        <v>5884</v>
      </c>
      <c r="E6608" s="713">
        <v>23.52</v>
      </c>
    </row>
    <row r="6609" spans="1:5">
      <c r="A6609" s="712">
        <v>87425</v>
      </c>
      <c r="B6609" s="711" t="s">
        <v>5063</v>
      </c>
      <c r="C6609" s="711" t="s">
        <v>281</v>
      </c>
      <c r="D6609" s="711" t="s">
        <v>5884</v>
      </c>
      <c r="E6609" s="713">
        <v>24.5</v>
      </c>
    </row>
    <row r="6610" spans="1:5">
      <c r="A6610" s="712">
        <v>87426</v>
      </c>
      <c r="B6610" s="711" t="s">
        <v>5064</v>
      </c>
      <c r="C6610" s="711" t="s">
        <v>281</v>
      </c>
      <c r="D6610" s="711" t="s">
        <v>5884</v>
      </c>
      <c r="E6610" s="713">
        <v>26.3</v>
      </c>
    </row>
    <row r="6611" spans="1:5">
      <c r="A6611" s="712">
        <v>87427</v>
      </c>
      <c r="B6611" s="711" t="s">
        <v>5065</v>
      </c>
      <c r="C6611" s="711" t="s">
        <v>281</v>
      </c>
      <c r="D6611" s="711" t="s">
        <v>5884</v>
      </c>
      <c r="E6611" s="713">
        <v>26.92</v>
      </c>
    </row>
    <row r="6612" spans="1:5">
      <c r="A6612" s="712">
        <v>87428</v>
      </c>
      <c r="B6612" s="711" t="s">
        <v>5066</v>
      </c>
      <c r="C6612" s="711" t="s">
        <v>281</v>
      </c>
      <c r="D6612" s="711" t="s">
        <v>5884</v>
      </c>
      <c r="E6612" s="713">
        <v>27.91</v>
      </c>
    </row>
    <row r="6613" spans="1:5">
      <c r="A6613" s="712">
        <v>87429</v>
      </c>
      <c r="B6613" s="711" t="s">
        <v>5067</v>
      </c>
      <c r="C6613" s="711" t="s">
        <v>281</v>
      </c>
      <c r="D6613" s="711" t="s">
        <v>5884</v>
      </c>
      <c r="E6613" s="713">
        <v>14.56</v>
      </c>
    </row>
    <row r="6614" spans="1:5">
      <c r="A6614" s="712">
        <v>87430</v>
      </c>
      <c r="B6614" s="711" t="s">
        <v>5068</v>
      </c>
      <c r="C6614" s="711" t="s">
        <v>281</v>
      </c>
      <c r="D6614" s="711" t="s">
        <v>5884</v>
      </c>
      <c r="E6614" s="713">
        <v>14.97</v>
      </c>
    </row>
    <row r="6615" spans="1:5">
      <c r="A6615" s="712">
        <v>87431</v>
      </c>
      <c r="B6615" s="711" t="s">
        <v>5069</v>
      </c>
      <c r="C6615" s="711" t="s">
        <v>281</v>
      </c>
      <c r="D6615" s="711" t="s">
        <v>5884</v>
      </c>
      <c r="E6615" s="713">
        <v>15.18</v>
      </c>
    </row>
    <row r="6616" spans="1:5">
      <c r="A6616" s="712">
        <v>87432</v>
      </c>
      <c r="B6616" s="711" t="s">
        <v>5070</v>
      </c>
      <c r="C6616" s="711" t="s">
        <v>281</v>
      </c>
      <c r="D6616" s="711" t="s">
        <v>5884</v>
      </c>
      <c r="E6616" s="713">
        <v>20.67</v>
      </c>
    </row>
    <row r="6617" spans="1:5">
      <c r="A6617" s="712">
        <v>87433</v>
      </c>
      <c r="B6617" s="711" t="s">
        <v>5071</v>
      </c>
      <c r="C6617" s="711" t="s">
        <v>281</v>
      </c>
      <c r="D6617" s="711" t="s">
        <v>5884</v>
      </c>
      <c r="E6617" s="713">
        <v>21.5</v>
      </c>
    </row>
    <row r="6618" spans="1:5">
      <c r="A6618" s="712">
        <v>87434</v>
      </c>
      <c r="B6618" s="711" t="s">
        <v>5072</v>
      </c>
      <c r="C6618" s="711" t="s">
        <v>281</v>
      </c>
      <c r="D6618" s="711" t="s">
        <v>5884</v>
      </c>
      <c r="E6618" s="713">
        <v>22.07</v>
      </c>
    </row>
    <row r="6619" spans="1:5">
      <c r="A6619" s="712">
        <v>87435</v>
      </c>
      <c r="B6619" s="711" t="s">
        <v>5073</v>
      </c>
      <c r="C6619" s="711" t="s">
        <v>281</v>
      </c>
      <c r="D6619" s="711" t="s">
        <v>5884</v>
      </c>
      <c r="E6619" s="713">
        <v>23.27</v>
      </c>
    </row>
    <row r="6620" spans="1:5">
      <c r="A6620" s="712">
        <v>87436</v>
      </c>
      <c r="B6620" s="711" t="s">
        <v>5074</v>
      </c>
      <c r="C6620" s="711" t="s">
        <v>281</v>
      </c>
      <c r="D6620" s="711" t="s">
        <v>5884</v>
      </c>
      <c r="E6620" s="713">
        <v>24.67</v>
      </c>
    </row>
    <row r="6621" spans="1:5">
      <c r="A6621" s="712">
        <v>87437</v>
      </c>
      <c r="B6621" s="711" t="s">
        <v>5075</v>
      </c>
      <c r="C6621" s="711" t="s">
        <v>281</v>
      </c>
      <c r="D6621" s="711" t="s">
        <v>5884</v>
      </c>
      <c r="E6621" s="713">
        <v>25.66</v>
      </c>
    </row>
    <row r="6622" spans="1:5">
      <c r="A6622" s="712">
        <v>87438</v>
      </c>
      <c r="B6622" s="711" t="s">
        <v>5076</v>
      </c>
      <c r="C6622" s="711" t="s">
        <v>281</v>
      </c>
      <c r="D6622" s="711" t="s">
        <v>5884</v>
      </c>
      <c r="E6622" s="713">
        <v>28.55</v>
      </c>
    </row>
    <row r="6623" spans="1:5">
      <c r="A6623" s="712">
        <v>87439</v>
      </c>
      <c r="B6623" s="711" t="s">
        <v>5077</v>
      </c>
      <c r="C6623" s="711" t="s">
        <v>281</v>
      </c>
      <c r="D6623" s="711" t="s">
        <v>5884</v>
      </c>
      <c r="E6623" s="713">
        <v>30.33</v>
      </c>
    </row>
    <row r="6624" spans="1:5">
      <c r="A6624" s="712">
        <v>87440</v>
      </c>
      <c r="B6624" s="711" t="s">
        <v>5078</v>
      </c>
      <c r="C6624" s="711" t="s">
        <v>281</v>
      </c>
      <c r="D6624" s="711" t="s">
        <v>5884</v>
      </c>
      <c r="E6624" s="713">
        <v>31.16</v>
      </c>
    </row>
    <row r="6625" spans="1:5">
      <c r="A6625" s="712">
        <v>87527</v>
      </c>
      <c r="B6625" s="711" t="s">
        <v>7382</v>
      </c>
      <c r="C6625" s="711" t="s">
        <v>281</v>
      </c>
      <c r="D6625" s="711" t="s">
        <v>5884</v>
      </c>
      <c r="E6625" s="713">
        <v>31.22</v>
      </c>
    </row>
    <row r="6626" spans="1:5">
      <c r="A6626" s="712">
        <v>87528</v>
      </c>
      <c r="B6626" s="711" t="s">
        <v>7383</v>
      </c>
      <c r="C6626" s="711" t="s">
        <v>281</v>
      </c>
      <c r="D6626" s="711" t="s">
        <v>5884</v>
      </c>
      <c r="E6626" s="713">
        <v>34.770000000000003</v>
      </c>
    </row>
    <row r="6627" spans="1:5">
      <c r="A6627" s="712">
        <v>87529</v>
      </c>
      <c r="B6627" s="711" t="s">
        <v>5079</v>
      </c>
      <c r="C6627" s="711" t="s">
        <v>281</v>
      </c>
      <c r="D6627" s="711" t="s">
        <v>5884</v>
      </c>
      <c r="E6627" s="713">
        <v>28.31</v>
      </c>
    </row>
    <row r="6628" spans="1:5">
      <c r="A6628" s="712">
        <v>87530</v>
      </c>
      <c r="B6628" s="711" t="s">
        <v>5080</v>
      </c>
      <c r="C6628" s="711" t="s">
        <v>281</v>
      </c>
      <c r="D6628" s="711" t="s">
        <v>5884</v>
      </c>
      <c r="E6628" s="713">
        <v>31.86</v>
      </c>
    </row>
    <row r="6629" spans="1:5">
      <c r="A6629" s="712">
        <v>87531</v>
      </c>
      <c r="B6629" s="711" t="s">
        <v>7384</v>
      </c>
      <c r="C6629" s="711" t="s">
        <v>281</v>
      </c>
      <c r="D6629" s="711" t="s">
        <v>5884</v>
      </c>
      <c r="E6629" s="713">
        <v>27.26</v>
      </c>
    </row>
    <row r="6630" spans="1:5">
      <c r="A6630" s="712">
        <v>87532</v>
      </c>
      <c r="B6630" s="711" t="s">
        <v>7385</v>
      </c>
      <c r="C6630" s="711" t="s">
        <v>281</v>
      </c>
      <c r="D6630" s="711" t="s">
        <v>5884</v>
      </c>
      <c r="E6630" s="713">
        <v>30.81</v>
      </c>
    </row>
    <row r="6631" spans="1:5">
      <c r="A6631" s="712">
        <v>87535</v>
      </c>
      <c r="B6631" s="711" t="s">
        <v>7386</v>
      </c>
      <c r="C6631" s="711" t="s">
        <v>281</v>
      </c>
      <c r="D6631" s="711" t="s">
        <v>5884</v>
      </c>
      <c r="E6631" s="713">
        <v>24.35</v>
      </c>
    </row>
    <row r="6632" spans="1:5">
      <c r="A6632" s="712">
        <v>87536</v>
      </c>
      <c r="B6632" s="711" t="s">
        <v>7387</v>
      </c>
      <c r="C6632" s="711" t="s">
        <v>281</v>
      </c>
      <c r="D6632" s="711" t="s">
        <v>5884</v>
      </c>
      <c r="E6632" s="713">
        <v>27.9</v>
      </c>
    </row>
    <row r="6633" spans="1:5">
      <c r="A6633" s="712">
        <v>87537</v>
      </c>
      <c r="B6633" s="711" t="s">
        <v>7388</v>
      </c>
      <c r="C6633" s="711" t="s">
        <v>281</v>
      </c>
      <c r="D6633" s="711" t="s">
        <v>5884</v>
      </c>
      <c r="E6633" s="713">
        <v>49.93</v>
      </c>
    </row>
    <row r="6634" spans="1:5">
      <c r="A6634" s="712">
        <v>87538</v>
      </c>
      <c r="B6634" s="711" t="s">
        <v>7389</v>
      </c>
      <c r="C6634" s="711" t="s">
        <v>281</v>
      </c>
      <c r="D6634" s="711" t="s">
        <v>5884</v>
      </c>
      <c r="E6634" s="713">
        <v>47.41</v>
      </c>
    </row>
    <row r="6635" spans="1:5">
      <c r="A6635" s="712">
        <v>87539</v>
      </c>
      <c r="B6635" s="711" t="s">
        <v>7390</v>
      </c>
      <c r="C6635" s="711" t="s">
        <v>281</v>
      </c>
      <c r="D6635" s="711" t="s">
        <v>5884</v>
      </c>
      <c r="E6635" s="713">
        <v>46.52</v>
      </c>
    </row>
    <row r="6636" spans="1:5">
      <c r="A6636" s="712">
        <v>87541</v>
      </c>
      <c r="B6636" s="711" t="s">
        <v>7391</v>
      </c>
      <c r="C6636" s="711" t="s">
        <v>281</v>
      </c>
      <c r="D6636" s="711" t="s">
        <v>5884</v>
      </c>
      <c r="E6636" s="713">
        <v>44.01</v>
      </c>
    </row>
    <row r="6637" spans="1:5">
      <c r="A6637" s="712">
        <v>87543</v>
      </c>
      <c r="B6637" s="711" t="s">
        <v>7392</v>
      </c>
      <c r="C6637" s="711" t="s">
        <v>281</v>
      </c>
      <c r="D6637" s="711" t="s">
        <v>5884</v>
      </c>
      <c r="E6637" s="713">
        <v>15.87</v>
      </c>
    </row>
    <row r="6638" spans="1:5">
      <c r="A6638" s="712">
        <v>87545</v>
      </c>
      <c r="B6638" s="711" t="s">
        <v>7393</v>
      </c>
      <c r="C6638" s="711" t="s">
        <v>281</v>
      </c>
      <c r="D6638" s="711" t="s">
        <v>5884</v>
      </c>
      <c r="E6638" s="713">
        <v>21.16</v>
      </c>
    </row>
    <row r="6639" spans="1:5">
      <c r="A6639" s="712">
        <v>87546</v>
      </c>
      <c r="B6639" s="711" t="s">
        <v>7394</v>
      </c>
      <c r="C6639" s="711" t="s">
        <v>281</v>
      </c>
      <c r="D6639" s="711" t="s">
        <v>5884</v>
      </c>
      <c r="E6639" s="713">
        <v>23.17</v>
      </c>
    </row>
    <row r="6640" spans="1:5">
      <c r="A6640" s="712">
        <v>87547</v>
      </c>
      <c r="B6640" s="711" t="s">
        <v>5081</v>
      </c>
      <c r="C6640" s="711" t="s">
        <v>281</v>
      </c>
      <c r="D6640" s="711" t="s">
        <v>5884</v>
      </c>
      <c r="E6640" s="713">
        <v>18.260000000000002</v>
      </c>
    </row>
    <row r="6641" spans="1:5">
      <c r="A6641" s="712">
        <v>87548</v>
      </c>
      <c r="B6641" s="711" t="s">
        <v>5082</v>
      </c>
      <c r="C6641" s="711" t="s">
        <v>281</v>
      </c>
      <c r="D6641" s="711" t="s">
        <v>5884</v>
      </c>
      <c r="E6641" s="713">
        <v>20.27</v>
      </c>
    </row>
    <row r="6642" spans="1:5">
      <c r="A6642" s="712">
        <v>87549</v>
      </c>
      <c r="B6642" s="711" t="s">
        <v>7395</v>
      </c>
      <c r="C6642" s="711" t="s">
        <v>281</v>
      </c>
      <c r="D6642" s="711" t="s">
        <v>5884</v>
      </c>
      <c r="E6642" s="713">
        <v>17.21</v>
      </c>
    </row>
    <row r="6643" spans="1:5">
      <c r="A6643" s="712">
        <v>87550</v>
      </c>
      <c r="B6643" s="711" t="s">
        <v>7396</v>
      </c>
      <c r="C6643" s="711" t="s">
        <v>281</v>
      </c>
      <c r="D6643" s="711" t="s">
        <v>5884</v>
      </c>
      <c r="E6643" s="713">
        <v>19.22</v>
      </c>
    </row>
    <row r="6644" spans="1:5">
      <c r="A6644" s="712">
        <v>87553</v>
      </c>
      <c r="B6644" s="711" t="s">
        <v>7397</v>
      </c>
      <c r="C6644" s="711" t="s">
        <v>281</v>
      </c>
      <c r="D6644" s="711" t="s">
        <v>5884</v>
      </c>
      <c r="E6644" s="713">
        <v>14.29</v>
      </c>
    </row>
    <row r="6645" spans="1:5">
      <c r="A6645" s="712">
        <v>87554</v>
      </c>
      <c r="B6645" s="711" t="s">
        <v>7398</v>
      </c>
      <c r="C6645" s="711" t="s">
        <v>281</v>
      </c>
      <c r="D6645" s="711" t="s">
        <v>5884</v>
      </c>
      <c r="E6645" s="713">
        <v>16.3</v>
      </c>
    </row>
    <row r="6646" spans="1:5">
      <c r="A6646" s="712">
        <v>87555</v>
      </c>
      <c r="B6646" s="711" t="s">
        <v>7399</v>
      </c>
      <c r="C6646" s="711" t="s">
        <v>281</v>
      </c>
      <c r="D6646" s="711" t="s">
        <v>5884</v>
      </c>
      <c r="E6646" s="713">
        <v>30.89</v>
      </c>
    </row>
    <row r="6647" spans="1:5">
      <c r="A6647" s="712">
        <v>87556</v>
      </c>
      <c r="B6647" s="711" t="s">
        <v>7400</v>
      </c>
      <c r="C6647" s="711" t="s">
        <v>281</v>
      </c>
      <c r="D6647" s="711" t="s">
        <v>5884</v>
      </c>
      <c r="E6647" s="713">
        <v>28.38</v>
      </c>
    </row>
    <row r="6648" spans="1:5">
      <c r="A6648" s="712">
        <v>87557</v>
      </c>
      <c r="B6648" s="711" t="s">
        <v>7401</v>
      </c>
      <c r="C6648" s="711" t="s">
        <v>281</v>
      </c>
      <c r="D6648" s="711" t="s">
        <v>5884</v>
      </c>
      <c r="E6648" s="713">
        <v>27.48</v>
      </c>
    </row>
    <row r="6649" spans="1:5">
      <c r="A6649" s="712">
        <v>87559</v>
      </c>
      <c r="B6649" s="711" t="s">
        <v>7402</v>
      </c>
      <c r="C6649" s="711" t="s">
        <v>281</v>
      </c>
      <c r="D6649" s="711" t="s">
        <v>5884</v>
      </c>
      <c r="E6649" s="713">
        <v>24.96</v>
      </c>
    </row>
    <row r="6650" spans="1:5">
      <c r="A6650" s="712">
        <v>87561</v>
      </c>
      <c r="B6650" s="711" t="s">
        <v>7403</v>
      </c>
      <c r="C6650" s="711" t="s">
        <v>281</v>
      </c>
      <c r="D6650" s="711" t="s">
        <v>5884</v>
      </c>
      <c r="E6650" s="713">
        <v>27.7</v>
      </c>
    </row>
    <row r="6651" spans="1:5">
      <c r="A6651" s="712">
        <v>87775</v>
      </c>
      <c r="B6651" s="711" t="s">
        <v>5083</v>
      </c>
      <c r="C6651" s="711" t="s">
        <v>281</v>
      </c>
      <c r="D6651" s="711" t="s">
        <v>5884</v>
      </c>
      <c r="E6651" s="713">
        <v>44.21</v>
      </c>
    </row>
    <row r="6652" spans="1:5">
      <c r="A6652" s="712">
        <v>87777</v>
      </c>
      <c r="B6652" s="711" t="s">
        <v>5084</v>
      </c>
      <c r="C6652" s="711" t="s">
        <v>281</v>
      </c>
      <c r="D6652" s="711" t="s">
        <v>5884</v>
      </c>
      <c r="E6652" s="713">
        <v>47.17</v>
      </c>
    </row>
    <row r="6653" spans="1:5">
      <c r="A6653" s="712">
        <v>87778</v>
      </c>
      <c r="B6653" s="711" t="s">
        <v>7404</v>
      </c>
      <c r="C6653" s="711" t="s">
        <v>281</v>
      </c>
      <c r="D6653" s="711" t="s">
        <v>5884</v>
      </c>
      <c r="E6653" s="713">
        <v>57.66</v>
      </c>
    </row>
    <row r="6654" spans="1:5">
      <c r="A6654" s="712">
        <v>87779</v>
      </c>
      <c r="B6654" s="711" t="s">
        <v>5085</v>
      </c>
      <c r="C6654" s="711" t="s">
        <v>281</v>
      </c>
      <c r="D6654" s="711" t="s">
        <v>5884</v>
      </c>
      <c r="E6654" s="713">
        <v>51.63</v>
      </c>
    </row>
    <row r="6655" spans="1:5">
      <c r="A6655" s="712">
        <v>87781</v>
      </c>
      <c r="B6655" s="711" t="s">
        <v>5086</v>
      </c>
      <c r="C6655" s="711" t="s">
        <v>281</v>
      </c>
      <c r="D6655" s="711" t="s">
        <v>5884</v>
      </c>
      <c r="E6655" s="713">
        <v>55.6</v>
      </c>
    </row>
    <row r="6656" spans="1:5">
      <c r="A6656" s="712">
        <v>87783</v>
      </c>
      <c r="B6656" s="711" t="s">
        <v>7405</v>
      </c>
      <c r="C6656" s="711" t="s">
        <v>281</v>
      </c>
      <c r="D6656" s="711" t="s">
        <v>5884</v>
      </c>
      <c r="E6656" s="713">
        <v>71.290000000000006</v>
      </c>
    </row>
    <row r="6657" spans="1:5">
      <c r="A6657" s="712">
        <v>87784</v>
      </c>
      <c r="B6657" s="711" t="s">
        <v>5087</v>
      </c>
      <c r="C6657" s="711" t="s">
        <v>281</v>
      </c>
      <c r="D6657" s="711" t="s">
        <v>5884</v>
      </c>
      <c r="E6657" s="713">
        <v>59.05</v>
      </c>
    </row>
    <row r="6658" spans="1:5">
      <c r="A6658" s="712">
        <v>87786</v>
      </c>
      <c r="B6658" s="711" t="s">
        <v>5088</v>
      </c>
      <c r="C6658" s="711" t="s">
        <v>281</v>
      </c>
      <c r="D6658" s="711" t="s">
        <v>5884</v>
      </c>
      <c r="E6658" s="713">
        <v>64.040000000000006</v>
      </c>
    </row>
    <row r="6659" spans="1:5">
      <c r="A6659" s="712">
        <v>87787</v>
      </c>
      <c r="B6659" s="711" t="s">
        <v>7406</v>
      </c>
      <c r="C6659" s="711" t="s">
        <v>281</v>
      </c>
      <c r="D6659" s="711" t="s">
        <v>5884</v>
      </c>
      <c r="E6659" s="713">
        <v>84.92</v>
      </c>
    </row>
    <row r="6660" spans="1:5">
      <c r="A6660" s="712">
        <v>87788</v>
      </c>
      <c r="B6660" s="711" t="s">
        <v>5089</v>
      </c>
      <c r="C6660" s="711" t="s">
        <v>281</v>
      </c>
      <c r="D6660" s="711" t="s">
        <v>5884</v>
      </c>
      <c r="E6660" s="713">
        <v>75.52</v>
      </c>
    </row>
    <row r="6661" spans="1:5">
      <c r="A6661" s="712">
        <v>87790</v>
      </c>
      <c r="B6661" s="711" t="s">
        <v>5090</v>
      </c>
      <c r="C6661" s="711" t="s">
        <v>281</v>
      </c>
      <c r="D6661" s="711" t="s">
        <v>5884</v>
      </c>
      <c r="E6661" s="713">
        <v>81.010000000000005</v>
      </c>
    </row>
    <row r="6662" spans="1:5">
      <c r="A6662" s="712">
        <v>87791</v>
      </c>
      <c r="B6662" s="711" t="s">
        <v>7407</v>
      </c>
      <c r="C6662" s="711" t="s">
        <v>281</v>
      </c>
      <c r="D6662" s="711" t="s">
        <v>5884</v>
      </c>
      <c r="E6662" s="713">
        <v>101.17</v>
      </c>
    </row>
    <row r="6663" spans="1:5">
      <c r="A6663" s="712">
        <v>87792</v>
      </c>
      <c r="B6663" s="711" t="s">
        <v>5091</v>
      </c>
      <c r="C6663" s="711" t="s">
        <v>281</v>
      </c>
      <c r="D6663" s="711" t="s">
        <v>5884</v>
      </c>
      <c r="E6663" s="713">
        <v>29.81</v>
      </c>
    </row>
    <row r="6664" spans="1:5">
      <c r="A6664" s="712">
        <v>87794</v>
      </c>
      <c r="B6664" s="711" t="s">
        <v>5092</v>
      </c>
      <c r="C6664" s="711" t="s">
        <v>281</v>
      </c>
      <c r="D6664" s="711" t="s">
        <v>5884</v>
      </c>
      <c r="E6664" s="713">
        <v>32.58</v>
      </c>
    </row>
    <row r="6665" spans="1:5">
      <c r="A6665" s="712">
        <v>87795</v>
      </c>
      <c r="B6665" s="711" t="s">
        <v>7408</v>
      </c>
      <c r="C6665" s="711" t="s">
        <v>281</v>
      </c>
      <c r="D6665" s="711" t="s">
        <v>5884</v>
      </c>
      <c r="E6665" s="713">
        <v>42.06</v>
      </c>
    </row>
    <row r="6666" spans="1:5">
      <c r="A6666" s="712">
        <v>87797</v>
      </c>
      <c r="B6666" s="711" t="s">
        <v>5093</v>
      </c>
      <c r="C6666" s="711" t="s">
        <v>281</v>
      </c>
      <c r="D6666" s="711" t="s">
        <v>5884</v>
      </c>
      <c r="E6666" s="713">
        <v>36.950000000000003</v>
      </c>
    </row>
    <row r="6667" spans="1:5">
      <c r="A6667" s="712">
        <v>87799</v>
      </c>
      <c r="B6667" s="711" t="s">
        <v>5094</v>
      </c>
      <c r="C6667" s="711" t="s">
        <v>281</v>
      </c>
      <c r="D6667" s="711" t="s">
        <v>5884</v>
      </c>
      <c r="E6667" s="713">
        <v>40.659999999999997</v>
      </c>
    </row>
    <row r="6668" spans="1:5">
      <c r="A6668" s="712">
        <v>87800</v>
      </c>
      <c r="B6668" s="711" t="s">
        <v>7409</v>
      </c>
      <c r="C6668" s="711" t="s">
        <v>281</v>
      </c>
      <c r="D6668" s="711" t="s">
        <v>5884</v>
      </c>
      <c r="E6668" s="713">
        <v>54.99</v>
      </c>
    </row>
    <row r="6669" spans="1:5">
      <c r="A6669" s="712">
        <v>87801</v>
      </c>
      <c r="B6669" s="711" t="s">
        <v>5095</v>
      </c>
      <c r="C6669" s="711" t="s">
        <v>281</v>
      </c>
      <c r="D6669" s="711" t="s">
        <v>5884</v>
      </c>
      <c r="E6669" s="713">
        <v>44.08</v>
      </c>
    </row>
    <row r="6670" spans="1:5">
      <c r="A6670" s="712">
        <v>87803</v>
      </c>
      <c r="B6670" s="711" t="s">
        <v>5096</v>
      </c>
      <c r="C6670" s="711" t="s">
        <v>281</v>
      </c>
      <c r="D6670" s="711" t="s">
        <v>5884</v>
      </c>
      <c r="E6670" s="713">
        <v>48.74</v>
      </c>
    </row>
    <row r="6671" spans="1:5">
      <c r="A6671" s="712">
        <v>87804</v>
      </c>
      <c r="B6671" s="711" t="s">
        <v>7410</v>
      </c>
      <c r="C6671" s="711" t="s">
        <v>281</v>
      </c>
      <c r="D6671" s="711" t="s">
        <v>5884</v>
      </c>
      <c r="E6671" s="713">
        <v>67.91</v>
      </c>
    </row>
    <row r="6672" spans="1:5">
      <c r="A6672" s="712">
        <v>87805</v>
      </c>
      <c r="B6672" s="711" t="s">
        <v>5097</v>
      </c>
      <c r="C6672" s="711" t="s">
        <v>281</v>
      </c>
      <c r="D6672" s="711" t="s">
        <v>5884</v>
      </c>
      <c r="E6672" s="713">
        <v>50.57</v>
      </c>
    </row>
    <row r="6673" spans="1:5">
      <c r="A6673" s="712">
        <v>87807</v>
      </c>
      <c r="B6673" s="711" t="s">
        <v>5098</v>
      </c>
      <c r="C6673" s="711" t="s">
        <v>281</v>
      </c>
      <c r="D6673" s="711" t="s">
        <v>5884</v>
      </c>
      <c r="E6673" s="713">
        <v>55.7</v>
      </c>
    </row>
    <row r="6674" spans="1:5">
      <c r="A6674" s="712">
        <v>87808</v>
      </c>
      <c r="B6674" s="711" t="s">
        <v>7411</v>
      </c>
      <c r="C6674" s="711" t="s">
        <v>281</v>
      </c>
      <c r="D6674" s="711" t="s">
        <v>5884</v>
      </c>
      <c r="E6674" s="713">
        <v>74.010000000000005</v>
      </c>
    </row>
    <row r="6675" spans="1:5">
      <c r="A6675" s="712">
        <v>87809</v>
      </c>
      <c r="B6675" s="711" t="s">
        <v>5099</v>
      </c>
      <c r="C6675" s="711" t="s">
        <v>281</v>
      </c>
      <c r="D6675" s="711" t="s">
        <v>5884</v>
      </c>
      <c r="E6675" s="713">
        <v>68.88</v>
      </c>
    </row>
    <row r="6676" spans="1:5">
      <c r="A6676" s="712">
        <v>87811</v>
      </c>
      <c r="B6676" s="711" t="s">
        <v>5100</v>
      </c>
      <c r="C6676" s="711" t="s">
        <v>281</v>
      </c>
      <c r="D6676" s="711" t="s">
        <v>5884</v>
      </c>
      <c r="E6676" s="713">
        <v>71.650000000000006</v>
      </c>
    </row>
    <row r="6677" spans="1:5">
      <c r="A6677" s="712">
        <v>87812</v>
      </c>
      <c r="B6677" s="711" t="s">
        <v>7412</v>
      </c>
      <c r="C6677" s="711" t="s">
        <v>281</v>
      </c>
      <c r="D6677" s="711" t="s">
        <v>5884</v>
      </c>
      <c r="E6677" s="713">
        <v>80.760000000000005</v>
      </c>
    </row>
    <row r="6678" spans="1:5">
      <c r="A6678" s="712">
        <v>87813</v>
      </c>
      <c r="B6678" s="711" t="s">
        <v>5101</v>
      </c>
      <c r="C6678" s="711" t="s">
        <v>281</v>
      </c>
      <c r="D6678" s="711" t="s">
        <v>5884</v>
      </c>
      <c r="E6678" s="713">
        <v>76.02</v>
      </c>
    </row>
    <row r="6679" spans="1:5">
      <c r="A6679" s="712">
        <v>87815</v>
      </c>
      <c r="B6679" s="711" t="s">
        <v>5102</v>
      </c>
      <c r="C6679" s="711" t="s">
        <v>281</v>
      </c>
      <c r="D6679" s="711" t="s">
        <v>5884</v>
      </c>
      <c r="E6679" s="713">
        <v>79.73</v>
      </c>
    </row>
    <row r="6680" spans="1:5">
      <c r="A6680" s="712">
        <v>87816</v>
      </c>
      <c r="B6680" s="711" t="s">
        <v>7413</v>
      </c>
      <c r="C6680" s="711" t="s">
        <v>281</v>
      </c>
      <c r="D6680" s="711" t="s">
        <v>5884</v>
      </c>
      <c r="E6680" s="713">
        <v>93.69</v>
      </c>
    </row>
    <row r="6681" spans="1:5">
      <c r="A6681" s="712">
        <v>87817</v>
      </c>
      <c r="B6681" s="711" t="s">
        <v>5103</v>
      </c>
      <c r="C6681" s="711" t="s">
        <v>281</v>
      </c>
      <c r="D6681" s="711" t="s">
        <v>5884</v>
      </c>
      <c r="E6681" s="713">
        <v>82.78</v>
      </c>
    </row>
    <row r="6682" spans="1:5">
      <c r="A6682" s="712">
        <v>87819</v>
      </c>
      <c r="B6682" s="711" t="s">
        <v>5104</v>
      </c>
      <c r="C6682" s="711" t="s">
        <v>281</v>
      </c>
      <c r="D6682" s="711" t="s">
        <v>5884</v>
      </c>
      <c r="E6682" s="713">
        <v>87.44</v>
      </c>
    </row>
    <row r="6683" spans="1:5">
      <c r="A6683" s="712">
        <v>87820</v>
      </c>
      <c r="B6683" s="711" t="s">
        <v>7414</v>
      </c>
      <c r="C6683" s="711" t="s">
        <v>281</v>
      </c>
      <c r="D6683" s="711" t="s">
        <v>5884</v>
      </c>
      <c r="E6683" s="713">
        <v>106.62</v>
      </c>
    </row>
    <row r="6684" spans="1:5">
      <c r="A6684" s="712">
        <v>87821</v>
      </c>
      <c r="B6684" s="711" t="s">
        <v>5105</v>
      </c>
      <c r="C6684" s="711" t="s">
        <v>281</v>
      </c>
      <c r="D6684" s="711" t="s">
        <v>5884</v>
      </c>
      <c r="E6684" s="713">
        <v>118.82</v>
      </c>
    </row>
    <row r="6685" spans="1:5">
      <c r="A6685" s="712">
        <v>87823</v>
      </c>
      <c r="B6685" s="711" t="s">
        <v>5106</v>
      </c>
      <c r="C6685" s="711" t="s">
        <v>281</v>
      </c>
      <c r="D6685" s="711" t="s">
        <v>5884</v>
      </c>
      <c r="E6685" s="713">
        <v>123.95</v>
      </c>
    </row>
    <row r="6686" spans="1:5">
      <c r="A6686" s="712">
        <v>87824</v>
      </c>
      <c r="B6686" s="711" t="s">
        <v>7415</v>
      </c>
      <c r="C6686" s="711" t="s">
        <v>281</v>
      </c>
      <c r="D6686" s="711" t="s">
        <v>5884</v>
      </c>
      <c r="E6686" s="713">
        <v>141.88999999999999</v>
      </c>
    </row>
    <row r="6687" spans="1:5">
      <c r="A6687" s="712">
        <v>87825</v>
      </c>
      <c r="B6687" s="711" t="s">
        <v>5107</v>
      </c>
      <c r="C6687" s="711" t="s">
        <v>281</v>
      </c>
      <c r="D6687" s="711" t="s">
        <v>5884</v>
      </c>
      <c r="E6687" s="713">
        <v>54.87</v>
      </c>
    </row>
    <row r="6688" spans="1:5">
      <c r="A6688" s="712">
        <v>87827</v>
      </c>
      <c r="B6688" s="711" t="s">
        <v>5108</v>
      </c>
      <c r="C6688" s="711" t="s">
        <v>281</v>
      </c>
      <c r="D6688" s="711" t="s">
        <v>5884</v>
      </c>
      <c r="E6688" s="713">
        <v>58.27</v>
      </c>
    </row>
    <row r="6689" spans="1:5">
      <c r="A6689" s="712">
        <v>87828</v>
      </c>
      <c r="B6689" s="711" t="s">
        <v>7416</v>
      </c>
      <c r="C6689" s="711" t="s">
        <v>281</v>
      </c>
      <c r="D6689" s="711" t="s">
        <v>5884</v>
      </c>
      <c r="E6689" s="713">
        <v>70.94</v>
      </c>
    </row>
    <row r="6690" spans="1:5">
      <c r="A6690" s="712">
        <v>87829</v>
      </c>
      <c r="B6690" s="711" t="s">
        <v>5109</v>
      </c>
      <c r="C6690" s="711" t="s">
        <v>281</v>
      </c>
      <c r="D6690" s="711" t="s">
        <v>5884</v>
      </c>
      <c r="E6690" s="713">
        <v>62.93</v>
      </c>
    </row>
    <row r="6691" spans="1:5">
      <c r="A6691" s="712">
        <v>87831</v>
      </c>
      <c r="B6691" s="711" t="s">
        <v>5110</v>
      </c>
      <c r="C6691" s="711" t="s">
        <v>281</v>
      </c>
      <c r="D6691" s="711" t="s">
        <v>5884</v>
      </c>
      <c r="E6691" s="713">
        <v>67.48</v>
      </c>
    </row>
    <row r="6692" spans="1:5">
      <c r="A6692" s="712">
        <v>87832</v>
      </c>
      <c r="B6692" s="711" t="s">
        <v>7417</v>
      </c>
      <c r="C6692" s="711" t="s">
        <v>281</v>
      </c>
      <c r="D6692" s="711" t="s">
        <v>5884</v>
      </c>
      <c r="E6692" s="713">
        <v>86.08</v>
      </c>
    </row>
    <row r="6693" spans="1:5">
      <c r="A6693" s="712">
        <v>87834</v>
      </c>
      <c r="B6693" s="711" t="s">
        <v>5111</v>
      </c>
      <c r="C6693" s="711" t="s">
        <v>281</v>
      </c>
      <c r="D6693" s="711" t="s">
        <v>5884</v>
      </c>
      <c r="E6693" s="713">
        <v>116.93</v>
      </c>
    </row>
    <row r="6694" spans="1:5">
      <c r="A6694" s="712">
        <v>87835</v>
      </c>
      <c r="B6694" s="711" t="s">
        <v>5112</v>
      </c>
      <c r="C6694" s="711" t="s">
        <v>281</v>
      </c>
      <c r="D6694" s="711" t="s">
        <v>5884</v>
      </c>
      <c r="E6694" s="713">
        <v>80.209999999999994</v>
      </c>
    </row>
    <row r="6695" spans="1:5">
      <c r="A6695" s="712">
        <v>87836</v>
      </c>
      <c r="B6695" s="711" t="s">
        <v>5113</v>
      </c>
      <c r="C6695" s="711" t="s">
        <v>281</v>
      </c>
      <c r="D6695" s="711" t="s">
        <v>5884</v>
      </c>
      <c r="E6695" s="713">
        <v>111.11</v>
      </c>
    </row>
    <row r="6696" spans="1:5">
      <c r="A6696" s="712">
        <v>87837</v>
      </c>
      <c r="B6696" s="711" t="s">
        <v>5114</v>
      </c>
      <c r="C6696" s="711" t="s">
        <v>281</v>
      </c>
      <c r="D6696" s="711" t="s">
        <v>5884</v>
      </c>
      <c r="E6696" s="713">
        <v>74.959999999999994</v>
      </c>
    </row>
    <row r="6697" spans="1:5">
      <c r="A6697" s="712">
        <v>87838</v>
      </c>
      <c r="B6697" s="711" t="s">
        <v>5115</v>
      </c>
      <c r="C6697" s="711" t="s">
        <v>281</v>
      </c>
      <c r="D6697" s="711" t="s">
        <v>5884</v>
      </c>
      <c r="E6697" s="713">
        <v>123.3</v>
      </c>
    </row>
    <row r="6698" spans="1:5">
      <c r="A6698" s="712">
        <v>87839</v>
      </c>
      <c r="B6698" s="711" t="s">
        <v>5116</v>
      </c>
      <c r="C6698" s="711" t="s">
        <v>281</v>
      </c>
      <c r="D6698" s="711" t="s">
        <v>5884</v>
      </c>
      <c r="E6698" s="713">
        <v>84.76</v>
      </c>
    </row>
    <row r="6699" spans="1:5">
      <c r="A6699" s="712">
        <v>87840</v>
      </c>
      <c r="B6699" s="711" t="s">
        <v>5117</v>
      </c>
      <c r="C6699" s="711" t="s">
        <v>281</v>
      </c>
      <c r="D6699" s="711" t="s">
        <v>5884</v>
      </c>
      <c r="E6699" s="713">
        <v>116.05</v>
      </c>
    </row>
    <row r="6700" spans="1:5">
      <c r="A6700" s="712">
        <v>87841</v>
      </c>
      <c r="B6700" s="711" t="s">
        <v>5118</v>
      </c>
      <c r="C6700" s="711" t="s">
        <v>281</v>
      </c>
      <c r="D6700" s="711" t="s">
        <v>5884</v>
      </c>
      <c r="E6700" s="713">
        <v>78.06</v>
      </c>
    </row>
    <row r="6701" spans="1:5">
      <c r="A6701" s="712">
        <v>87842</v>
      </c>
      <c r="B6701" s="711" t="s">
        <v>5119</v>
      </c>
      <c r="C6701" s="711" t="s">
        <v>281</v>
      </c>
      <c r="D6701" s="711" t="s">
        <v>5884</v>
      </c>
      <c r="E6701" s="713">
        <v>123.25</v>
      </c>
    </row>
    <row r="6702" spans="1:5">
      <c r="A6702" s="712">
        <v>87843</v>
      </c>
      <c r="B6702" s="711" t="s">
        <v>5120</v>
      </c>
      <c r="C6702" s="711" t="s">
        <v>281</v>
      </c>
      <c r="D6702" s="711" t="s">
        <v>5884</v>
      </c>
      <c r="E6702" s="713">
        <v>92.42</v>
      </c>
    </row>
    <row r="6703" spans="1:5">
      <c r="A6703" s="712">
        <v>87844</v>
      </c>
      <c r="B6703" s="711" t="s">
        <v>5121</v>
      </c>
      <c r="C6703" s="711" t="s">
        <v>281</v>
      </c>
      <c r="D6703" s="711" t="s">
        <v>5884</v>
      </c>
      <c r="E6703" s="713">
        <v>112.2</v>
      </c>
    </row>
    <row r="6704" spans="1:5">
      <c r="A6704" s="712">
        <v>87845</v>
      </c>
      <c r="B6704" s="711" t="s">
        <v>5122</v>
      </c>
      <c r="C6704" s="711" t="s">
        <v>281</v>
      </c>
      <c r="D6704" s="711" t="s">
        <v>5884</v>
      </c>
      <c r="E6704" s="713">
        <v>81.96</v>
      </c>
    </row>
    <row r="6705" spans="1:5">
      <c r="A6705" s="712">
        <v>87846</v>
      </c>
      <c r="B6705" s="711" t="s">
        <v>5123</v>
      </c>
      <c r="C6705" s="711" t="s">
        <v>281</v>
      </c>
      <c r="D6705" s="711" t="s">
        <v>5884</v>
      </c>
      <c r="E6705" s="713">
        <v>127.19</v>
      </c>
    </row>
    <row r="6706" spans="1:5">
      <c r="A6706" s="712">
        <v>87847</v>
      </c>
      <c r="B6706" s="711" t="s">
        <v>5124</v>
      </c>
      <c r="C6706" s="711" t="s">
        <v>281</v>
      </c>
      <c r="D6706" s="711" t="s">
        <v>5884</v>
      </c>
      <c r="E6706" s="713">
        <v>90.48</v>
      </c>
    </row>
    <row r="6707" spans="1:5">
      <c r="A6707" s="712">
        <v>87848</v>
      </c>
      <c r="B6707" s="711" t="s">
        <v>5125</v>
      </c>
      <c r="C6707" s="711" t="s">
        <v>281</v>
      </c>
      <c r="D6707" s="711" t="s">
        <v>5884</v>
      </c>
      <c r="E6707" s="713">
        <v>120.29</v>
      </c>
    </row>
    <row r="6708" spans="1:5">
      <c r="A6708" s="712">
        <v>87849</v>
      </c>
      <c r="B6708" s="711" t="s">
        <v>5126</v>
      </c>
      <c r="C6708" s="711" t="s">
        <v>281</v>
      </c>
      <c r="D6708" s="711" t="s">
        <v>5884</v>
      </c>
      <c r="E6708" s="713">
        <v>84.15</v>
      </c>
    </row>
    <row r="6709" spans="1:5">
      <c r="A6709" s="712">
        <v>87850</v>
      </c>
      <c r="B6709" s="711" t="s">
        <v>5127</v>
      </c>
      <c r="C6709" s="711" t="s">
        <v>281</v>
      </c>
      <c r="D6709" s="711" t="s">
        <v>5884</v>
      </c>
      <c r="E6709" s="713">
        <v>133.58000000000001</v>
      </c>
    </row>
    <row r="6710" spans="1:5">
      <c r="A6710" s="712">
        <v>87851</v>
      </c>
      <c r="B6710" s="711" t="s">
        <v>5128</v>
      </c>
      <c r="C6710" s="711" t="s">
        <v>281</v>
      </c>
      <c r="D6710" s="711" t="s">
        <v>5884</v>
      </c>
      <c r="E6710" s="713">
        <v>95.04</v>
      </c>
    </row>
    <row r="6711" spans="1:5">
      <c r="A6711" s="712">
        <v>87852</v>
      </c>
      <c r="B6711" s="711" t="s">
        <v>5129</v>
      </c>
      <c r="C6711" s="711" t="s">
        <v>281</v>
      </c>
      <c r="D6711" s="711" t="s">
        <v>5884</v>
      </c>
      <c r="E6711" s="713">
        <v>125.21</v>
      </c>
    </row>
    <row r="6712" spans="1:5">
      <c r="A6712" s="712">
        <v>87853</v>
      </c>
      <c r="B6712" s="711" t="s">
        <v>5130</v>
      </c>
      <c r="C6712" s="711" t="s">
        <v>281</v>
      </c>
      <c r="D6712" s="711" t="s">
        <v>5884</v>
      </c>
      <c r="E6712" s="713">
        <v>87.23</v>
      </c>
    </row>
    <row r="6713" spans="1:5">
      <c r="A6713" s="712">
        <v>87854</v>
      </c>
      <c r="B6713" s="711" t="s">
        <v>5131</v>
      </c>
      <c r="C6713" s="711" t="s">
        <v>281</v>
      </c>
      <c r="D6713" s="711" t="s">
        <v>5884</v>
      </c>
      <c r="E6713" s="713">
        <v>133.51</v>
      </c>
    </row>
    <row r="6714" spans="1:5">
      <c r="A6714" s="712">
        <v>87855</v>
      </c>
      <c r="B6714" s="711" t="s">
        <v>5132</v>
      </c>
      <c r="C6714" s="711" t="s">
        <v>281</v>
      </c>
      <c r="D6714" s="711" t="s">
        <v>5884</v>
      </c>
      <c r="E6714" s="713">
        <v>102.71</v>
      </c>
    </row>
    <row r="6715" spans="1:5">
      <c r="A6715" s="712">
        <v>87856</v>
      </c>
      <c r="B6715" s="711" t="s">
        <v>5133</v>
      </c>
      <c r="C6715" s="711" t="s">
        <v>281</v>
      </c>
      <c r="D6715" s="711" t="s">
        <v>5884</v>
      </c>
      <c r="E6715" s="713">
        <v>121.38</v>
      </c>
    </row>
    <row r="6716" spans="1:5">
      <c r="A6716" s="712">
        <v>87857</v>
      </c>
      <c r="B6716" s="711" t="s">
        <v>5134</v>
      </c>
      <c r="C6716" s="711" t="s">
        <v>281</v>
      </c>
      <c r="D6716" s="711" t="s">
        <v>5884</v>
      </c>
      <c r="E6716" s="713">
        <v>91.13</v>
      </c>
    </row>
    <row r="6717" spans="1:5">
      <c r="A6717" s="712">
        <v>87858</v>
      </c>
      <c r="B6717" s="711" t="s">
        <v>5135</v>
      </c>
      <c r="C6717" s="711" t="s">
        <v>281</v>
      </c>
      <c r="D6717" s="711" t="s">
        <v>5884</v>
      </c>
      <c r="E6717" s="713">
        <v>88.22</v>
      </c>
    </row>
    <row r="6718" spans="1:5">
      <c r="A6718" s="712">
        <v>87859</v>
      </c>
      <c r="B6718" s="711" t="s">
        <v>5136</v>
      </c>
      <c r="C6718" s="711" t="s">
        <v>281</v>
      </c>
      <c r="D6718" s="711" t="s">
        <v>5884</v>
      </c>
      <c r="E6718" s="713">
        <v>103.27</v>
      </c>
    </row>
    <row r="6719" spans="1:5">
      <c r="A6719" s="712">
        <v>89048</v>
      </c>
      <c r="B6719" s="711" t="s">
        <v>5137</v>
      </c>
      <c r="C6719" s="711" t="s">
        <v>281</v>
      </c>
      <c r="D6719" s="711" t="s">
        <v>5884</v>
      </c>
      <c r="E6719" s="713">
        <v>28.93</v>
      </c>
    </row>
    <row r="6720" spans="1:5">
      <c r="A6720" s="712">
        <v>89049</v>
      </c>
      <c r="B6720" s="711" t="s">
        <v>5138</v>
      </c>
      <c r="C6720" s="711" t="s">
        <v>281</v>
      </c>
      <c r="D6720" s="711" t="s">
        <v>5884</v>
      </c>
      <c r="E6720" s="713">
        <v>15.52</v>
      </c>
    </row>
    <row r="6721" spans="1:5">
      <c r="A6721" s="712">
        <v>89173</v>
      </c>
      <c r="B6721" s="711" t="s">
        <v>5139</v>
      </c>
      <c r="C6721" s="711" t="s">
        <v>281</v>
      </c>
      <c r="D6721" s="711" t="s">
        <v>5884</v>
      </c>
      <c r="E6721" s="713">
        <v>28.45</v>
      </c>
    </row>
    <row r="6722" spans="1:5">
      <c r="A6722" s="712">
        <v>90406</v>
      </c>
      <c r="B6722" s="711" t="s">
        <v>5140</v>
      </c>
      <c r="C6722" s="711" t="s">
        <v>281</v>
      </c>
      <c r="D6722" s="711" t="s">
        <v>5884</v>
      </c>
      <c r="E6722" s="713">
        <v>36.82</v>
      </c>
    </row>
    <row r="6723" spans="1:5">
      <c r="A6723" s="712">
        <v>90407</v>
      </c>
      <c r="B6723" s="711" t="s">
        <v>5141</v>
      </c>
      <c r="C6723" s="711" t="s">
        <v>281</v>
      </c>
      <c r="D6723" s="711" t="s">
        <v>5884</v>
      </c>
      <c r="E6723" s="713">
        <v>40.369999999999997</v>
      </c>
    </row>
    <row r="6724" spans="1:5">
      <c r="A6724" s="712">
        <v>90408</v>
      </c>
      <c r="B6724" s="711" t="s">
        <v>5142</v>
      </c>
      <c r="C6724" s="711" t="s">
        <v>281</v>
      </c>
      <c r="D6724" s="711" t="s">
        <v>5884</v>
      </c>
      <c r="E6724" s="713">
        <v>26.52</v>
      </c>
    </row>
    <row r="6725" spans="1:5">
      <c r="A6725" s="712">
        <v>90409</v>
      </c>
      <c r="B6725" s="711" t="s">
        <v>5143</v>
      </c>
      <c r="C6725" s="711" t="s">
        <v>281</v>
      </c>
      <c r="D6725" s="711" t="s">
        <v>5884</v>
      </c>
      <c r="E6725" s="713">
        <v>28.53</v>
      </c>
    </row>
    <row r="6726" spans="1:5">
      <c r="A6726" s="712">
        <v>87242</v>
      </c>
      <c r="B6726" s="711" t="s">
        <v>5144</v>
      </c>
      <c r="C6726" s="711" t="s">
        <v>281</v>
      </c>
      <c r="D6726" s="711" t="s">
        <v>5884</v>
      </c>
      <c r="E6726" s="713">
        <v>176.7</v>
      </c>
    </row>
    <row r="6727" spans="1:5">
      <c r="A6727" s="712">
        <v>87243</v>
      </c>
      <c r="B6727" s="711" t="s">
        <v>5145</v>
      </c>
      <c r="C6727" s="711" t="s">
        <v>281</v>
      </c>
      <c r="D6727" s="711" t="s">
        <v>5884</v>
      </c>
      <c r="E6727" s="713">
        <v>161.4</v>
      </c>
    </row>
    <row r="6728" spans="1:5">
      <c r="A6728" s="712">
        <v>87244</v>
      </c>
      <c r="B6728" s="711" t="s">
        <v>5146</v>
      </c>
      <c r="C6728" s="711" t="s">
        <v>281</v>
      </c>
      <c r="D6728" s="711" t="s">
        <v>5884</v>
      </c>
      <c r="E6728" s="713">
        <v>171.49</v>
      </c>
    </row>
    <row r="6729" spans="1:5">
      <c r="A6729" s="712">
        <v>87245</v>
      </c>
      <c r="B6729" s="711" t="s">
        <v>5147</v>
      </c>
      <c r="C6729" s="711" t="s">
        <v>281</v>
      </c>
      <c r="D6729" s="711" t="s">
        <v>5884</v>
      </c>
      <c r="E6729" s="713">
        <v>207.05</v>
      </c>
    </row>
    <row r="6730" spans="1:5">
      <c r="A6730" s="712">
        <v>87264</v>
      </c>
      <c r="B6730" s="711" t="s">
        <v>5148</v>
      </c>
      <c r="C6730" s="711" t="s">
        <v>281</v>
      </c>
      <c r="D6730" s="711" t="s">
        <v>5884</v>
      </c>
      <c r="E6730" s="713">
        <v>49.51</v>
      </c>
    </row>
    <row r="6731" spans="1:5">
      <c r="A6731" s="712">
        <v>87265</v>
      </c>
      <c r="B6731" s="711" t="s">
        <v>5149</v>
      </c>
      <c r="C6731" s="711" t="s">
        <v>281</v>
      </c>
      <c r="D6731" s="711" t="s">
        <v>5884</v>
      </c>
      <c r="E6731" s="713">
        <v>43.08</v>
      </c>
    </row>
    <row r="6732" spans="1:5">
      <c r="A6732" s="712">
        <v>87266</v>
      </c>
      <c r="B6732" s="711" t="s">
        <v>5150</v>
      </c>
      <c r="C6732" s="711" t="s">
        <v>281</v>
      </c>
      <c r="D6732" s="711" t="s">
        <v>5884</v>
      </c>
      <c r="E6732" s="713">
        <v>51.81</v>
      </c>
    </row>
    <row r="6733" spans="1:5">
      <c r="A6733" s="712">
        <v>87267</v>
      </c>
      <c r="B6733" s="711" t="s">
        <v>5151</v>
      </c>
      <c r="C6733" s="711" t="s">
        <v>281</v>
      </c>
      <c r="D6733" s="711" t="s">
        <v>5884</v>
      </c>
      <c r="E6733" s="713">
        <v>48.94</v>
      </c>
    </row>
    <row r="6734" spans="1:5">
      <c r="A6734" s="712">
        <v>87268</v>
      </c>
      <c r="B6734" s="711" t="s">
        <v>5152</v>
      </c>
      <c r="C6734" s="711" t="s">
        <v>281</v>
      </c>
      <c r="D6734" s="711" t="s">
        <v>5884</v>
      </c>
      <c r="E6734" s="713">
        <v>53.5</v>
      </c>
    </row>
    <row r="6735" spans="1:5">
      <c r="A6735" s="712">
        <v>87269</v>
      </c>
      <c r="B6735" s="711" t="s">
        <v>5153</v>
      </c>
      <c r="C6735" s="711" t="s">
        <v>281</v>
      </c>
      <c r="D6735" s="711" t="s">
        <v>5884</v>
      </c>
      <c r="E6735" s="713">
        <v>46.5</v>
      </c>
    </row>
    <row r="6736" spans="1:5">
      <c r="A6736" s="712">
        <v>87270</v>
      </c>
      <c r="B6736" s="711" t="s">
        <v>5154</v>
      </c>
      <c r="C6736" s="711" t="s">
        <v>281</v>
      </c>
      <c r="D6736" s="711" t="s">
        <v>5884</v>
      </c>
      <c r="E6736" s="713">
        <v>55.43</v>
      </c>
    </row>
    <row r="6737" spans="1:5">
      <c r="A6737" s="712">
        <v>87271</v>
      </c>
      <c r="B6737" s="711" t="s">
        <v>5155</v>
      </c>
      <c r="C6737" s="711" t="s">
        <v>281</v>
      </c>
      <c r="D6737" s="711" t="s">
        <v>5884</v>
      </c>
      <c r="E6737" s="713">
        <v>52.12</v>
      </c>
    </row>
    <row r="6738" spans="1:5">
      <c r="A6738" s="712">
        <v>87272</v>
      </c>
      <c r="B6738" s="711" t="s">
        <v>5156</v>
      </c>
      <c r="C6738" s="711" t="s">
        <v>281</v>
      </c>
      <c r="D6738" s="711" t="s">
        <v>5884</v>
      </c>
      <c r="E6738" s="713">
        <v>57.05</v>
      </c>
    </row>
    <row r="6739" spans="1:5">
      <c r="A6739" s="712">
        <v>87273</v>
      </c>
      <c r="B6739" s="711" t="s">
        <v>5157</v>
      </c>
      <c r="C6739" s="711" t="s">
        <v>281</v>
      </c>
      <c r="D6739" s="711" t="s">
        <v>5884</v>
      </c>
      <c r="E6739" s="713">
        <v>48.49</v>
      </c>
    </row>
    <row r="6740" spans="1:5">
      <c r="A6740" s="712">
        <v>87274</v>
      </c>
      <c r="B6740" s="711" t="s">
        <v>5158</v>
      </c>
      <c r="C6740" s="711" t="s">
        <v>281</v>
      </c>
      <c r="D6740" s="711" t="s">
        <v>5884</v>
      </c>
      <c r="E6740" s="713">
        <v>58.41</v>
      </c>
    </row>
    <row r="6741" spans="1:5">
      <c r="A6741" s="712">
        <v>87275</v>
      </c>
      <c r="B6741" s="711" t="s">
        <v>5159</v>
      </c>
      <c r="C6741" s="711" t="s">
        <v>281</v>
      </c>
      <c r="D6741" s="711" t="s">
        <v>5884</v>
      </c>
      <c r="E6741" s="713">
        <v>55.49</v>
      </c>
    </row>
    <row r="6742" spans="1:5">
      <c r="A6742" s="712">
        <v>88786</v>
      </c>
      <c r="B6742" s="711" t="s">
        <v>5160</v>
      </c>
      <c r="C6742" s="711" t="s">
        <v>281</v>
      </c>
      <c r="D6742" s="711" t="s">
        <v>5884</v>
      </c>
      <c r="E6742" s="713">
        <v>195.29</v>
      </c>
    </row>
    <row r="6743" spans="1:5">
      <c r="A6743" s="712">
        <v>88787</v>
      </c>
      <c r="B6743" s="711" t="s">
        <v>5161</v>
      </c>
      <c r="C6743" s="711" t="s">
        <v>281</v>
      </c>
      <c r="D6743" s="711" t="s">
        <v>5884</v>
      </c>
      <c r="E6743" s="713">
        <v>179.07</v>
      </c>
    </row>
    <row r="6744" spans="1:5">
      <c r="A6744" s="712">
        <v>88788</v>
      </c>
      <c r="B6744" s="711" t="s">
        <v>5162</v>
      </c>
      <c r="C6744" s="711" t="s">
        <v>281</v>
      </c>
      <c r="D6744" s="711" t="s">
        <v>5884</v>
      </c>
      <c r="E6744" s="713">
        <v>189.16</v>
      </c>
    </row>
    <row r="6745" spans="1:5">
      <c r="A6745" s="712">
        <v>88789</v>
      </c>
      <c r="B6745" s="711" t="s">
        <v>5163</v>
      </c>
      <c r="C6745" s="711" t="s">
        <v>281</v>
      </c>
      <c r="D6745" s="711" t="s">
        <v>5884</v>
      </c>
      <c r="E6745" s="713">
        <v>227.86</v>
      </c>
    </row>
    <row r="6746" spans="1:5">
      <c r="A6746" s="712">
        <v>89045</v>
      </c>
      <c r="B6746" s="711" t="s">
        <v>7418</v>
      </c>
      <c r="C6746" s="711" t="s">
        <v>281</v>
      </c>
      <c r="D6746" s="711" t="s">
        <v>5884</v>
      </c>
      <c r="E6746" s="713">
        <v>49.35</v>
      </c>
    </row>
    <row r="6747" spans="1:5">
      <c r="A6747" s="712">
        <v>89170</v>
      </c>
      <c r="B6747" s="711" t="s">
        <v>7419</v>
      </c>
      <c r="C6747" s="711" t="s">
        <v>281</v>
      </c>
      <c r="D6747" s="711" t="s">
        <v>5884</v>
      </c>
      <c r="E6747" s="713">
        <v>47.73</v>
      </c>
    </row>
    <row r="6748" spans="1:5">
      <c r="A6748" s="712">
        <v>93392</v>
      </c>
      <c r="B6748" s="711" t="s">
        <v>7420</v>
      </c>
      <c r="C6748" s="711" t="s">
        <v>281</v>
      </c>
      <c r="D6748" s="711" t="s">
        <v>5884</v>
      </c>
      <c r="E6748" s="713">
        <v>39.119999999999997</v>
      </c>
    </row>
    <row r="6749" spans="1:5">
      <c r="A6749" s="712">
        <v>93393</v>
      </c>
      <c r="B6749" s="711" t="s">
        <v>7421</v>
      </c>
      <c r="C6749" s="711" t="s">
        <v>281</v>
      </c>
      <c r="D6749" s="711" t="s">
        <v>5884</v>
      </c>
      <c r="E6749" s="713">
        <v>32.79</v>
      </c>
    </row>
    <row r="6750" spans="1:5">
      <c r="A6750" s="712">
        <v>93394</v>
      </c>
      <c r="B6750" s="711" t="s">
        <v>7422</v>
      </c>
      <c r="C6750" s="711" t="s">
        <v>281</v>
      </c>
      <c r="D6750" s="711" t="s">
        <v>5884</v>
      </c>
      <c r="E6750" s="713">
        <v>41.42</v>
      </c>
    </row>
    <row r="6751" spans="1:5">
      <c r="A6751" s="712">
        <v>93395</v>
      </c>
      <c r="B6751" s="711" t="s">
        <v>7423</v>
      </c>
      <c r="C6751" s="711" t="s">
        <v>281</v>
      </c>
      <c r="D6751" s="711" t="s">
        <v>5884</v>
      </c>
      <c r="E6751" s="713">
        <v>38.549999999999997</v>
      </c>
    </row>
    <row r="6752" spans="1:5">
      <c r="A6752" s="712">
        <v>99194</v>
      </c>
      <c r="B6752" s="711" t="s">
        <v>7424</v>
      </c>
      <c r="C6752" s="711" t="s">
        <v>281</v>
      </c>
      <c r="D6752" s="711" t="s">
        <v>5884</v>
      </c>
      <c r="E6752" s="713">
        <v>43.64</v>
      </c>
    </row>
    <row r="6753" spans="1:5">
      <c r="A6753" s="712">
        <v>99195</v>
      </c>
      <c r="B6753" s="711" t="s">
        <v>7425</v>
      </c>
      <c r="C6753" s="711" t="s">
        <v>281</v>
      </c>
      <c r="D6753" s="711" t="s">
        <v>5884</v>
      </c>
      <c r="E6753" s="713">
        <v>37.31</v>
      </c>
    </row>
    <row r="6754" spans="1:5">
      <c r="A6754" s="712">
        <v>99196</v>
      </c>
      <c r="B6754" s="711" t="s">
        <v>7426</v>
      </c>
      <c r="C6754" s="711" t="s">
        <v>281</v>
      </c>
      <c r="D6754" s="711" t="s">
        <v>5884</v>
      </c>
      <c r="E6754" s="713">
        <v>45.94</v>
      </c>
    </row>
    <row r="6755" spans="1:5">
      <c r="A6755" s="712">
        <v>99198</v>
      </c>
      <c r="B6755" s="711" t="s">
        <v>7427</v>
      </c>
      <c r="C6755" s="711" t="s">
        <v>281</v>
      </c>
      <c r="D6755" s="711" t="s">
        <v>5884</v>
      </c>
      <c r="E6755" s="713">
        <v>43.07</v>
      </c>
    </row>
    <row r="6756" spans="1:5">
      <c r="A6756" s="712">
        <v>101965</v>
      </c>
      <c r="B6756" s="711" t="s">
        <v>7428</v>
      </c>
      <c r="C6756" s="711" t="s">
        <v>585</v>
      </c>
      <c r="D6756" s="711" t="s">
        <v>5884</v>
      </c>
      <c r="E6756" s="713">
        <v>75.94</v>
      </c>
    </row>
    <row r="6757" spans="1:5">
      <c r="A6757" s="712">
        <v>101966</v>
      </c>
      <c r="B6757" s="711" t="s">
        <v>7429</v>
      </c>
      <c r="C6757" s="711" t="s">
        <v>585</v>
      </c>
      <c r="D6757" s="711" t="s">
        <v>5884</v>
      </c>
      <c r="E6757" s="713">
        <v>93.89</v>
      </c>
    </row>
    <row r="6758" spans="1:5">
      <c r="A6758" s="712">
        <v>101979</v>
      </c>
      <c r="B6758" s="711" t="s">
        <v>7430</v>
      </c>
      <c r="C6758" s="711" t="s">
        <v>585</v>
      </c>
      <c r="D6758" s="711" t="s">
        <v>5884</v>
      </c>
      <c r="E6758" s="713">
        <v>36.81</v>
      </c>
    </row>
    <row r="6759" spans="1:5">
      <c r="A6759" s="712">
        <v>96112</v>
      </c>
      <c r="B6759" s="711" t="s">
        <v>5164</v>
      </c>
      <c r="C6759" s="711" t="s">
        <v>281</v>
      </c>
      <c r="D6759" s="711" t="s">
        <v>5884</v>
      </c>
      <c r="E6759" s="713">
        <v>106.52</v>
      </c>
    </row>
    <row r="6760" spans="1:5">
      <c r="A6760" s="712">
        <v>96117</v>
      </c>
      <c r="B6760" s="711" t="s">
        <v>5165</v>
      </c>
      <c r="C6760" s="711" t="s">
        <v>281</v>
      </c>
      <c r="D6760" s="711" t="s">
        <v>5884</v>
      </c>
      <c r="E6760" s="713">
        <v>129.5</v>
      </c>
    </row>
    <row r="6761" spans="1:5">
      <c r="A6761" s="712">
        <v>96122</v>
      </c>
      <c r="B6761" s="711" t="s">
        <v>5166</v>
      </c>
      <c r="C6761" s="711" t="s">
        <v>585</v>
      </c>
      <c r="D6761" s="711" t="s">
        <v>5884</v>
      </c>
      <c r="E6761" s="713">
        <v>30.49</v>
      </c>
    </row>
    <row r="6762" spans="1:5">
      <c r="A6762" s="712">
        <v>96109</v>
      </c>
      <c r="B6762" s="711" t="s">
        <v>5167</v>
      </c>
      <c r="C6762" s="711" t="s">
        <v>281</v>
      </c>
      <c r="D6762" s="711" t="s">
        <v>5883</v>
      </c>
      <c r="E6762" s="713">
        <v>32.67</v>
      </c>
    </row>
    <row r="6763" spans="1:5">
      <c r="A6763" s="712">
        <v>96110</v>
      </c>
      <c r="B6763" s="711" t="s">
        <v>5168</v>
      </c>
      <c r="C6763" s="711" t="s">
        <v>281</v>
      </c>
      <c r="D6763" s="711" t="s">
        <v>5884</v>
      </c>
      <c r="E6763" s="713">
        <v>44.98</v>
      </c>
    </row>
    <row r="6764" spans="1:5">
      <c r="A6764" s="712">
        <v>96113</v>
      </c>
      <c r="B6764" s="711" t="s">
        <v>5169</v>
      </c>
      <c r="C6764" s="711" t="s">
        <v>281</v>
      </c>
      <c r="D6764" s="711" t="s">
        <v>5883</v>
      </c>
      <c r="E6764" s="713">
        <v>28.27</v>
      </c>
    </row>
    <row r="6765" spans="1:5">
      <c r="A6765" s="712">
        <v>96114</v>
      </c>
      <c r="B6765" s="711" t="s">
        <v>5170</v>
      </c>
      <c r="C6765" s="711" t="s">
        <v>281</v>
      </c>
      <c r="D6765" s="711" t="s">
        <v>5884</v>
      </c>
      <c r="E6765" s="713">
        <v>46.05</v>
      </c>
    </row>
    <row r="6766" spans="1:5">
      <c r="A6766" s="712">
        <v>96120</v>
      </c>
      <c r="B6766" s="711" t="s">
        <v>5171</v>
      </c>
      <c r="C6766" s="711" t="s">
        <v>585</v>
      </c>
      <c r="D6766" s="711" t="s">
        <v>5883</v>
      </c>
      <c r="E6766" s="713">
        <v>2.1</v>
      </c>
    </row>
    <row r="6767" spans="1:5">
      <c r="A6767" s="712">
        <v>96123</v>
      </c>
      <c r="B6767" s="711" t="s">
        <v>5172</v>
      </c>
      <c r="C6767" s="711" t="s">
        <v>585</v>
      </c>
      <c r="D6767" s="711" t="s">
        <v>5884</v>
      </c>
      <c r="E6767" s="713">
        <v>22.41</v>
      </c>
    </row>
    <row r="6768" spans="1:5">
      <c r="A6768" s="712">
        <v>99054</v>
      </c>
      <c r="B6768" s="711" t="s">
        <v>5173</v>
      </c>
      <c r="C6768" s="711" t="s">
        <v>281</v>
      </c>
      <c r="D6768" s="711" t="s">
        <v>5883</v>
      </c>
      <c r="E6768" s="713">
        <v>40.98</v>
      </c>
    </row>
    <row r="6769" spans="1:5">
      <c r="A6769" s="712">
        <v>96111</v>
      </c>
      <c r="B6769" s="711" t="s">
        <v>5174</v>
      </c>
      <c r="C6769" s="711" t="s">
        <v>281</v>
      </c>
      <c r="D6769" s="711" t="s">
        <v>5884</v>
      </c>
      <c r="E6769" s="713">
        <v>41.67</v>
      </c>
    </row>
    <row r="6770" spans="1:5">
      <c r="A6770" s="712">
        <v>96116</v>
      </c>
      <c r="B6770" s="711" t="s">
        <v>5175</v>
      </c>
      <c r="C6770" s="711" t="s">
        <v>281</v>
      </c>
      <c r="D6770" s="711" t="s">
        <v>5884</v>
      </c>
      <c r="E6770" s="713">
        <v>45.36</v>
      </c>
    </row>
    <row r="6771" spans="1:5">
      <c r="A6771" s="712">
        <v>96121</v>
      </c>
      <c r="B6771" s="711" t="s">
        <v>5176</v>
      </c>
      <c r="C6771" s="711" t="s">
        <v>585</v>
      </c>
      <c r="D6771" s="711" t="s">
        <v>5884</v>
      </c>
      <c r="E6771" s="713">
        <v>9.02</v>
      </c>
    </row>
    <row r="6772" spans="1:5">
      <c r="A6772" s="712">
        <v>96485</v>
      </c>
      <c r="B6772" s="711" t="s">
        <v>5177</v>
      </c>
      <c r="C6772" s="711" t="s">
        <v>281</v>
      </c>
      <c r="D6772" s="711" t="s">
        <v>5884</v>
      </c>
      <c r="E6772" s="713">
        <v>48.8</v>
      </c>
    </row>
    <row r="6773" spans="1:5">
      <c r="A6773" s="712">
        <v>96486</v>
      </c>
      <c r="B6773" s="711" t="s">
        <v>5178</v>
      </c>
      <c r="C6773" s="711" t="s">
        <v>281</v>
      </c>
      <c r="D6773" s="711" t="s">
        <v>5884</v>
      </c>
      <c r="E6773" s="713">
        <v>52.93</v>
      </c>
    </row>
    <row r="6774" spans="1:5">
      <c r="A6774" s="712">
        <v>91514</v>
      </c>
      <c r="B6774" s="711" t="s">
        <v>5179</v>
      </c>
      <c r="C6774" s="711" t="s">
        <v>281</v>
      </c>
      <c r="D6774" s="711" t="s">
        <v>5884</v>
      </c>
      <c r="E6774" s="713">
        <v>5.39</v>
      </c>
    </row>
    <row r="6775" spans="1:5">
      <c r="A6775" s="712">
        <v>91515</v>
      </c>
      <c r="B6775" s="711" t="s">
        <v>5180</v>
      </c>
      <c r="C6775" s="711" t="s">
        <v>281</v>
      </c>
      <c r="D6775" s="711" t="s">
        <v>5884</v>
      </c>
      <c r="E6775" s="713">
        <v>7.15</v>
      </c>
    </row>
    <row r="6776" spans="1:5">
      <c r="A6776" s="712">
        <v>91516</v>
      </c>
      <c r="B6776" s="711" t="s">
        <v>5181</v>
      </c>
      <c r="C6776" s="711" t="s">
        <v>281</v>
      </c>
      <c r="D6776" s="711" t="s">
        <v>5884</v>
      </c>
      <c r="E6776" s="713">
        <v>10.45</v>
      </c>
    </row>
    <row r="6777" spans="1:5">
      <c r="A6777" s="712">
        <v>91517</v>
      </c>
      <c r="B6777" s="711" t="s">
        <v>5182</v>
      </c>
      <c r="C6777" s="711" t="s">
        <v>281</v>
      </c>
      <c r="D6777" s="711" t="s">
        <v>5884</v>
      </c>
      <c r="E6777" s="713">
        <v>11.64</v>
      </c>
    </row>
    <row r="6778" spans="1:5">
      <c r="A6778" s="712">
        <v>91519</v>
      </c>
      <c r="B6778" s="711" t="s">
        <v>5183</v>
      </c>
      <c r="C6778" s="711" t="s">
        <v>281</v>
      </c>
      <c r="D6778" s="711" t="s">
        <v>5884</v>
      </c>
      <c r="E6778" s="713">
        <v>13.38</v>
      </c>
    </row>
    <row r="6779" spans="1:5">
      <c r="A6779" s="712">
        <v>91520</v>
      </c>
      <c r="B6779" s="711" t="s">
        <v>5184</v>
      </c>
      <c r="C6779" s="711" t="s">
        <v>281</v>
      </c>
      <c r="D6779" s="711" t="s">
        <v>5884</v>
      </c>
      <c r="E6779" s="713">
        <v>1.93</v>
      </c>
    </row>
    <row r="6780" spans="1:5">
      <c r="A6780" s="712">
        <v>91522</v>
      </c>
      <c r="B6780" s="711" t="s">
        <v>5185</v>
      </c>
      <c r="C6780" s="711" t="s">
        <v>281</v>
      </c>
      <c r="D6780" s="711" t="s">
        <v>5884</v>
      </c>
      <c r="E6780" s="713">
        <v>2.3199999999999998</v>
      </c>
    </row>
    <row r="6781" spans="1:5">
      <c r="A6781" s="712">
        <v>91525</v>
      </c>
      <c r="B6781" s="711" t="s">
        <v>5186</v>
      </c>
      <c r="C6781" s="711" t="s">
        <v>281</v>
      </c>
      <c r="D6781" s="711" t="s">
        <v>5884</v>
      </c>
      <c r="E6781" s="713">
        <v>4.18</v>
      </c>
    </row>
    <row r="6782" spans="1:5">
      <c r="A6782" s="712">
        <v>87280</v>
      </c>
      <c r="B6782" s="711" t="s">
        <v>5187</v>
      </c>
      <c r="C6782" s="711" t="s">
        <v>424</v>
      </c>
      <c r="D6782" s="711" t="s">
        <v>5884</v>
      </c>
      <c r="E6782" s="713">
        <v>317.60000000000002</v>
      </c>
    </row>
    <row r="6783" spans="1:5">
      <c r="A6783" s="712">
        <v>87281</v>
      </c>
      <c r="B6783" s="711" t="s">
        <v>5188</v>
      </c>
      <c r="C6783" s="711" t="s">
        <v>424</v>
      </c>
      <c r="D6783" s="711" t="s">
        <v>5884</v>
      </c>
      <c r="E6783" s="713">
        <v>312.87</v>
      </c>
    </row>
    <row r="6784" spans="1:5">
      <c r="A6784" s="712">
        <v>87283</v>
      </c>
      <c r="B6784" s="711" t="s">
        <v>5189</v>
      </c>
      <c r="C6784" s="711" t="s">
        <v>424</v>
      </c>
      <c r="D6784" s="711" t="s">
        <v>5884</v>
      </c>
      <c r="E6784" s="713">
        <v>325.95</v>
      </c>
    </row>
    <row r="6785" spans="1:5">
      <c r="A6785" s="712">
        <v>87284</v>
      </c>
      <c r="B6785" s="711" t="s">
        <v>5190</v>
      </c>
      <c r="C6785" s="711" t="s">
        <v>424</v>
      </c>
      <c r="D6785" s="711" t="s">
        <v>5884</v>
      </c>
      <c r="E6785" s="713">
        <v>320.18</v>
      </c>
    </row>
    <row r="6786" spans="1:5">
      <c r="A6786" s="712">
        <v>87286</v>
      </c>
      <c r="B6786" s="711" t="s">
        <v>854</v>
      </c>
      <c r="C6786" s="711" t="s">
        <v>424</v>
      </c>
      <c r="D6786" s="711" t="s">
        <v>5884</v>
      </c>
      <c r="E6786" s="713">
        <v>417.15</v>
      </c>
    </row>
    <row r="6787" spans="1:5">
      <c r="A6787" s="712">
        <v>87287</v>
      </c>
      <c r="B6787" s="711" t="s">
        <v>5191</v>
      </c>
      <c r="C6787" s="711" t="s">
        <v>424</v>
      </c>
      <c r="D6787" s="711" t="s">
        <v>5884</v>
      </c>
      <c r="E6787" s="713">
        <v>404.65</v>
      </c>
    </row>
    <row r="6788" spans="1:5">
      <c r="A6788" s="712">
        <v>87289</v>
      </c>
      <c r="B6788" s="711" t="s">
        <v>5192</v>
      </c>
      <c r="C6788" s="711" t="s">
        <v>424</v>
      </c>
      <c r="D6788" s="711" t="s">
        <v>5884</v>
      </c>
      <c r="E6788" s="713">
        <v>408.94</v>
      </c>
    </row>
    <row r="6789" spans="1:5">
      <c r="A6789" s="712">
        <v>87290</v>
      </c>
      <c r="B6789" s="711" t="s">
        <v>5193</v>
      </c>
      <c r="C6789" s="711" t="s">
        <v>424</v>
      </c>
      <c r="D6789" s="711" t="s">
        <v>5884</v>
      </c>
      <c r="E6789" s="713">
        <v>402.15</v>
      </c>
    </row>
    <row r="6790" spans="1:5">
      <c r="A6790" s="712">
        <v>87292</v>
      </c>
      <c r="B6790" s="711" t="s">
        <v>5194</v>
      </c>
      <c r="C6790" s="711" t="s">
        <v>424</v>
      </c>
      <c r="D6790" s="711" t="s">
        <v>5884</v>
      </c>
      <c r="E6790" s="713">
        <v>421.4</v>
      </c>
    </row>
    <row r="6791" spans="1:5">
      <c r="A6791" s="712">
        <v>87294</v>
      </c>
      <c r="B6791" s="711" t="s">
        <v>5195</v>
      </c>
      <c r="C6791" s="711" t="s">
        <v>424</v>
      </c>
      <c r="D6791" s="711" t="s">
        <v>5884</v>
      </c>
      <c r="E6791" s="713">
        <v>403.51</v>
      </c>
    </row>
    <row r="6792" spans="1:5">
      <c r="A6792" s="712">
        <v>87295</v>
      </c>
      <c r="B6792" s="711" t="s">
        <v>5196</v>
      </c>
      <c r="C6792" s="711" t="s">
        <v>424</v>
      </c>
      <c r="D6792" s="711" t="s">
        <v>5884</v>
      </c>
      <c r="E6792" s="713">
        <v>417.87</v>
      </c>
    </row>
    <row r="6793" spans="1:5">
      <c r="A6793" s="712">
        <v>87296</v>
      </c>
      <c r="B6793" s="711" t="s">
        <v>5197</v>
      </c>
      <c r="C6793" s="711" t="s">
        <v>424</v>
      </c>
      <c r="D6793" s="711" t="s">
        <v>5884</v>
      </c>
      <c r="E6793" s="713">
        <v>398.11</v>
      </c>
    </row>
    <row r="6794" spans="1:5">
      <c r="A6794" s="712">
        <v>87298</v>
      </c>
      <c r="B6794" s="711" t="s">
        <v>5198</v>
      </c>
      <c r="C6794" s="711" t="s">
        <v>424</v>
      </c>
      <c r="D6794" s="711" t="s">
        <v>5884</v>
      </c>
      <c r="E6794" s="713">
        <v>461.84</v>
      </c>
    </row>
    <row r="6795" spans="1:5">
      <c r="A6795" s="712">
        <v>87299</v>
      </c>
      <c r="B6795" s="711" t="s">
        <v>5199</v>
      </c>
      <c r="C6795" s="711" t="s">
        <v>424</v>
      </c>
      <c r="D6795" s="711" t="s">
        <v>5884</v>
      </c>
      <c r="E6795" s="713">
        <v>318.99</v>
      </c>
    </row>
    <row r="6796" spans="1:5">
      <c r="A6796" s="712">
        <v>87301</v>
      </c>
      <c r="B6796" s="711" t="s">
        <v>5200</v>
      </c>
      <c r="C6796" s="711" t="s">
        <v>424</v>
      </c>
      <c r="D6796" s="711" t="s">
        <v>5884</v>
      </c>
      <c r="E6796" s="713">
        <v>423.9</v>
      </c>
    </row>
    <row r="6797" spans="1:5">
      <c r="A6797" s="712">
        <v>87302</v>
      </c>
      <c r="B6797" s="711" t="s">
        <v>5201</v>
      </c>
      <c r="C6797" s="711" t="s">
        <v>424</v>
      </c>
      <c r="D6797" s="711" t="s">
        <v>5884</v>
      </c>
      <c r="E6797" s="713">
        <v>417.34</v>
      </c>
    </row>
    <row r="6798" spans="1:5">
      <c r="A6798" s="712">
        <v>87304</v>
      </c>
      <c r="B6798" s="711" t="s">
        <v>5202</v>
      </c>
      <c r="C6798" s="711" t="s">
        <v>424</v>
      </c>
      <c r="D6798" s="711" t="s">
        <v>5884</v>
      </c>
      <c r="E6798" s="713">
        <v>389.12</v>
      </c>
    </row>
    <row r="6799" spans="1:5">
      <c r="A6799" s="712">
        <v>87305</v>
      </c>
      <c r="B6799" s="711" t="s">
        <v>5203</v>
      </c>
      <c r="C6799" s="711" t="s">
        <v>424</v>
      </c>
      <c r="D6799" s="711" t="s">
        <v>5884</v>
      </c>
      <c r="E6799" s="713">
        <v>390.79</v>
      </c>
    </row>
    <row r="6800" spans="1:5">
      <c r="A6800" s="712">
        <v>87307</v>
      </c>
      <c r="B6800" s="711" t="s">
        <v>5204</v>
      </c>
      <c r="C6800" s="711" t="s">
        <v>424</v>
      </c>
      <c r="D6800" s="711" t="s">
        <v>5884</v>
      </c>
      <c r="E6800" s="713">
        <v>375.4</v>
      </c>
    </row>
    <row r="6801" spans="1:5">
      <c r="A6801" s="712">
        <v>87308</v>
      </c>
      <c r="B6801" s="711" t="s">
        <v>5205</v>
      </c>
      <c r="C6801" s="711" t="s">
        <v>424</v>
      </c>
      <c r="D6801" s="711" t="s">
        <v>5884</v>
      </c>
      <c r="E6801" s="713">
        <v>368.1</v>
      </c>
    </row>
    <row r="6802" spans="1:5">
      <c r="A6802" s="712">
        <v>87310</v>
      </c>
      <c r="B6802" s="711" t="s">
        <v>5206</v>
      </c>
      <c r="C6802" s="711" t="s">
        <v>424</v>
      </c>
      <c r="D6802" s="711" t="s">
        <v>5884</v>
      </c>
      <c r="E6802" s="713">
        <v>341.67</v>
      </c>
    </row>
    <row r="6803" spans="1:5">
      <c r="A6803" s="712">
        <v>87311</v>
      </c>
      <c r="B6803" s="711" t="s">
        <v>5207</v>
      </c>
      <c r="C6803" s="711" t="s">
        <v>424</v>
      </c>
      <c r="D6803" s="711" t="s">
        <v>5884</v>
      </c>
      <c r="E6803" s="713">
        <v>334.56</v>
      </c>
    </row>
    <row r="6804" spans="1:5">
      <c r="A6804" s="712">
        <v>87313</v>
      </c>
      <c r="B6804" s="711" t="s">
        <v>5208</v>
      </c>
      <c r="C6804" s="711" t="s">
        <v>424</v>
      </c>
      <c r="D6804" s="711" t="s">
        <v>5884</v>
      </c>
      <c r="E6804" s="713">
        <v>391.21</v>
      </c>
    </row>
    <row r="6805" spans="1:5">
      <c r="A6805" s="712">
        <v>87314</v>
      </c>
      <c r="B6805" s="711" t="s">
        <v>5209</v>
      </c>
      <c r="C6805" s="711" t="s">
        <v>424</v>
      </c>
      <c r="D6805" s="711" t="s">
        <v>5884</v>
      </c>
      <c r="E6805" s="713">
        <v>385.25</v>
      </c>
    </row>
    <row r="6806" spans="1:5">
      <c r="A6806" s="712">
        <v>87316</v>
      </c>
      <c r="B6806" s="711" t="s">
        <v>5210</v>
      </c>
      <c r="C6806" s="711" t="s">
        <v>424</v>
      </c>
      <c r="D6806" s="711" t="s">
        <v>5884</v>
      </c>
      <c r="E6806" s="713">
        <v>366.29</v>
      </c>
    </row>
    <row r="6807" spans="1:5">
      <c r="A6807" s="712">
        <v>87317</v>
      </c>
      <c r="B6807" s="711" t="s">
        <v>5211</v>
      </c>
      <c r="C6807" s="711" t="s">
        <v>424</v>
      </c>
      <c r="D6807" s="711" t="s">
        <v>5884</v>
      </c>
      <c r="E6807" s="713">
        <v>355.27</v>
      </c>
    </row>
    <row r="6808" spans="1:5">
      <c r="A6808" s="712">
        <v>87319</v>
      </c>
      <c r="B6808" s="711" t="s">
        <v>5212</v>
      </c>
      <c r="C6808" s="711" t="s">
        <v>424</v>
      </c>
      <c r="D6808" s="711" t="s">
        <v>5884</v>
      </c>
      <c r="E6808" s="714">
        <v>2415.15</v>
      </c>
    </row>
    <row r="6809" spans="1:5">
      <c r="A6809" s="712">
        <v>87320</v>
      </c>
      <c r="B6809" s="711" t="s">
        <v>5213</v>
      </c>
      <c r="C6809" s="711" t="s">
        <v>424</v>
      </c>
      <c r="D6809" s="711" t="s">
        <v>5884</v>
      </c>
      <c r="E6809" s="714">
        <v>2418.9699999999998</v>
      </c>
    </row>
    <row r="6810" spans="1:5">
      <c r="A6810" s="712">
        <v>87322</v>
      </c>
      <c r="B6810" s="711" t="s">
        <v>5214</v>
      </c>
      <c r="C6810" s="711" t="s">
        <v>424</v>
      </c>
      <c r="D6810" s="711" t="s">
        <v>5884</v>
      </c>
      <c r="E6810" s="714">
        <v>2479.9699999999998</v>
      </c>
    </row>
    <row r="6811" spans="1:5">
      <c r="A6811" s="712">
        <v>87323</v>
      </c>
      <c r="B6811" s="711" t="s">
        <v>5215</v>
      </c>
      <c r="C6811" s="711" t="s">
        <v>424</v>
      </c>
      <c r="D6811" s="711" t="s">
        <v>5884</v>
      </c>
      <c r="E6811" s="714">
        <v>2478.36</v>
      </c>
    </row>
    <row r="6812" spans="1:5">
      <c r="A6812" s="712">
        <v>87325</v>
      </c>
      <c r="B6812" s="711" t="s">
        <v>5216</v>
      </c>
      <c r="C6812" s="711" t="s">
        <v>424</v>
      </c>
      <c r="D6812" s="711" t="s">
        <v>5884</v>
      </c>
      <c r="E6812" s="714">
        <v>2430.15</v>
      </c>
    </row>
    <row r="6813" spans="1:5">
      <c r="A6813" s="712">
        <v>87326</v>
      </c>
      <c r="B6813" s="711" t="s">
        <v>5217</v>
      </c>
      <c r="C6813" s="711" t="s">
        <v>424</v>
      </c>
      <c r="D6813" s="711" t="s">
        <v>5884</v>
      </c>
      <c r="E6813" s="714">
        <v>2435.46</v>
      </c>
    </row>
    <row r="6814" spans="1:5">
      <c r="A6814" s="712">
        <v>87327</v>
      </c>
      <c r="B6814" s="711" t="s">
        <v>5218</v>
      </c>
      <c r="C6814" s="711" t="s">
        <v>424</v>
      </c>
      <c r="D6814" s="711" t="s">
        <v>5884</v>
      </c>
      <c r="E6814" s="713">
        <v>333.99</v>
      </c>
    </row>
    <row r="6815" spans="1:5">
      <c r="A6815" s="712">
        <v>87328</v>
      </c>
      <c r="B6815" s="711" t="s">
        <v>5219</v>
      </c>
      <c r="C6815" s="711" t="s">
        <v>424</v>
      </c>
      <c r="D6815" s="711" t="s">
        <v>5884</v>
      </c>
      <c r="E6815" s="713">
        <v>292.12</v>
      </c>
    </row>
    <row r="6816" spans="1:5">
      <c r="A6816" s="712">
        <v>87329</v>
      </c>
      <c r="B6816" s="711" t="s">
        <v>5220</v>
      </c>
      <c r="C6816" s="711" t="s">
        <v>424</v>
      </c>
      <c r="D6816" s="711" t="s">
        <v>5884</v>
      </c>
      <c r="E6816" s="713">
        <v>355.08</v>
      </c>
    </row>
    <row r="6817" spans="1:5">
      <c r="A6817" s="712">
        <v>87330</v>
      </c>
      <c r="B6817" s="711" t="s">
        <v>5221</v>
      </c>
      <c r="C6817" s="711" t="s">
        <v>424</v>
      </c>
      <c r="D6817" s="711" t="s">
        <v>5884</v>
      </c>
      <c r="E6817" s="713">
        <v>307.60000000000002</v>
      </c>
    </row>
    <row r="6818" spans="1:5">
      <c r="A6818" s="712">
        <v>87331</v>
      </c>
      <c r="B6818" s="711" t="s">
        <v>5222</v>
      </c>
      <c r="C6818" s="711" t="s">
        <v>424</v>
      </c>
      <c r="D6818" s="711" t="s">
        <v>5884</v>
      </c>
      <c r="E6818" s="713">
        <v>432.83</v>
      </c>
    </row>
    <row r="6819" spans="1:5">
      <c r="A6819" s="712">
        <v>87332</v>
      </c>
      <c r="B6819" s="711" t="s">
        <v>5223</v>
      </c>
      <c r="C6819" s="711" t="s">
        <v>424</v>
      </c>
      <c r="D6819" s="711" t="s">
        <v>5884</v>
      </c>
      <c r="E6819" s="713">
        <v>389.48</v>
      </c>
    </row>
    <row r="6820" spans="1:5">
      <c r="A6820" s="712">
        <v>87333</v>
      </c>
      <c r="B6820" s="711" t="s">
        <v>5224</v>
      </c>
      <c r="C6820" s="711" t="s">
        <v>424</v>
      </c>
      <c r="D6820" s="711" t="s">
        <v>5884</v>
      </c>
      <c r="E6820" s="713">
        <v>411.61</v>
      </c>
    </row>
    <row r="6821" spans="1:5">
      <c r="A6821" s="712">
        <v>87334</v>
      </c>
      <c r="B6821" s="711" t="s">
        <v>5225</v>
      </c>
      <c r="C6821" s="711" t="s">
        <v>424</v>
      </c>
      <c r="D6821" s="711" t="s">
        <v>5884</v>
      </c>
      <c r="E6821" s="713">
        <v>385.44</v>
      </c>
    </row>
    <row r="6822" spans="1:5">
      <c r="A6822" s="712">
        <v>87335</v>
      </c>
      <c r="B6822" s="711" t="s">
        <v>5226</v>
      </c>
      <c r="C6822" s="711" t="s">
        <v>424</v>
      </c>
      <c r="D6822" s="711" t="s">
        <v>5884</v>
      </c>
      <c r="E6822" s="713">
        <v>406.64</v>
      </c>
    </row>
    <row r="6823" spans="1:5">
      <c r="A6823" s="712">
        <v>87336</v>
      </c>
      <c r="B6823" s="711" t="s">
        <v>5227</v>
      </c>
      <c r="C6823" s="711" t="s">
        <v>424</v>
      </c>
      <c r="D6823" s="711" t="s">
        <v>5884</v>
      </c>
      <c r="E6823" s="713">
        <v>401.08</v>
      </c>
    </row>
    <row r="6824" spans="1:5">
      <c r="A6824" s="712">
        <v>87337</v>
      </c>
      <c r="B6824" s="711" t="s">
        <v>5228</v>
      </c>
      <c r="C6824" s="711" t="s">
        <v>424</v>
      </c>
      <c r="D6824" s="711" t="s">
        <v>5884</v>
      </c>
      <c r="E6824" s="713">
        <v>405.01</v>
      </c>
    </row>
    <row r="6825" spans="1:5">
      <c r="A6825" s="712">
        <v>87338</v>
      </c>
      <c r="B6825" s="711" t="s">
        <v>5229</v>
      </c>
      <c r="C6825" s="711" t="s">
        <v>424</v>
      </c>
      <c r="D6825" s="711" t="s">
        <v>5884</v>
      </c>
      <c r="E6825" s="713">
        <v>396.09</v>
      </c>
    </row>
    <row r="6826" spans="1:5">
      <c r="A6826" s="712">
        <v>87339</v>
      </c>
      <c r="B6826" s="711" t="s">
        <v>5230</v>
      </c>
      <c r="C6826" s="711" t="s">
        <v>424</v>
      </c>
      <c r="D6826" s="711" t="s">
        <v>5884</v>
      </c>
      <c r="E6826" s="713">
        <v>549.32000000000005</v>
      </c>
    </row>
    <row r="6827" spans="1:5">
      <c r="A6827" s="712">
        <v>87340</v>
      </c>
      <c r="B6827" s="711" t="s">
        <v>5231</v>
      </c>
      <c r="C6827" s="711" t="s">
        <v>424</v>
      </c>
      <c r="D6827" s="711" t="s">
        <v>5884</v>
      </c>
      <c r="E6827" s="713">
        <v>461.15</v>
      </c>
    </row>
    <row r="6828" spans="1:5">
      <c r="A6828" s="712">
        <v>87341</v>
      </c>
      <c r="B6828" s="711" t="s">
        <v>5232</v>
      </c>
      <c r="C6828" s="711" t="s">
        <v>424</v>
      </c>
      <c r="D6828" s="711" t="s">
        <v>5884</v>
      </c>
      <c r="E6828" s="713">
        <v>438.87</v>
      </c>
    </row>
    <row r="6829" spans="1:5">
      <c r="A6829" s="712">
        <v>87342</v>
      </c>
      <c r="B6829" s="711" t="s">
        <v>5233</v>
      </c>
      <c r="C6829" s="711" t="s">
        <v>424</v>
      </c>
      <c r="D6829" s="711" t="s">
        <v>5884</v>
      </c>
      <c r="E6829" s="713">
        <v>475.04</v>
      </c>
    </row>
    <row r="6830" spans="1:5">
      <c r="A6830" s="712">
        <v>87343</v>
      </c>
      <c r="B6830" s="711" t="s">
        <v>5234</v>
      </c>
      <c r="C6830" s="711" t="s">
        <v>424</v>
      </c>
      <c r="D6830" s="711" t="s">
        <v>5884</v>
      </c>
      <c r="E6830" s="713">
        <v>425.13</v>
      </c>
    </row>
    <row r="6831" spans="1:5">
      <c r="A6831" s="712">
        <v>87344</v>
      </c>
      <c r="B6831" s="711" t="s">
        <v>5235</v>
      </c>
      <c r="C6831" s="711" t="s">
        <v>424</v>
      </c>
      <c r="D6831" s="711" t="s">
        <v>5884</v>
      </c>
      <c r="E6831" s="713">
        <v>397.54</v>
      </c>
    </row>
    <row r="6832" spans="1:5">
      <c r="A6832" s="712">
        <v>87345</v>
      </c>
      <c r="B6832" s="711" t="s">
        <v>5236</v>
      </c>
      <c r="C6832" s="711" t="s">
        <v>424</v>
      </c>
      <c r="D6832" s="711" t="s">
        <v>5884</v>
      </c>
      <c r="E6832" s="713">
        <v>431.84</v>
      </c>
    </row>
    <row r="6833" spans="1:5">
      <c r="A6833" s="712">
        <v>87346</v>
      </c>
      <c r="B6833" s="711" t="s">
        <v>5237</v>
      </c>
      <c r="C6833" s="711" t="s">
        <v>424</v>
      </c>
      <c r="D6833" s="711" t="s">
        <v>5884</v>
      </c>
      <c r="E6833" s="713">
        <v>390.67</v>
      </c>
    </row>
    <row r="6834" spans="1:5">
      <c r="A6834" s="712">
        <v>87347</v>
      </c>
      <c r="B6834" s="711" t="s">
        <v>5238</v>
      </c>
      <c r="C6834" s="711" t="s">
        <v>424</v>
      </c>
      <c r="D6834" s="711" t="s">
        <v>5884</v>
      </c>
      <c r="E6834" s="713">
        <v>368.87</v>
      </c>
    </row>
    <row r="6835" spans="1:5">
      <c r="A6835" s="712">
        <v>87348</v>
      </c>
      <c r="B6835" s="711" t="s">
        <v>5239</v>
      </c>
      <c r="C6835" s="711" t="s">
        <v>424</v>
      </c>
      <c r="D6835" s="711" t="s">
        <v>5884</v>
      </c>
      <c r="E6835" s="713">
        <v>399.64</v>
      </c>
    </row>
    <row r="6836" spans="1:5">
      <c r="A6836" s="712">
        <v>87349</v>
      </c>
      <c r="B6836" s="711" t="s">
        <v>5240</v>
      </c>
      <c r="C6836" s="711" t="s">
        <v>424</v>
      </c>
      <c r="D6836" s="711" t="s">
        <v>5884</v>
      </c>
      <c r="E6836" s="713">
        <v>345.84</v>
      </c>
    </row>
    <row r="6837" spans="1:5">
      <c r="A6837" s="712">
        <v>87350</v>
      </c>
      <c r="B6837" s="711" t="s">
        <v>5241</v>
      </c>
      <c r="C6837" s="711" t="s">
        <v>424</v>
      </c>
      <c r="D6837" s="711" t="s">
        <v>5884</v>
      </c>
      <c r="E6837" s="713">
        <v>373.52</v>
      </c>
    </row>
    <row r="6838" spans="1:5">
      <c r="A6838" s="712">
        <v>87351</v>
      </c>
      <c r="B6838" s="711" t="s">
        <v>5242</v>
      </c>
      <c r="C6838" s="711" t="s">
        <v>424</v>
      </c>
      <c r="D6838" s="711" t="s">
        <v>5884</v>
      </c>
      <c r="E6838" s="713">
        <v>322.8</v>
      </c>
    </row>
    <row r="6839" spans="1:5">
      <c r="A6839" s="712">
        <v>87352</v>
      </c>
      <c r="B6839" s="711" t="s">
        <v>5243</v>
      </c>
      <c r="C6839" s="711" t="s">
        <v>424</v>
      </c>
      <c r="D6839" s="711" t="s">
        <v>5884</v>
      </c>
      <c r="E6839" s="713">
        <v>448.44</v>
      </c>
    </row>
    <row r="6840" spans="1:5">
      <c r="A6840" s="712">
        <v>87353</v>
      </c>
      <c r="B6840" s="711" t="s">
        <v>5244</v>
      </c>
      <c r="C6840" s="711" t="s">
        <v>424</v>
      </c>
      <c r="D6840" s="711" t="s">
        <v>5884</v>
      </c>
      <c r="E6840" s="713">
        <v>393.68</v>
      </c>
    </row>
    <row r="6841" spans="1:5">
      <c r="A6841" s="712">
        <v>87354</v>
      </c>
      <c r="B6841" s="711" t="s">
        <v>5245</v>
      </c>
      <c r="C6841" s="711" t="s">
        <v>424</v>
      </c>
      <c r="D6841" s="711" t="s">
        <v>5884</v>
      </c>
      <c r="E6841" s="713">
        <v>369.57</v>
      </c>
    </row>
    <row r="6842" spans="1:5">
      <c r="A6842" s="712">
        <v>87355</v>
      </c>
      <c r="B6842" s="711" t="s">
        <v>5246</v>
      </c>
      <c r="C6842" s="711" t="s">
        <v>424</v>
      </c>
      <c r="D6842" s="711" t="s">
        <v>5884</v>
      </c>
      <c r="E6842" s="713">
        <v>392.88</v>
      </c>
    </row>
    <row r="6843" spans="1:5">
      <c r="A6843" s="712">
        <v>87356</v>
      </c>
      <c r="B6843" s="711" t="s">
        <v>5247</v>
      </c>
      <c r="C6843" s="711" t="s">
        <v>424</v>
      </c>
      <c r="D6843" s="711" t="s">
        <v>5884</v>
      </c>
      <c r="E6843" s="713">
        <v>356.41</v>
      </c>
    </row>
    <row r="6844" spans="1:5">
      <c r="A6844" s="712">
        <v>87357</v>
      </c>
      <c r="B6844" s="711" t="s">
        <v>5248</v>
      </c>
      <c r="C6844" s="711" t="s">
        <v>424</v>
      </c>
      <c r="D6844" s="711" t="s">
        <v>5884</v>
      </c>
      <c r="E6844" s="713">
        <v>338.48</v>
      </c>
    </row>
    <row r="6845" spans="1:5">
      <c r="A6845" s="712">
        <v>87358</v>
      </c>
      <c r="B6845" s="711" t="s">
        <v>5249</v>
      </c>
      <c r="C6845" s="711" t="s">
        <v>424</v>
      </c>
      <c r="D6845" s="711" t="s">
        <v>5884</v>
      </c>
      <c r="E6845" s="714">
        <v>2389.87</v>
      </c>
    </row>
    <row r="6846" spans="1:5">
      <c r="A6846" s="712">
        <v>87359</v>
      </c>
      <c r="B6846" s="711" t="s">
        <v>5250</v>
      </c>
      <c r="C6846" s="711" t="s">
        <v>424</v>
      </c>
      <c r="D6846" s="711" t="s">
        <v>5884</v>
      </c>
      <c r="E6846" s="714">
        <v>2369.4499999999998</v>
      </c>
    </row>
    <row r="6847" spans="1:5">
      <c r="A6847" s="712">
        <v>87360</v>
      </c>
      <c r="B6847" s="711" t="s">
        <v>5251</v>
      </c>
      <c r="C6847" s="711" t="s">
        <v>424</v>
      </c>
      <c r="D6847" s="711" t="s">
        <v>5884</v>
      </c>
      <c r="E6847" s="714">
        <v>2452.5300000000002</v>
      </c>
    </row>
    <row r="6848" spans="1:5">
      <c r="A6848" s="712">
        <v>87361</v>
      </c>
      <c r="B6848" s="711" t="s">
        <v>5252</v>
      </c>
      <c r="C6848" s="711" t="s">
        <v>424</v>
      </c>
      <c r="D6848" s="711" t="s">
        <v>5884</v>
      </c>
      <c r="E6848" s="714">
        <v>2421.2399999999998</v>
      </c>
    </row>
    <row r="6849" spans="1:5">
      <c r="A6849" s="712">
        <v>87362</v>
      </c>
      <c r="B6849" s="711" t="s">
        <v>5253</v>
      </c>
      <c r="C6849" s="711" t="s">
        <v>424</v>
      </c>
      <c r="D6849" s="711" t="s">
        <v>5884</v>
      </c>
      <c r="E6849" s="714">
        <v>2419.75</v>
      </c>
    </row>
    <row r="6850" spans="1:5">
      <c r="A6850" s="712">
        <v>87363</v>
      </c>
      <c r="B6850" s="711" t="s">
        <v>5254</v>
      </c>
      <c r="C6850" s="711" t="s">
        <v>424</v>
      </c>
      <c r="D6850" s="711" t="s">
        <v>5884</v>
      </c>
      <c r="E6850" s="714">
        <v>2411.41</v>
      </c>
    </row>
    <row r="6851" spans="1:5">
      <c r="A6851" s="712">
        <v>87364</v>
      </c>
      <c r="B6851" s="711" t="s">
        <v>5255</v>
      </c>
      <c r="C6851" s="711" t="s">
        <v>424</v>
      </c>
      <c r="D6851" s="711" t="s">
        <v>5884</v>
      </c>
      <c r="E6851" s="714">
        <v>2391.0500000000002</v>
      </c>
    </row>
    <row r="6852" spans="1:5">
      <c r="A6852" s="712">
        <v>87365</v>
      </c>
      <c r="B6852" s="711" t="s">
        <v>5256</v>
      </c>
      <c r="C6852" s="711" t="s">
        <v>424</v>
      </c>
      <c r="D6852" s="711" t="s">
        <v>5884</v>
      </c>
      <c r="E6852" s="713">
        <v>406.48</v>
      </c>
    </row>
    <row r="6853" spans="1:5">
      <c r="A6853" s="712">
        <v>87366</v>
      </c>
      <c r="B6853" s="711" t="s">
        <v>5257</v>
      </c>
      <c r="C6853" s="711" t="s">
        <v>424</v>
      </c>
      <c r="D6853" s="711" t="s">
        <v>5884</v>
      </c>
      <c r="E6853" s="713">
        <v>425.14</v>
      </c>
    </row>
    <row r="6854" spans="1:5">
      <c r="A6854" s="712">
        <v>87367</v>
      </c>
      <c r="B6854" s="711" t="s">
        <v>5258</v>
      </c>
      <c r="C6854" s="711" t="s">
        <v>424</v>
      </c>
      <c r="D6854" s="711" t="s">
        <v>5884</v>
      </c>
      <c r="E6854" s="713">
        <v>506.46</v>
      </c>
    </row>
    <row r="6855" spans="1:5">
      <c r="A6855" s="712">
        <v>87368</v>
      </c>
      <c r="B6855" s="711" t="s">
        <v>5259</v>
      </c>
      <c r="C6855" s="711" t="s">
        <v>424</v>
      </c>
      <c r="D6855" s="711" t="s">
        <v>5884</v>
      </c>
      <c r="E6855" s="713">
        <v>501.25</v>
      </c>
    </row>
    <row r="6856" spans="1:5">
      <c r="A6856" s="712">
        <v>87369</v>
      </c>
      <c r="B6856" s="711" t="s">
        <v>5260</v>
      </c>
      <c r="C6856" s="711" t="s">
        <v>424</v>
      </c>
      <c r="D6856" s="711" t="s">
        <v>5884</v>
      </c>
      <c r="E6856" s="713">
        <v>515.9</v>
      </c>
    </row>
    <row r="6857" spans="1:5">
      <c r="A6857" s="712">
        <v>87370</v>
      </c>
      <c r="B6857" s="711" t="s">
        <v>5261</v>
      </c>
      <c r="C6857" s="711" t="s">
        <v>424</v>
      </c>
      <c r="D6857" s="711" t="s">
        <v>5884</v>
      </c>
      <c r="E6857" s="713">
        <v>498.94</v>
      </c>
    </row>
    <row r="6858" spans="1:5">
      <c r="A6858" s="712">
        <v>87371</v>
      </c>
      <c r="B6858" s="711" t="s">
        <v>5262</v>
      </c>
      <c r="C6858" s="711" t="s">
        <v>424</v>
      </c>
      <c r="D6858" s="711" t="s">
        <v>5884</v>
      </c>
      <c r="E6858" s="713">
        <v>495.15</v>
      </c>
    </row>
    <row r="6859" spans="1:5">
      <c r="A6859" s="712">
        <v>87372</v>
      </c>
      <c r="B6859" s="711" t="s">
        <v>5263</v>
      </c>
      <c r="C6859" s="711" t="s">
        <v>424</v>
      </c>
      <c r="D6859" s="711" t="s">
        <v>5884</v>
      </c>
      <c r="E6859" s="713">
        <v>565.6</v>
      </c>
    </row>
    <row r="6860" spans="1:5">
      <c r="A6860" s="712">
        <v>87373</v>
      </c>
      <c r="B6860" s="711" t="s">
        <v>5264</v>
      </c>
      <c r="C6860" s="711" t="s">
        <v>424</v>
      </c>
      <c r="D6860" s="711" t="s">
        <v>5884</v>
      </c>
      <c r="E6860" s="713">
        <v>514.03</v>
      </c>
    </row>
    <row r="6861" spans="1:5">
      <c r="A6861" s="712">
        <v>87374</v>
      </c>
      <c r="B6861" s="711" t="s">
        <v>5265</v>
      </c>
      <c r="C6861" s="711" t="s">
        <v>424</v>
      </c>
      <c r="D6861" s="711" t="s">
        <v>5884</v>
      </c>
      <c r="E6861" s="713">
        <v>486.35</v>
      </c>
    </row>
    <row r="6862" spans="1:5">
      <c r="A6862" s="712">
        <v>87375</v>
      </c>
      <c r="B6862" s="711" t="s">
        <v>5266</v>
      </c>
      <c r="C6862" s="711" t="s">
        <v>424</v>
      </c>
      <c r="D6862" s="711" t="s">
        <v>5884</v>
      </c>
      <c r="E6862" s="713">
        <v>469.41</v>
      </c>
    </row>
    <row r="6863" spans="1:5">
      <c r="A6863" s="712">
        <v>87376</v>
      </c>
      <c r="B6863" s="711" t="s">
        <v>5267</v>
      </c>
      <c r="C6863" s="711" t="s">
        <v>424</v>
      </c>
      <c r="D6863" s="711" t="s">
        <v>5884</v>
      </c>
      <c r="E6863" s="713">
        <v>437.37</v>
      </c>
    </row>
    <row r="6864" spans="1:5">
      <c r="A6864" s="712">
        <v>87377</v>
      </c>
      <c r="B6864" s="711" t="s">
        <v>5268</v>
      </c>
      <c r="C6864" s="711" t="s">
        <v>424</v>
      </c>
      <c r="D6864" s="711" t="s">
        <v>5884</v>
      </c>
      <c r="E6864" s="713">
        <v>490.26</v>
      </c>
    </row>
    <row r="6865" spans="1:5">
      <c r="A6865" s="712">
        <v>87378</v>
      </c>
      <c r="B6865" s="711" t="s">
        <v>5269</v>
      </c>
      <c r="C6865" s="711" t="s">
        <v>424</v>
      </c>
      <c r="D6865" s="711" t="s">
        <v>5884</v>
      </c>
      <c r="E6865" s="713">
        <v>454.89</v>
      </c>
    </row>
    <row r="6866" spans="1:5">
      <c r="A6866" s="712">
        <v>87379</v>
      </c>
      <c r="B6866" s="711" t="s">
        <v>5270</v>
      </c>
      <c r="C6866" s="711" t="s">
        <v>424</v>
      </c>
      <c r="D6866" s="711" t="s">
        <v>5884</v>
      </c>
      <c r="E6866" s="714">
        <v>2496.65</v>
      </c>
    </row>
    <row r="6867" spans="1:5">
      <c r="A6867" s="712">
        <v>87380</v>
      </c>
      <c r="B6867" s="711" t="s">
        <v>5271</v>
      </c>
      <c r="C6867" s="711" t="s">
        <v>424</v>
      </c>
      <c r="D6867" s="711" t="s">
        <v>5884</v>
      </c>
      <c r="E6867" s="714">
        <v>2550.83</v>
      </c>
    </row>
    <row r="6868" spans="1:5">
      <c r="A6868" s="712">
        <v>87381</v>
      </c>
      <c r="B6868" s="711" t="s">
        <v>5272</v>
      </c>
      <c r="C6868" s="711" t="s">
        <v>424</v>
      </c>
      <c r="D6868" s="711" t="s">
        <v>5884</v>
      </c>
      <c r="E6868" s="714">
        <v>2514.41</v>
      </c>
    </row>
    <row r="6869" spans="1:5">
      <c r="A6869" s="712">
        <v>87382</v>
      </c>
      <c r="B6869" s="711" t="s">
        <v>5273</v>
      </c>
      <c r="C6869" s="711" t="s">
        <v>424</v>
      </c>
      <c r="D6869" s="711" t="s">
        <v>5884</v>
      </c>
      <c r="E6869" s="713">
        <v>976.57</v>
      </c>
    </row>
    <row r="6870" spans="1:5">
      <c r="A6870" s="712">
        <v>87383</v>
      </c>
      <c r="B6870" s="711" t="s">
        <v>5274</v>
      </c>
      <c r="C6870" s="711" t="s">
        <v>424</v>
      </c>
      <c r="D6870" s="711" t="s">
        <v>5884</v>
      </c>
      <c r="E6870" s="713">
        <v>970.39</v>
      </c>
    </row>
    <row r="6871" spans="1:5">
      <c r="A6871" s="712">
        <v>87384</v>
      </c>
      <c r="B6871" s="711" t="s">
        <v>5275</v>
      </c>
      <c r="C6871" s="711" t="s">
        <v>424</v>
      </c>
      <c r="D6871" s="711" t="s">
        <v>5884</v>
      </c>
      <c r="E6871" s="713">
        <v>962.52</v>
      </c>
    </row>
    <row r="6872" spans="1:5">
      <c r="A6872" s="712">
        <v>87385</v>
      </c>
      <c r="B6872" s="711" t="s">
        <v>5276</v>
      </c>
      <c r="C6872" s="711" t="s">
        <v>424</v>
      </c>
      <c r="D6872" s="711" t="s">
        <v>5884</v>
      </c>
      <c r="E6872" s="714">
        <v>1126.1099999999999</v>
      </c>
    </row>
    <row r="6873" spans="1:5">
      <c r="A6873" s="712">
        <v>87386</v>
      </c>
      <c r="B6873" s="711" t="s">
        <v>5277</v>
      </c>
      <c r="C6873" s="711" t="s">
        <v>424</v>
      </c>
      <c r="D6873" s="711" t="s">
        <v>5884</v>
      </c>
      <c r="E6873" s="714">
        <v>1115.67</v>
      </c>
    </row>
    <row r="6874" spans="1:5">
      <c r="A6874" s="712">
        <v>87387</v>
      </c>
      <c r="B6874" s="711" t="s">
        <v>5278</v>
      </c>
      <c r="C6874" s="711" t="s">
        <v>424</v>
      </c>
      <c r="D6874" s="711" t="s">
        <v>5884</v>
      </c>
      <c r="E6874" s="714">
        <v>1108.6300000000001</v>
      </c>
    </row>
    <row r="6875" spans="1:5">
      <c r="A6875" s="712">
        <v>87388</v>
      </c>
      <c r="B6875" s="711" t="s">
        <v>5279</v>
      </c>
      <c r="C6875" s="711" t="s">
        <v>424</v>
      </c>
      <c r="D6875" s="711" t="s">
        <v>5884</v>
      </c>
      <c r="E6875" s="714">
        <v>2681.82</v>
      </c>
    </row>
    <row r="6876" spans="1:5">
      <c r="A6876" s="712">
        <v>87389</v>
      </c>
      <c r="B6876" s="711" t="s">
        <v>5280</v>
      </c>
      <c r="C6876" s="711" t="s">
        <v>424</v>
      </c>
      <c r="D6876" s="711" t="s">
        <v>5884</v>
      </c>
      <c r="E6876" s="714">
        <v>2687.48</v>
      </c>
    </row>
    <row r="6877" spans="1:5">
      <c r="A6877" s="712">
        <v>87390</v>
      </c>
      <c r="B6877" s="711" t="s">
        <v>5281</v>
      </c>
      <c r="C6877" s="711" t="s">
        <v>424</v>
      </c>
      <c r="D6877" s="711" t="s">
        <v>5884</v>
      </c>
      <c r="E6877" s="714">
        <v>2697.36</v>
      </c>
    </row>
    <row r="6878" spans="1:5">
      <c r="A6878" s="712">
        <v>87391</v>
      </c>
      <c r="B6878" s="711" t="s">
        <v>5282</v>
      </c>
      <c r="C6878" s="711" t="s">
        <v>424</v>
      </c>
      <c r="D6878" s="711" t="s">
        <v>5884</v>
      </c>
      <c r="E6878" s="714">
        <v>2971.88</v>
      </c>
    </row>
    <row r="6879" spans="1:5">
      <c r="A6879" s="712">
        <v>87393</v>
      </c>
      <c r="B6879" s="711" t="s">
        <v>5283</v>
      </c>
      <c r="C6879" s="711" t="s">
        <v>424</v>
      </c>
      <c r="D6879" s="711" t="s">
        <v>5884</v>
      </c>
      <c r="E6879" s="714">
        <v>2993.06</v>
      </c>
    </row>
    <row r="6880" spans="1:5">
      <c r="A6880" s="712">
        <v>87394</v>
      </c>
      <c r="B6880" s="711" t="s">
        <v>5284</v>
      </c>
      <c r="C6880" s="711" t="s">
        <v>424</v>
      </c>
      <c r="D6880" s="711" t="s">
        <v>5884</v>
      </c>
      <c r="E6880" s="714">
        <v>3015.06</v>
      </c>
    </row>
    <row r="6881" spans="1:5">
      <c r="A6881" s="712">
        <v>87395</v>
      </c>
      <c r="B6881" s="711" t="s">
        <v>5285</v>
      </c>
      <c r="C6881" s="711" t="s">
        <v>424</v>
      </c>
      <c r="D6881" s="711" t="s">
        <v>5884</v>
      </c>
      <c r="E6881" s="714">
        <v>1896.65</v>
      </c>
    </row>
    <row r="6882" spans="1:5">
      <c r="A6882" s="712">
        <v>87396</v>
      </c>
      <c r="B6882" s="711" t="s">
        <v>5286</v>
      </c>
      <c r="C6882" s="711" t="s">
        <v>424</v>
      </c>
      <c r="D6882" s="711" t="s">
        <v>5884</v>
      </c>
      <c r="E6882" s="714">
        <v>1903.39</v>
      </c>
    </row>
    <row r="6883" spans="1:5">
      <c r="A6883" s="712">
        <v>87397</v>
      </c>
      <c r="B6883" s="711" t="s">
        <v>5287</v>
      </c>
      <c r="C6883" s="711" t="s">
        <v>424</v>
      </c>
      <c r="D6883" s="711" t="s">
        <v>5884</v>
      </c>
      <c r="E6883" s="714">
        <v>1911.59</v>
      </c>
    </row>
    <row r="6884" spans="1:5">
      <c r="A6884" s="712">
        <v>87398</v>
      </c>
      <c r="B6884" s="711" t="s">
        <v>5288</v>
      </c>
      <c r="C6884" s="711" t="s">
        <v>424</v>
      </c>
      <c r="D6884" s="711" t="s">
        <v>5884</v>
      </c>
      <c r="E6884" s="714">
        <v>1122.75</v>
      </c>
    </row>
    <row r="6885" spans="1:5">
      <c r="A6885" s="712">
        <v>87399</v>
      </c>
      <c r="B6885" s="711" t="s">
        <v>5289</v>
      </c>
      <c r="C6885" s="711" t="s">
        <v>424</v>
      </c>
      <c r="D6885" s="711" t="s">
        <v>5884</v>
      </c>
      <c r="E6885" s="714">
        <v>1273.93</v>
      </c>
    </row>
    <row r="6886" spans="1:5">
      <c r="A6886" s="712">
        <v>87401</v>
      </c>
      <c r="B6886" s="711" t="s">
        <v>5290</v>
      </c>
      <c r="C6886" s="711" t="s">
        <v>424</v>
      </c>
      <c r="D6886" s="711" t="s">
        <v>5884</v>
      </c>
      <c r="E6886" s="714">
        <v>3179.13</v>
      </c>
    </row>
    <row r="6887" spans="1:5">
      <c r="A6887" s="712">
        <v>87402</v>
      </c>
      <c r="B6887" s="711" t="s">
        <v>5291</v>
      </c>
      <c r="C6887" s="711" t="s">
        <v>424</v>
      </c>
      <c r="D6887" s="711" t="s">
        <v>5884</v>
      </c>
      <c r="E6887" s="714">
        <v>2081.88</v>
      </c>
    </row>
    <row r="6888" spans="1:5">
      <c r="A6888" s="712">
        <v>87404</v>
      </c>
      <c r="B6888" s="711" t="s">
        <v>7431</v>
      </c>
      <c r="C6888" s="711" t="s">
        <v>424</v>
      </c>
      <c r="D6888" s="711" t="s">
        <v>5884</v>
      </c>
      <c r="E6888" s="714">
        <v>2802.41</v>
      </c>
    </row>
    <row r="6889" spans="1:5">
      <c r="A6889" s="712">
        <v>87405</v>
      </c>
      <c r="B6889" s="711" t="s">
        <v>7432</v>
      </c>
      <c r="C6889" s="711" t="s">
        <v>424</v>
      </c>
      <c r="D6889" s="711" t="s">
        <v>5884</v>
      </c>
      <c r="E6889" s="714">
        <v>2801.55</v>
      </c>
    </row>
    <row r="6890" spans="1:5">
      <c r="A6890" s="712">
        <v>87407</v>
      </c>
      <c r="B6890" s="711" t="s">
        <v>5292</v>
      </c>
      <c r="C6890" s="711" t="s">
        <v>424</v>
      </c>
      <c r="D6890" s="711" t="s">
        <v>5884</v>
      </c>
      <c r="E6890" s="714">
        <v>1001.05</v>
      </c>
    </row>
    <row r="6891" spans="1:5">
      <c r="A6891" s="712">
        <v>87408</v>
      </c>
      <c r="B6891" s="711" t="s">
        <v>5293</v>
      </c>
      <c r="C6891" s="711" t="s">
        <v>424</v>
      </c>
      <c r="D6891" s="711" t="s">
        <v>5884</v>
      </c>
      <c r="E6891" s="713">
        <v>989.47</v>
      </c>
    </row>
    <row r="6892" spans="1:5">
      <c r="A6892" s="712">
        <v>87410</v>
      </c>
      <c r="B6892" s="711" t="s">
        <v>5294</v>
      </c>
      <c r="C6892" s="711" t="s">
        <v>424</v>
      </c>
      <c r="D6892" s="711" t="s">
        <v>5884</v>
      </c>
      <c r="E6892" s="713">
        <v>683.18</v>
      </c>
    </row>
    <row r="6893" spans="1:5">
      <c r="A6893" s="712">
        <v>88626</v>
      </c>
      <c r="B6893" s="711" t="s">
        <v>5295</v>
      </c>
      <c r="C6893" s="711" t="s">
        <v>424</v>
      </c>
      <c r="D6893" s="711" t="s">
        <v>5884</v>
      </c>
      <c r="E6893" s="713">
        <v>393.2</v>
      </c>
    </row>
    <row r="6894" spans="1:5">
      <c r="A6894" s="712">
        <v>88627</v>
      </c>
      <c r="B6894" s="711" t="s">
        <v>5296</v>
      </c>
      <c r="C6894" s="711" t="s">
        <v>424</v>
      </c>
      <c r="D6894" s="711" t="s">
        <v>5884</v>
      </c>
      <c r="E6894" s="713">
        <v>467.5</v>
      </c>
    </row>
    <row r="6895" spans="1:5">
      <c r="A6895" s="712">
        <v>88628</v>
      </c>
      <c r="B6895" s="711" t="s">
        <v>5297</v>
      </c>
      <c r="C6895" s="711" t="s">
        <v>424</v>
      </c>
      <c r="D6895" s="711" t="s">
        <v>5884</v>
      </c>
      <c r="E6895" s="713">
        <v>384.39</v>
      </c>
    </row>
    <row r="6896" spans="1:5">
      <c r="A6896" s="712">
        <v>88629</v>
      </c>
      <c r="B6896" s="711" t="s">
        <v>5298</v>
      </c>
      <c r="C6896" s="711" t="s">
        <v>424</v>
      </c>
      <c r="D6896" s="711" t="s">
        <v>5884</v>
      </c>
      <c r="E6896" s="713">
        <v>462.5</v>
      </c>
    </row>
    <row r="6897" spans="1:5">
      <c r="A6897" s="712">
        <v>88630</v>
      </c>
      <c r="B6897" s="711" t="s">
        <v>5299</v>
      </c>
      <c r="C6897" s="711" t="s">
        <v>424</v>
      </c>
      <c r="D6897" s="711" t="s">
        <v>5884</v>
      </c>
      <c r="E6897" s="713">
        <v>338.14</v>
      </c>
    </row>
    <row r="6898" spans="1:5">
      <c r="A6898" s="712">
        <v>88631</v>
      </c>
      <c r="B6898" s="711" t="s">
        <v>5300</v>
      </c>
      <c r="C6898" s="711" t="s">
        <v>424</v>
      </c>
      <c r="D6898" s="711" t="s">
        <v>5884</v>
      </c>
      <c r="E6898" s="713">
        <v>421.81</v>
      </c>
    </row>
    <row r="6899" spans="1:5">
      <c r="A6899" s="712">
        <v>88715</v>
      </c>
      <c r="B6899" s="711" t="s">
        <v>5301</v>
      </c>
      <c r="C6899" s="711" t="s">
        <v>424</v>
      </c>
      <c r="D6899" s="711" t="s">
        <v>5884</v>
      </c>
      <c r="E6899" s="713">
        <v>399.61</v>
      </c>
    </row>
    <row r="6900" spans="1:5">
      <c r="A6900" s="712">
        <v>95563</v>
      </c>
      <c r="B6900" s="711" t="s">
        <v>5302</v>
      </c>
      <c r="C6900" s="711" t="s">
        <v>424</v>
      </c>
      <c r="D6900" s="711" t="s">
        <v>5884</v>
      </c>
      <c r="E6900" s="713">
        <v>556.58000000000004</v>
      </c>
    </row>
    <row r="6901" spans="1:5">
      <c r="A6901" s="712">
        <v>100464</v>
      </c>
      <c r="B6901" s="711" t="s">
        <v>5303</v>
      </c>
      <c r="C6901" s="711" t="s">
        <v>424</v>
      </c>
      <c r="D6901" s="711" t="s">
        <v>5884</v>
      </c>
      <c r="E6901" s="713">
        <v>411.38</v>
      </c>
    </row>
    <row r="6902" spans="1:5">
      <c r="A6902" s="712">
        <v>100465</v>
      </c>
      <c r="B6902" s="711" t="s">
        <v>5304</v>
      </c>
      <c r="C6902" s="711" t="s">
        <v>424</v>
      </c>
      <c r="D6902" s="711" t="s">
        <v>5884</v>
      </c>
      <c r="E6902" s="713">
        <v>384.22</v>
      </c>
    </row>
    <row r="6903" spans="1:5">
      <c r="A6903" s="712">
        <v>100466</v>
      </c>
      <c r="B6903" s="711" t="s">
        <v>5305</v>
      </c>
      <c r="C6903" s="711" t="s">
        <v>424</v>
      </c>
      <c r="D6903" s="711" t="s">
        <v>5884</v>
      </c>
      <c r="E6903" s="713">
        <v>371</v>
      </c>
    </row>
    <row r="6904" spans="1:5">
      <c r="A6904" s="712">
        <v>100468</v>
      </c>
      <c r="B6904" s="711" t="s">
        <v>5306</v>
      </c>
      <c r="C6904" s="711" t="s">
        <v>424</v>
      </c>
      <c r="D6904" s="711" t="s">
        <v>5884</v>
      </c>
      <c r="E6904" s="713">
        <v>466.65</v>
      </c>
    </row>
    <row r="6905" spans="1:5">
      <c r="A6905" s="712">
        <v>100469</v>
      </c>
      <c r="B6905" s="711" t="s">
        <v>5307</v>
      </c>
      <c r="C6905" s="711" t="s">
        <v>424</v>
      </c>
      <c r="D6905" s="711" t="s">
        <v>5884</v>
      </c>
      <c r="E6905" s="713">
        <v>377.84</v>
      </c>
    </row>
    <row r="6906" spans="1:5">
      <c r="A6906" s="712">
        <v>100470</v>
      </c>
      <c r="B6906" s="711" t="s">
        <v>5308</v>
      </c>
      <c r="C6906" s="711" t="s">
        <v>424</v>
      </c>
      <c r="D6906" s="711" t="s">
        <v>5884</v>
      </c>
      <c r="E6906" s="713">
        <v>344.75</v>
      </c>
    </row>
    <row r="6907" spans="1:5">
      <c r="A6907" s="712">
        <v>100472</v>
      </c>
      <c r="B6907" s="711" t="s">
        <v>5309</v>
      </c>
      <c r="C6907" s="711" t="s">
        <v>424</v>
      </c>
      <c r="D6907" s="711" t="s">
        <v>5884</v>
      </c>
      <c r="E6907" s="713">
        <v>381.24</v>
      </c>
    </row>
    <row r="6908" spans="1:5">
      <c r="A6908" s="712">
        <v>100473</v>
      </c>
      <c r="B6908" s="711" t="s">
        <v>5310</v>
      </c>
      <c r="C6908" s="711" t="s">
        <v>424</v>
      </c>
      <c r="D6908" s="711" t="s">
        <v>5884</v>
      </c>
      <c r="E6908" s="713">
        <v>346.65</v>
      </c>
    </row>
    <row r="6909" spans="1:5">
      <c r="A6909" s="712">
        <v>100474</v>
      </c>
      <c r="B6909" s="711" t="s">
        <v>5311</v>
      </c>
      <c r="C6909" s="711" t="s">
        <v>424</v>
      </c>
      <c r="D6909" s="711" t="s">
        <v>5884</v>
      </c>
      <c r="E6909" s="713">
        <v>331.66</v>
      </c>
    </row>
    <row r="6910" spans="1:5">
      <c r="A6910" s="712">
        <v>100475</v>
      </c>
      <c r="B6910" s="711" t="s">
        <v>5312</v>
      </c>
      <c r="C6910" s="711" t="s">
        <v>424</v>
      </c>
      <c r="D6910" s="711" t="s">
        <v>5884</v>
      </c>
      <c r="E6910" s="713">
        <v>501.21</v>
      </c>
    </row>
    <row r="6911" spans="1:5">
      <c r="A6911" s="712">
        <v>100477</v>
      </c>
      <c r="B6911" s="711" t="s">
        <v>5313</v>
      </c>
      <c r="C6911" s="711" t="s">
        <v>424</v>
      </c>
      <c r="D6911" s="711" t="s">
        <v>5884</v>
      </c>
      <c r="E6911" s="713">
        <v>545.39</v>
      </c>
    </row>
    <row r="6912" spans="1:5">
      <c r="A6912" s="712">
        <v>100478</v>
      </c>
      <c r="B6912" s="711" t="s">
        <v>5314</v>
      </c>
      <c r="C6912" s="711" t="s">
        <v>424</v>
      </c>
      <c r="D6912" s="711" t="s">
        <v>5884</v>
      </c>
      <c r="E6912" s="713">
        <v>491.96</v>
      </c>
    </row>
    <row r="6913" spans="1:5">
      <c r="A6913" s="712">
        <v>100479</v>
      </c>
      <c r="B6913" s="711" t="s">
        <v>5315</v>
      </c>
      <c r="C6913" s="711" t="s">
        <v>424</v>
      </c>
      <c r="D6913" s="711" t="s">
        <v>5884</v>
      </c>
      <c r="E6913" s="713">
        <v>480.62</v>
      </c>
    </row>
    <row r="6914" spans="1:5">
      <c r="A6914" s="712">
        <v>100480</v>
      </c>
      <c r="B6914" s="711" t="s">
        <v>5316</v>
      </c>
      <c r="C6914" s="711" t="s">
        <v>424</v>
      </c>
      <c r="D6914" s="711" t="s">
        <v>5884</v>
      </c>
      <c r="E6914" s="713">
        <v>578.55999999999995</v>
      </c>
    </row>
    <row r="6915" spans="1:5">
      <c r="A6915" s="712">
        <v>100481</v>
      </c>
      <c r="B6915" s="711" t="s">
        <v>5317</v>
      </c>
      <c r="C6915" s="711" t="s">
        <v>424</v>
      </c>
      <c r="D6915" s="711" t="s">
        <v>5884</v>
      </c>
      <c r="E6915" s="713">
        <v>438.54</v>
      </c>
    </row>
    <row r="6916" spans="1:5">
      <c r="A6916" s="712">
        <v>100483</v>
      </c>
      <c r="B6916" s="711" t="s">
        <v>5318</v>
      </c>
      <c r="C6916" s="711" t="s">
        <v>424</v>
      </c>
      <c r="D6916" s="711" t="s">
        <v>5884</v>
      </c>
      <c r="E6916" s="713">
        <v>471.35</v>
      </c>
    </row>
    <row r="6917" spans="1:5">
      <c r="A6917" s="712">
        <v>100484</v>
      </c>
      <c r="B6917" s="711" t="s">
        <v>5319</v>
      </c>
      <c r="C6917" s="711" t="s">
        <v>424</v>
      </c>
      <c r="D6917" s="711" t="s">
        <v>5884</v>
      </c>
      <c r="E6917" s="713">
        <v>437.54</v>
      </c>
    </row>
    <row r="6918" spans="1:5">
      <c r="A6918" s="712">
        <v>100485</v>
      </c>
      <c r="B6918" s="711" t="s">
        <v>5320</v>
      </c>
      <c r="C6918" s="711" t="s">
        <v>424</v>
      </c>
      <c r="D6918" s="711" t="s">
        <v>5884</v>
      </c>
      <c r="E6918" s="713">
        <v>424.06</v>
      </c>
    </row>
    <row r="6919" spans="1:5">
      <c r="A6919" s="712">
        <v>100486</v>
      </c>
      <c r="B6919" s="711" t="s">
        <v>5321</v>
      </c>
      <c r="C6919" s="711" t="s">
        <v>424</v>
      </c>
      <c r="D6919" s="711" t="s">
        <v>5884</v>
      </c>
      <c r="E6919" s="713">
        <v>519.12</v>
      </c>
    </row>
    <row r="6920" spans="1:5">
      <c r="A6920" s="712">
        <v>100487</v>
      </c>
      <c r="B6920" s="711" t="s">
        <v>5322</v>
      </c>
      <c r="C6920" s="711" t="s">
        <v>424</v>
      </c>
      <c r="D6920" s="711" t="s">
        <v>5884</v>
      </c>
      <c r="E6920" s="713">
        <v>381.3</v>
      </c>
    </row>
    <row r="6921" spans="1:5">
      <c r="A6921" s="712">
        <v>100488</v>
      </c>
      <c r="B6921" s="711" t="s">
        <v>5323</v>
      </c>
      <c r="C6921" s="711" t="s">
        <v>424</v>
      </c>
      <c r="D6921" s="711" t="s">
        <v>5884</v>
      </c>
      <c r="E6921" s="713">
        <v>387.4</v>
      </c>
    </row>
    <row r="6922" spans="1:5">
      <c r="A6922" s="712">
        <v>100489</v>
      </c>
      <c r="B6922" s="711" t="s">
        <v>5324</v>
      </c>
      <c r="C6922" s="711" t="s">
        <v>424</v>
      </c>
      <c r="D6922" s="711" t="s">
        <v>5884</v>
      </c>
      <c r="E6922" s="713">
        <v>383.21</v>
      </c>
    </row>
    <row r="6923" spans="1:5">
      <c r="A6923" s="712">
        <v>100490</v>
      </c>
      <c r="B6923" s="711" t="s">
        <v>5325</v>
      </c>
      <c r="C6923" s="711" t="s">
        <v>424</v>
      </c>
      <c r="D6923" s="711" t="s">
        <v>5884</v>
      </c>
      <c r="E6923" s="713">
        <v>344.74</v>
      </c>
    </row>
    <row r="6924" spans="1:5">
      <c r="A6924" s="712">
        <v>100491</v>
      </c>
      <c r="B6924" s="711" t="s">
        <v>5326</v>
      </c>
      <c r="C6924" s="711" t="s">
        <v>424</v>
      </c>
      <c r="D6924" s="711" t="s">
        <v>5884</v>
      </c>
      <c r="E6924" s="713">
        <v>500.88</v>
      </c>
    </row>
    <row r="6925" spans="1:5">
      <c r="A6925" s="712">
        <v>100492</v>
      </c>
      <c r="B6925" s="711" t="s">
        <v>5327</v>
      </c>
      <c r="C6925" s="711" t="s">
        <v>424</v>
      </c>
      <c r="D6925" s="711" t="s">
        <v>5884</v>
      </c>
      <c r="E6925" s="713">
        <v>438.5</v>
      </c>
    </row>
    <row r="6926" spans="1:5">
      <c r="A6926" s="712">
        <v>92121</v>
      </c>
      <c r="B6926" s="711" t="s">
        <v>5328</v>
      </c>
      <c r="C6926" s="711" t="s">
        <v>424</v>
      </c>
      <c r="D6926" s="711" t="s">
        <v>5884</v>
      </c>
      <c r="E6926" s="713">
        <v>22.28</v>
      </c>
    </row>
    <row r="6927" spans="1:5">
      <c r="A6927" s="712">
        <v>92122</v>
      </c>
      <c r="B6927" s="711" t="s">
        <v>5329</v>
      </c>
      <c r="C6927" s="711" t="s">
        <v>424</v>
      </c>
      <c r="D6927" s="711" t="s">
        <v>5942</v>
      </c>
      <c r="E6927" s="713">
        <v>37.450000000000003</v>
      </c>
    </row>
    <row r="6928" spans="1:5">
      <c r="A6928" s="712">
        <v>92123</v>
      </c>
      <c r="B6928" s="711" t="s">
        <v>5330</v>
      </c>
      <c r="C6928" s="711" t="s">
        <v>424</v>
      </c>
      <c r="D6928" s="711" t="s">
        <v>5883</v>
      </c>
      <c r="E6928" s="713">
        <v>39.19</v>
      </c>
    </row>
    <row r="6929" spans="1:5">
      <c r="A6929" s="712">
        <v>100195</v>
      </c>
      <c r="B6929" s="711" t="s">
        <v>5331</v>
      </c>
      <c r="C6929" s="711" t="s">
        <v>5332</v>
      </c>
      <c r="D6929" s="711" t="s">
        <v>5942</v>
      </c>
      <c r="E6929" s="713">
        <v>0.56999999999999995</v>
      </c>
    </row>
    <row r="6930" spans="1:5">
      <c r="A6930" s="712">
        <v>100196</v>
      </c>
      <c r="B6930" s="711" t="s">
        <v>5333</v>
      </c>
      <c r="C6930" s="711" t="s">
        <v>5332</v>
      </c>
      <c r="D6930" s="711" t="s">
        <v>5942</v>
      </c>
      <c r="E6930" s="713">
        <v>0.95</v>
      </c>
    </row>
    <row r="6931" spans="1:5">
      <c r="A6931" s="712">
        <v>100197</v>
      </c>
      <c r="B6931" s="711" t="s">
        <v>5334</v>
      </c>
      <c r="C6931" s="711" t="s">
        <v>5332</v>
      </c>
      <c r="D6931" s="711" t="s">
        <v>5942</v>
      </c>
      <c r="E6931" s="713">
        <v>1.43</v>
      </c>
    </row>
    <row r="6932" spans="1:5">
      <c r="A6932" s="712">
        <v>100198</v>
      </c>
      <c r="B6932" s="711" t="s">
        <v>5335</v>
      </c>
      <c r="C6932" s="711" t="s">
        <v>5332</v>
      </c>
      <c r="D6932" s="711" t="s">
        <v>5942</v>
      </c>
      <c r="E6932" s="713">
        <v>0.19</v>
      </c>
    </row>
    <row r="6933" spans="1:5">
      <c r="A6933" s="712">
        <v>100199</v>
      </c>
      <c r="B6933" s="711" t="s">
        <v>5336</v>
      </c>
      <c r="C6933" s="711" t="s">
        <v>5332</v>
      </c>
      <c r="D6933" s="711" t="s">
        <v>5942</v>
      </c>
      <c r="E6933" s="713">
        <v>0.24</v>
      </c>
    </row>
    <row r="6934" spans="1:5">
      <c r="A6934" s="712">
        <v>100200</v>
      </c>
      <c r="B6934" s="711" t="s">
        <v>5337</v>
      </c>
      <c r="C6934" s="711" t="s">
        <v>5332</v>
      </c>
      <c r="D6934" s="711" t="s">
        <v>5942</v>
      </c>
      <c r="E6934" s="713">
        <v>0.28999999999999998</v>
      </c>
    </row>
    <row r="6935" spans="1:5">
      <c r="A6935" s="712">
        <v>100201</v>
      </c>
      <c r="B6935" s="711" t="s">
        <v>5338</v>
      </c>
      <c r="C6935" s="711" t="s">
        <v>5332</v>
      </c>
      <c r="D6935" s="711" t="s">
        <v>5942</v>
      </c>
      <c r="E6935" s="713">
        <v>0.57999999999999996</v>
      </c>
    </row>
    <row r="6936" spans="1:5">
      <c r="A6936" s="712">
        <v>100202</v>
      </c>
      <c r="B6936" s="711" t="s">
        <v>5339</v>
      </c>
      <c r="C6936" s="711" t="s">
        <v>5332</v>
      </c>
      <c r="D6936" s="711" t="s">
        <v>5942</v>
      </c>
      <c r="E6936" s="713">
        <v>0.68</v>
      </c>
    </row>
    <row r="6937" spans="1:5">
      <c r="A6937" s="712">
        <v>100203</v>
      </c>
      <c r="B6937" s="711" t="s">
        <v>5340</v>
      </c>
      <c r="C6937" s="711" t="s">
        <v>5332</v>
      </c>
      <c r="D6937" s="711" t="s">
        <v>5942</v>
      </c>
      <c r="E6937" s="713">
        <v>0.8</v>
      </c>
    </row>
    <row r="6938" spans="1:5">
      <c r="A6938" s="712">
        <v>100204</v>
      </c>
      <c r="B6938" s="711" t="s">
        <v>5341</v>
      </c>
      <c r="C6938" s="711" t="s">
        <v>5332</v>
      </c>
      <c r="D6938" s="711" t="s">
        <v>5883</v>
      </c>
      <c r="E6938" s="713">
        <v>0.08</v>
      </c>
    </row>
    <row r="6939" spans="1:5">
      <c r="A6939" s="712">
        <v>100205</v>
      </c>
      <c r="B6939" s="711" t="s">
        <v>7433</v>
      </c>
      <c r="C6939" s="711" t="s">
        <v>594</v>
      </c>
      <c r="D6939" s="711" t="s">
        <v>5942</v>
      </c>
      <c r="E6939" s="714">
        <v>1066.94</v>
      </c>
    </row>
    <row r="6940" spans="1:5">
      <c r="A6940" s="712">
        <v>100206</v>
      </c>
      <c r="B6940" s="711" t="s">
        <v>7434</v>
      </c>
      <c r="C6940" s="711" t="s">
        <v>594</v>
      </c>
      <c r="D6940" s="711" t="s">
        <v>5942</v>
      </c>
      <c r="E6940" s="713">
        <v>771.22</v>
      </c>
    </row>
    <row r="6941" spans="1:5">
      <c r="A6941" s="712">
        <v>100207</v>
      </c>
      <c r="B6941" s="711" t="s">
        <v>7435</v>
      </c>
      <c r="C6941" s="711" t="s">
        <v>594</v>
      </c>
      <c r="D6941" s="711" t="s">
        <v>5883</v>
      </c>
      <c r="E6941" s="713">
        <v>284.7</v>
      </c>
    </row>
    <row r="6942" spans="1:5">
      <c r="A6942" s="712">
        <v>100208</v>
      </c>
      <c r="B6942" s="711" t="s">
        <v>5342</v>
      </c>
      <c r="C6942" s="711" t="s">
        <v>5343</v>
      </c>
      <c r="D6942" s="711" t="s">
        <v>5942</v>
      </c>
      <c r="E6942" s="713">
        <v>14.11</v>
      </c>
    </row>
    <row r="6943" spans="1:5">
      <c r="A6943" s="712">
        <v>100209</v>
      </c>
      <c r="B6943" s="711" t="s">
        <v>5344</v>
      </c>
      <c r="C6943" s="711" t="s">
        <v>5343</v>
      </c>
      <c r="D6943" s="711" t="s">
        <v>5942</v>
      </c>
      <c r="E6943" s="713">
        <v>7.05</v>
      </c>
    </row>
    <row r="6944" spans="1:5">
      <c r="A6944" s="712">
        <v>100210</v>
      </c>
      <c r="B6944" s="711" t="s">
        <v>5345</v>
      </c>
      <c r="C6944" s="711" t="s">
        <v>5343</v>
      </c>
      <c r="D6944" s="711" t="s">
        <v>5942</v>
      </c>
      <c r="E6944" s="713">
        <v>13</v>
      </c>
    </row>
    <row r="6945" spans="1:5">
      <c r="A6945" s="712">
        <v>100211</v>
      </c>
      <c r="B6945" s="711" t="s">
        <v>5346</v>
      </c>
      <c r="C6945" s="711" t="s">
        <v>5343</v>
      </c>
      <c r="D6945" s="711" t="s">
        <v>5942</v>
      </c>
      <c r="E6945" s="713">
        <v>5.01</v>
      </c>
    </row>
    <row r="6946" spans="1:5">
      <c r="A6946" s="712">
        <v>100212</v>
      </c>
      <c r="B6946" s="711" t="s">
        <v>5347</v>
      </c>
      <c r="C6946" s="711" t="s">
        <v>5343</v>
      </c>
      <c r="D6946" s="711" t="s">
        <v>5942</v>
      </c>
      <c r="E6946" s="713">
        <v>5.54</v>
      </c>
    </row>
    <row r="6947" spans="1:5">
      <c r="A6947" s="712">
        <v>100213</v>
      </c>
      <c r="B6947" s="711" t="s">
        <v>5348</v>
      </c>
      <c r="C6947" s="711" t="s">
        <v>5343</v>
      </c>
      <c r="D6947" s="711" t="s">
        <v>5942</v>
      </c>
      <c r="E6947" s="713">
        <v>1.99</v>
      </c>
    </row>
    <row r="6948" spans="1:5">
      <c r="A6948" s="712">
        <v>100214</v>
      </c>
      <c r="B6948" s="711" t="s">
        <v>5349</v>
      </c>
      <c r="C6948" s="711" t="s">
        <v>5343</v>
      </c>
      <c r="D6948" s="711" t="s">
        <v>5942</v>
      </c>
      <c r="E6948" s="713">
        <v>3.05</v>
      </c>
    </row>
    <row r="6949" spans="1:5">
      <c r="A6949" s="712">
        <v>100215</v>
      </c>
      <c r="B6949" s="711" t="s">
        <v>5350</v>
      </c>
      <c r="C6949" s="711" t="s">
        <v>5343</v>
      </c>
      <c r="D6949" s="711" t="s">
        <v>5942</v>
      </c>
      <c r="E6949" s="713">
        <v>2.61</v>
      </c>
    </row>
    <row r="6950" spans="1:5">
      <c r="A6950" s="712">
        <v>100216</v>
      </c>
      <c r="B6950" s="711" t="s">
        <v>5351</v>
      </c>
      <c r="C6950" s="711" t="s">
        <v>5343</v>
      </c>
      <c r="D6950" s="711" t="s">
        <v>5942</v>
      </c>
      <c r="E6950" s="713">
        <v>0.7</v>
      </c>
    </row>
    <row r="6951" spans="1:5">
      <c r="A6951" s="712">
        <v>100217</v>
      </c>
      <c r="B6951" s="711" t="s">
        <v>5352</v>
      </c>
      <c r="C6951" s="711" t="s">
        <v>5343</v>
      </c>
      <c r="D6951" s="711" t="s">
        <v>5883</v>
      </c>
      <c r="E6951" s="713">
        <v>2.0699999999999998</v>
      </c>
    </row>
    <row r="6952" spans="1:5">
      <c r="A6952" s="712">
        <v>100218</v>
      </c>
      <c r="B6952" s="711" t="s">
        <v>5353</v>
      </c>
      <c r="C6952" s="711" t="s">
        <v>5343</v>
      </c>
      <c r="D6952" s="711" t="s">
        <v>5883</v>
      </c>
      <c r="E6952" s="713">
        <v>1.41</v>
      </c>
    </row>
    <row r="6953" spans="1:5">
      <c r="A6953" s="712">
        <v>100219</v>
      </c>
      <c r="B6953" s="711" t="s">
        <v>5354</v>
      </c>
      <c r="C6953" s="711" t="s">
        <v>5343</v>
      </c>
      <c r="D6953" s="711" t="s">
        <v>5883</v>
      </c>
      <c r="E6953" s="713">
        <v>0.3</v>
      </c>
    </row>
    <row r="6954" spans="1:5">
      <c r="A6954" s="712">
        <v>100220</v>
      </c>
      <c r="B6954" s="711" t="s">
        <v>7436</v>
      </c>
      <c r="C6954" s="711" t="s">
        <v>7437</v>
      </c>
      <c r="D6954" s="711" t="s">
        <v>5942</v>
      </c>
      <c r="E6954" s="713">
        <v>20.27</v>
      </c>
    </row>
    <row r="6955" spans="1:5">
      <c r="A6955" s="712">
        <v>100221</v>
      </c>
      <c r="B6955" s="711" t="s">
        <v>7438</v>
      </c>
      <c r="C6955" s="711" t="s">
        <v>7437</v>
      </c>
      <c r="D6955" s="711" t="s">
        <v>5942</v>
      </c>
      <c r="E6955" s="713">
        <v>22.98</v>
      </c>
    </row>
    <row r="6956" spans="1:5">
      <c r="A6956" s="712">
        <v>100222</v>
      </c>
      <c r="B6956" s="711" t="s">
        <v>7439</v>
      </c>
      <c r="C6956" s="711" t="s">
        <v>7437</v>
      </c>
      <c r="D6956" s="711" t="s">
        <v>5942</v>
      </c>
      <c r="E6956" s="713">
        <v>8.6999999999999993</v>
      </c>
    </row>
    <row r="6957" spans="1:5">
      <c r="A6957" s="712">
        <v>100223</v>
      </c>
      <c r="B6957" s="711" t="s">
        <v>7440</v>
      </c>
      <c r="C6957" s="711" t="s">
        <v>7437</v>
      </c>
      <c r="D6957" s="711" t="s">
        <v>5942</v>
      </c>
      <c r="E6957" s="713">
        <v>4.07</v>
      </c>
    </row>
    <row r="6958" spans="1:5">
      <c r="A6958" s="712">
        <v>100224</v>
      </c>
      <c r="B6958" s="711" t="s">
        <v>7441</v>
      </c>
      <c r="C6958" s="711" t="s">
        <v>7437</v>
      </c>
      <c r="D6958" s="711" t="s">
        <v>5883</v>
      </c>
      <c r="E6958" s="713">
        <v>2.0699999999999998</v>
      </c>
    </row>
    <row r="6959" spans="1:5">
      <c r="A6959" s="712">
        <v>100225</v>
      </c>
      <c r="B6959" s="711" t="s">
        <v>5355</v>
      </c>
      <c r="C6959" s="711" t="s">
        <v>5356</v>
      </c>
      <c r="D6959" s="711" t="s">
        <v>5942</v>
      </c>
      <c r="E6959" s="713">
        <v>1.59</v>
      </c>
    </row>
    <row r="6960" spans="1:5">
      <c r="A6960" s="712">
        <v>100226</v>
      </c>
      <c r="B6960" s="711" t="s">
        <v>5357</v>
      </c>
      <c r="C6960" s="711" t="s">
        <v>5356</v>
      </c>
      <c r="D6960" s="711" t="s">
        <v>5942</v>
      </c>
      <c r="E6960" s="713">
        <v>0.5</v>
      </c>
    </row>
    <row r="6961" spans="1:5">
      <c r="A6961" s="712">
        <v>100227</v>
      </c>
      <c r="B6961" s="711" t="s">
        <v>5358</v>
      </c>
      <c r="C6961" s="711" t="s">
        <v>5356</v>
      </c>
      <c r="D6961" s="711" t="s">
        <v>5942</v>
      </c>
      <c r="E6961" s="713">
        <v>0.74</v>
      </c>
    </row>
    <row r="6962" spans="1:5">
      <c r="A6962" s="712">
        <v>100228</v>
      </c>
      <c r="B6962" s="711" t="s">
        <v>5359</v>
      </c>
      <c r="C6962" s="711" t="s">
        <v>5356</v>
      </c>
      <c r="D6962" s="711" t="s">
        <v>5883</v>
      </c>
      <c r="E6962" s="713">
        <v>0.19</v>
      </c>
    </row>
    <row r="6963" spans="1:5">
      <c r="A6963" s="712">
        <v>100229</v>
      </c>
      <c r="B6963" s="711" t="s">
        <v>5360</v>
      </c>
      <c r="C6963" s="711" t="s">
        <v>285</v>
      </c>
      <c r="D6963" s="711" t="s">
        <v>5942</v>
      </c>
      <c r="E6963" s="713">
        <v>0.01</v>
      </c>
    </row>
    <row r="6964" spans="1:5">
      <c r="A6964" s="712">
        <v>100230</v>
      </c>
      <c r="B6964" s="711" t="s">
        <v>5361</v>
      </c>
      <c r="C6964" s="711" t="s">
        <v>285</v>
      </c>
      <c r="D6964" s="711" t="s">
        <v>5942</v>
      </c>
      <c r="E6964" s="713">
        <v>0.01</v>
      </c>
    </row>
    <row r="6965" spans="1:5">
      <c r="A6965" s="712">
        <v>100231</v>
      </c>
      <c r="B6965" s="711" t="s">
        <v>5362</v>
      </c>
      <c r="C6965" s="711" t="s">
        <v>285</v>
      </c>
      <c r="D6965" s="711" t="s">
        <v>5942</v>
      </c>
      <c r="E6965" s="713">
        <v>0.02</v>
      </c>
    </row>
    <row r="6966" spans="1:5">
      <c r="A6966" s="712">
        <v>100232</v>
      </c>
      <c r="B6966" s="711" t="s">
        <v>5363</v>
      </c>
      <c r="C6966" s="711" t="s">
        <v>269</v>
      </c>
      <c r="D6966" s="711" t="s">
        <v>5942</v>
      </c>
      <c r="E6966" s="713">
        <v>0.26</v>
      </c>
    </row>
    <row r="6967" spans="1:5">
      <c r="A6967" s="712">
        <v>100233</v>
      </c>
      <c r="B6967" s="711" t="s">
        <v>5364</v>
      </c>
      <c r="C6967" s="711" t="s">
        <v>269</v>
      </c>
      <c r="D6967" s="711" t="s">
        <v>5942</v>
      </c>
      <c r="E6967" s="713">
        <v>0.13</v>
      </c>
    </row>
    <row r="6968" spans="1:5">
      <c r="A6968" s="712">
        <v>100234</v>
      </c>
      <c r="B6968" s="711" t="s">
        <v>7442</v>
      </c>
      <c r="C6968" s="711" t="s">
        <v>281</v>
      </c>
      <c r="D6968" s="711" t="s">
        <v>5942</v>
      </c>
      <c r="E6968" s="713">
        <v>0.4</v>
      </c>
    </row>
    <row r="6969" spans="1:5">
      <c r="A6969" s="712">
        <v>100235</v>
      </c>
      <c r="B6969" s="711" t="s">
        <v>5365</v>
      </c>
      <c r="C6969" s="711" t="s">
        <v>5366</v>
      </c>
      <c r="D6969" s="711" t="s">
        <v>5942</v>
      </c>
      <c r="E6969" s="713">
        <v>0.03</v>
      </c>
    </row>
    <row r="6970" spans="1:5">
      <c r="A6970" s="712">
        <v>100236</v>
      </c>
      <c r="B6970" s="711" t="s">
        <v>5367</v>
      </c>
      <c r="C6970" s="711" t="s">
        <v>5368</v>
      </c>
      <c r="D6970" s="711" t="s">
        <v>5942</v>
      </c>
      <c r="E6970" s="713">
        <v>2.02</v>
      </c>
    </row>
    <row r="6971" spans="1:5">
      <c r="A6971" s="712">
        <v>100237</v>
      </c>
      <c r="B6971" s="711" t="s">
        <v>5369</v>
      </c>
      <c r="C6971" s="711" t="s">
        <v>5368</v>
      </c>
      <c r="D6971" s="711" t="s">
        <v>5942</v>
      </c>
      <c r="E6971" s="713">
        <v>2.42</v>
      </c>
    </row>
    <row r="6972" spans="1:5">
      <c r="A6972" s="712">
        <v>100238</v>
      </c>
      <c r="B6972" s="711" t="s">
        <v>5370</v>
      </c>
      <c r="C6972" s="711" t="s">
        <v>5368</v>
      </c>
      <c r="D6972" s="711" t="s">
        <v>5942</v>
      </c>
      <c r="E6972" s="713">
        <v>3.88</v>
      </c>
    </row>
    <row r="6973" spans="1:5">
      <c r="A6973" s="712">
        <v>100239</v>
      </c>
      <c r="B6973" s="711" t="s">
        <v>5371</v>
      </c>
      <c r="C6973" s="711" t="s">
        <v>5368</v>
      </c>
      <c r="D6973" s="711" t="s">
        <v>5942</v>
      </c>
      <c r="E6973" s="713">
        <v>4.8499999999999996</v>
      </c>
    </row>
    <row r="6974" spans="1:5">
      <c r="A6974" s="712">
        <v>100240</v>
      </c>
      <c r="B6974" s="711" t="s">
        <v>5372</v>
      </c>
      <c r="C6974" s="711" t="s">
        <v>5368</v>
      </c>
      <c r="D6974" s="711" t="s">
        <v>5942</v>
      </c>
      <c r="E6974" s="713">
        <v>2.91</v>
      </c>
    </row>
    <row r="6975" spans="1:5">
      <c r="A6975" s="712">
        <v>100241</v>
      </c>
      <c r="B6975" s="711" t="s">
        <v>5373</v>
      </c>
      <c r="C6975" s="711" t="s">
        <v>5368</v>
      </c>
      <c r="D6975" s="711" t="s">
        <v>5942</v>
      </c>
      <c r="E6975" s="713">
        <v>4.8499999999999996</v>
      </c>
    </row>
    <row r="6976" spans="1:5">
      <c r="A6976" s="712">
        <v>100242</v>
      </c>
      <c r="B6976" s="711" t="s">
        <v>5374</v>
      </c>
      <c r="C6976" s="711" t="s">
        <v>5368</v>
      </c>
      <c r="D6976" s="711" t="s">
        <v>5942</v>
      </c>
      <c r="E6976" s="713">
        <v>14.33</v>
      </c>
    </row>
    <row r="6977" spans="1:5">
      <c r="A6977" s="712">
        <v>100243</v>
      </c>
      <c r="B6977" s="711" t="s">
        <v>5375</v>
      </c>
      <c r="C6977" s="711" t="s">
        <v>5368</v>
      </c>
      <c r="D6977" s="711" t="s">
        <v>5942</v>
      </c>
      <c r="E6977" s="713">
        <v>2.3199999999999998</v>
      </c>
    </row>
    <row r="6978" spans="1:5">
      <c r="A6978" s="712">
        <v>100244</v>
      </c>
      <c r="B6978" s="711" t="s">
        <v>5376</v>
      </c>
      <c r="C6978" s="711" t="s">
        <v>5368</v>
      </c>
      <c r="D6978" s="711" t="s">
        <v>5942</v>
      </c>
      <c r="E6978" s="713">
        <v>2.91</v>
      </c>
    </row>
    <row r="6979" spans="1:5">
      <c r="A6979" s="712">
        <v>100245</v>
      </c>
      <c r="B6979" s="711" t="s">
        <v>5377</v>
      </c>
      <c r="C6979" s="711" t="s">
        <v>5368</v>
      </c>
      <c r="D6979" s="711" t="s">
        <v>5942</v>
      </c>
      <c r="E6979" s="713">
        <v>5.82</v>
      </c>
    </row>
    <row r="6980" spans="1:5">
      <c r="A6980" s="712">
        <v>100246</v>
      </c>
      <c r="B6980" s="711" t="s">
        <v>5378</v>
      </c>
      <c r="C6980" s="711" t="s">
        <v>5368</v>
      </c>
      <c r="D6980" s="711" t="s">
        <v>5942</v>
      </c>
      <c r="E6980" s="713">
        <v>1.94</v>
      </c>
    </row>
    <row r="6981" spans="1:5">
      <c r="A6981" s="712">
        <v>100247</v>
      </c>
      <c r="B6981" s="711" t="s">
        <v>5379</v>
      </c>
      <c r="C6981" s="711" t="s">
        <v>5368</v>
      </c>
      <c r="D6981" s="711" t="s">
        <v>5942</v>
      </c>
      <c r="E6981" s="713">
        <v>2.42</v>
      </c>
    </row>
    <row r="6982" spans="1:5">
      <c r="A6982" s="712">
        <v>100248</v>
      </c>
      <c r="B6982" s="711" t="s">
        <v>5380</v>
      </c>
      <c r="C6982" s="711" t="s">
        <v>5368</v>
      </c>
      <c r="D6982" s="711" t="s">
        <v>5942</v>
      </c>
      <c r="E6982" s="713">
        <v>9.5500000000000007</v>
      </c>
    </row>
    <row r="6983" spans="1:5">
      <c r="A6983" s="712">
        <v>100249</v>
      </c>
      <c r="B6983" s="711" t="s">
        <v>5381</v>
      </c>
      <c r="C6983" s="711" t="s">
        <v>5368</v>
      </c>
      <c r="D6983" s="711" t="s">
        <v>5942</v>
      </c>
      <c r="E6983" s="713">
        <v>1.94</v>
      </c>
    </row>
    <row r="6984" spans="1:5">
      <c r="A6984" s="712">
        <v>100250</v>
      </c>
      <c r="B6984" s="711" t="s">
        <v>5382</v>
      </c>
      <c r="C6984" s="711" t="s">
        <v>5368</v>
      </c>
      <c r="D6984" s="711" t="s">
        <v>5942</v>
      </c>
      <c r="E6984" s="713">
        <v>3.23</v>
      </c>
    </row>
    <row r="6985" spans="1:5">
      <c r="A6985" s="712">
        <v>100251</v>
      </c>
      <c r="B6985" s="711" t="s">
        <v>5383</v>
      </c>
      <c r="C6985" s="711" t="s">
        <v>5368</v>
      </c>
      <c r="D6985" s="711" t="s">
        <v>5942</v>
      </c>
      <c r="E6985" s="713">
        <v>9.5500000000000007</v>
      </c>
    </row>
    <row r="6986" spans="1:5">
      <c r="A6986" s="712">
        <v>100252</v>
      </c>
      <c r="B6986" s="711" t="s">
        <v>5384</v>
      </c>
      <c r="C6986" s="711" t="s">
        <v>5368</v>
      </c>
      <c r="D6986" s="711" t="s">
        <v>5942</v>
      </c>
      <c r="E6986" s="713">
        <v>14.33</v>
      </c>
    </row>
    <row r="6987" spans="1:5">
      <c r="A6987" s="712">
        <v>100253</v>
      </c>
      <c r="B6987" s="711" t="s">
        <v>5385</v>
      </c>
      <c r="C6987" s="711" t="s">
        <v>5368</v>
      </c>
      <c r="D6987" s="711" t="s">
        <v>5942</v>
      </c>
      <c r="E6987" s="713">
        <v>19.11</v>
      </c>
    </row>
    <row r="6988" spans="1:5">
      <c r="A6988" s="712">
        <v>100254</v>
      </c>
      <c r="B6988" s="711" t="s">
        <v>5386</v>
      </c>
      <c r="C6988" s="711" t="s">
        <v>5368</v>
      </c>
      <c r="D6988" s="711" t="s">
        <v>5942</v>
      </c>
      <c r="E6988" s="713">
        <v>28.66</v>
      </c>
    </row>
    <row r="6989" spans="1:5">
      <c r="A6989" s="712">
        <v>100255</v>
      </c>
      <c r="B6989" s="711" t="s">
        <v>5387</v>
      </c>
      <c r="C6989" s="711" t="s">
        <v>5368</v>
      </c>
      <c r="D6989" s="711" t="s">
        <v>5942</v>
      </c>
      <c r="E6989" s="713">
        <v>9.6999999999999993</v>
      </c>
    </row>
    <row r="6990" spans="1:5">
      <c r="A6990" s="712">
        <v>100256</v>
      </c>
      <c r="B6990" s="711" t="s">
        <v>5388</v>
      </c>
      <c r="C6990" s="711" t="s">
        <v>5368</v>
      </c>
      <c r="D6990" s="711" t="s">
        <v>5942</v>
      </c>
      <c r="E6990" s="713">
        <v>6.46</v>
      </c>
    </row>
    <row r="6991" spans="1:5">
      <c r="A6991" s="712">
        <v>100257</v>
      </c>
      <c r="B6991" s="711" t="s">
        <v>5389</v>
      </c>
      <c r="C6991" s="711" t="s">
        <v>5368</v>
      </c>
      <c r="D6991" s="711" t="s">
        <v>5942</v>
      </c>
      <c r="E6991" s="713">
        <v>3.88</v>
      </c>
    </row>
    <row r="6992" spans="1:5">
      <c r="A6992" s="712">
        <v>100258</v>
      </c>
      <c r="B6992" s="711" t="s">
        <v>5390</v>
      </c>
      <c r="C6992" s="711" t="s">
        <v>5368</v>
      </c>
      <c r="D6992" s="711" t="s">
        <v>5942</v>
      </c>
      <c r="E6992" s="713">
        <v>9.6999999999999993</v>
      </c>
    </row>
    <row r="6993" spans="1:5">
      <c r="A6993" s="712">
        <v>100259</v>
      </c>
      <c r="B6993" s="711" t="s">
        <v>5391</v>
      </c>
      <c r="C6993" s="711" t="s">
        <v>5368</v>
      </c>
      <c r="D6993" s="711" t="s">
        <v>5942</v>
      </c>
      <c r="E6993" s="713">
        <v>19.11</v>
      </c>
    </row>
    <row r="6994" spans="1:5">
      <c r="A6994" s="712">
        <v>100260</v>
      </c>
      <c r="B6994" s="711" t="s">
        <v>5392</v>
      </c>
      <c r="C6994" s="711" t="s">
        <v>5332</v>
      </c>
      <c r="D6994" s="711" t="s">
        <v>5942</v>
      </c>
      <c r="E6994" s="713">
        <v>6.29</v>
      </c>
    </row>
    <row r="6995" spans="1:5">
      <c r="A6995" s="712">
        <v>100261</v>
      </c>
      <c r="B6995" s="711" t="s">
        <v>5393</v>
      </c>
      <c r="C6995" s="711" t="s">
        <v>5332</v>
      </c>
      <c r="D6995" s="711" t="s">
        <v>5942</v>
      </c>
      <c r="E6995" s="713">
        <v>3.95</v>
      </c>
    </row>
    <row r="6996" spans="1:5">
      <c r="A6996" s="712">
        <v>100262</v>
      </c>
      <c r="B6996" s="711" t="s">
        <v>5394</v>
      </c>
      <c r="C6996" s="711" t="s">
        <v>5332</v>
      </c>
      <c r="D6996" s="711" t="s">
        <v>5942</v>
      </c>
      <c r="E6996" s="713">
        <v>2.4500000000000002</v>
      </c>
    </row>
    <row r="6997" spans="1:5">
      <c r="A6997" s="712">
        <v>100263</v>
      </c>
      <c r="B6997" s="711" t="s">
        <v>5395</v>
      </c>
      <c r="C6997" s="711" t="s">
        <v>5332</v>
      </c>
      <c r="D6997" s="711" t="s">
        <v>5942</v>
      </c>
      <c r="E6997" s="713">
        <v>1.57</v>
      </c>
    </row>
    <row r="6998" spans="1:5">
      <c r="A6998" s="712">
        <v>100264</v>
      </c>
      <c r="B6998" s="711" t="s">
        <v>7443</v>
      </c>
      <c r="C6998" s="711" t="s">
        <v>7437</v>
      </c>
      <c r="D6998" s="711" t="s">
        <v>5942</v>
      </c>
      <c r="E6998" s="713">
        <v>28.62</v>
      </c>
    </row>
    <row r="6999" spans="1:5">
      <c r="A6999" s="712">
        <v>100265</v>
      </c>
      <c r="B6999" s="711" t="s">
        <v>7444</v>
      </c>
      <c r="C6999" s="711" t="s">
        <v>281</v>
      </c>
      <c r="D6999" s="711" t="s">
        <v>5942</v>
      </c>
      <c r="E6999" s="713">
        <v>0.6</v>
      </c>
    </row>
    <row r="7000" spans="1:5">
      <c r="A7000" s="712">
        <v>100266</v>
      </c>
      <c r="B7000" s="711" t="s">
        <v>5396</v>
      </c>
      <c r="C7000" s="711" t="s">
        <v>5343</v>
      </c>
      <c r="D7000" s="711" t="s">
        <v>5942</v>
      </c>
      <c r="E7000" s="713">
        <v>60.83</v>
      </c>
    </row>
    <row r="7001" spans="1:5">
      <c r="A7001" s="712">
        <v>100267</v>
      </c>
      <c r="B7001" s="711" t="s">
        <v>5397</v>
      </c>
      <c r="C7001" s="711" t="s">
        <v>269</v>
      </c>
      <c r="D7001" s="711" t="s">
        <v>5942</v>
      </c>
      <c r="E7001" s="713">
        <v>1.2</v>
      </c>
    </row>
    <row r="7002" spans="1:5">
      <c r="A7002" s="712">
        <v>100268</v>
      </c>
      <c r="B7002" s="711" t="s">
        <v>5398</v>
      </c>
      <c r="C7002" s="711" t="s">
        <v>5343</v>
      </c>
      <c r="D7002" s="711" t="s">
        <v>5942</v>
      </c>
      <c r="E7002" s="713">
        <v>60.83</v>
      </c>
    </row>
    <row r="7003" spans="1:5">
      <c r="A7003" s="712">
        <v>100269</v>
      </c>
      <c r="B7003" s="711" t="s">
        <v>5399</v>
      </c>
      <c r="C7003" s="711" t="s">
        <v>269</v>
      </c>
      <c r="D7003" s="711" t="s">
        <v>5942</v>
      </c>
      <c r="E7003" s="713">
        <v>1.2</v>
      </c>
    </row>
    <row r="7004" spans="1:5">
      <c r="A7004" s="712">
        <v>100270</v>
      </c>
      <c r="B7004" s="711" t="s">
        <v>5400</v>
      </c>
      <c r="C7004" s="711" t="s">
        <v>5343</v>
      </c>
      <c r="D7004" s="711" t="s">
        <v>5942</v>
      </c>
      <c r="E7004" s="713">
        <v>45.6</v>
      </c>
    </row>
    <row r="7005" spans="1:5">
      <c r="A7005" s="712">
        <v>100271</v>
      </c>
      <c r="B7005" s="711" t="s">
        <v>7445</v>
      </c>
      <c r="C7005" s="711" t="s">
        <v>7437</v>
      </c>
      <c r="D7005" s="711" t="s">
        <v>5942</v>
      </c>
      <c r="E7005" s="713">
        <v>45.62</v>
      </c>
    </row>
    <row r="7006" spans="1:5">
      <c r="A7006" s="712">
        <v>100272</v>
      </c>
      <c r="B7006" s="711" t="s">
        <v>7446</v>
      </c>
      <c r="C7006" s="711" t="s">
        <v>281</v>
      </c>
      <c r="D7006" s="711" t="s">
        <v>5942</v>
      </c>
      <c r="E7006" s="713">
        <v>0.9</v>
      </c>
    </row>
    <row r="7007" spans="1:5">
      <c r="A7007" s="712">
        <v>100273</v>
      </c>
      <c r="B7007" s="711" t="s">
        <v>5401</v>
      </c>
      <c r="C7007" s="711" t="s">
        <v>5332</v>
      </c>
      <c r="D7007" s="711" t="s">
        <v>5942</v>
      </c>
      <c r="E7007" s="713">
        <v>2.38</v>
      </c>
    </row>
    <row r="7008" spans="1:5">
      <c r="A7008" s="712">
        <v>100274</v>
      </c>
      <c r="B7008" s="711" t="s">
        <v>7447</v>
      </c>
      <c r="C7008" s="711" t="s">
        <v>7437</v>
      </c>
      <c r="D7008" s="711" t="s">
        <v>5942</v>
      </c>
      <c r="E7008" s="713">
        <v>20.28</v>
      </c>
    </row>
    <row r="7009" spans="1:5">
      <c r="A7009" s="712">
        <v>100275</v>
      </c>
      <c r="B7009" s="711" t="s">
        <v>7448</v>
      </c>
      <c r="C7009" s="711" t="s">
        <v>7437</v>
      </c>
      <c r="D7009" s="711" t="s">
        <v>5942</v>
      </c>
      <c r="E7009" s="713">
        <v>13.11</v>
      </c>
    </row>
    <row r="7010" spans="1:5">
      <c r="A7010" s="712">
        <v>100276</v>
      </c>
      <c r="B7010" s="711" t="s">
        <v>7449</v>
      </c>
      <c r="C7010" s="711" t="s">
        <v>7437</v>
      </c>
      <c r="D7010" s="711" t="s">
        <v>5942</v>
      </c>
      <c r="E7010" s="713">
        <v>23.93</v>
      </c>
    </row>
    <row r="7011" spans="1:5">
      <c r="A7011" s="712">
        <v>100277</v>
      </c>
      <c r="B7011" s="711" t="s">
        <v>7450</v>
      </c>
      <c r="C7011" s="711" t="s">
        <v>7437</v>
      </c>
      <c r="D7011" s="711" t="s">
        <v>5883</v>
      </c>
      <c r="E7011" s="713">
        <v>1.32</v>
      </c>
    </row>
    <row r="7012" spans="1:5">
      <c r="A7012" s="712">
        <v>100278</v>
      </c>
      <c r="B7012" s="711" t="s">
        <v>5402</v>
      </c>
      <c r="C7012" s="711" t="s">
        <v>5343</v>
      </c>
      <c r="D7012" s="711" t="s">
        <v>5942</v>
      </c>
      <c r="E7012" s="713">
        <v>29.1</v>
      </c>
    </row>
    <row r="7013" spans="1:5">
      <c r="A7013" s="712">
        <v>100279</v>
      </c>
      <c r="B7013" s="711" t="s">
        <v>5403</v>
      </c>
      <c r="C7013" s="711" t="s">
        <v>269</v>
      </c>
      <c r="D7013" s="711" t="s">
        <v>5942</v>
      </c>
      <c r="E7013" s="713">
        <v>0.56000000000000005</v>
      </c>
    </row>
    <row r="7014" spans="1:5">
      <c r="A7014" s="712">
        <v>100280</v>
      </c>
      <c r="B7014" s="711" t="s">
        <v>5404</v>
      </c>
      <c r="C7014" s="711" t="s">
        <v>5343</v>
      </c>
      <c r="D7014" s="711" t="s">
        <v>5942</v>
      </c>
      <c r="E7014" s="713">
        <v>13.36</v>
      </c>
    </row>
    <row r="7015" spans="1:5">
      <c r="A7015" s="712">
        <v>100281</v>
      </c>
      <c r="B7015" s="711" t="s">
        <v>5405</v>
      </c>
      <c r="C7015" s="711" t="s">
        <v>5343</v>
      </c>
      <c r="D7015" s="711" t="s">
        <v>5883</v>
      </c>
      <c r="E7015" s="713">
        <v>2.52</v>
      </c>
    </row>
    <row r="7016" spans="1:5">
      <c r="A7016" s="712">
        <v>100282</v>
      </c>
      <c r="B7016" s="711" t="s">
        <v>7451</v>
      </c>
      <c r="C7016" s="711" t="s">
        <v>7437</v>
      </c>
      <c r="D7016" s="711" t="s">
        <v>5942</v>
      </c>
      <c r="E7016" s="713">
        <v>113.97</v>
      </c>
    </row>
    <row r="7017" spans="1:5">
      <c r="A7017" s="712">
        <v>100283</v>
      </c>
      <c r="B7017" s="711" t="s">
        <v>7452</v>
      </c>
      <c r="C7017" s="711" t="s">
        <v>7437</v>
      </c>
      <c r="D7017" s="711" t="s">
        <v>5942</v>
      </c>
      <c r="E7017" s="713">
        <v>18.41</v>
      </c>
    </row>
    <row r="7018" spans="1:5">
      <c r="A7018" s="712">
        <v>100284</v>
      </c>
      <c r="B7018" s="711" t="s">
        <v>7453</v>
      </c>
      <c r="C7018" s="711" t="s">
        <v>7437</v>
      </c>
      <c r="D7018" s="711" t="s">
        <v>5883</v>
      </c>
      <c r="E7018" s="713">
        <v>7.41</v>
      </c>
    </row>
    <row r="7019" spans="1:5">
      <c r="A7019" s="712">
        <v>100285</v>
      </c>
      <c r="B7019" s="711" t="s">
        <v>5406</v>
      </c>
      <c r="C7019" s="711" t="s">
        <v>5368</v>
      </c>
      <c r="D7019" s="711" t="s">
        <v>5942</v>
      </c>
      <c r="E7019" s="713">
        <v>30.62</v>
      </c>
    </row>
    <row r="7020" spans="1:5">
      <c r="A7020" s="712">
        <v>100286</v>
      </c>
      <c r="B7020" s="711" t="s">
        <v>5407</v>
      </c>
      <c r="C7020" s="711" t="s">
        <v>5368</v>
      </c>
      <c r="D7020" s="711" t="s">
        <v>5942</v>
      </c>
      <c r="E7020" s="713">
        <v>9.9700000000000006</v>
      </c>
    </row>
    <row r="7021" spans="1:5">
      <c r="A7021" s="712">
        <v>100287</v>
      </c>
      <c r="B7021" s="711" t="s">
        <v>5408</v>
      </c>
      <c r="C7021" s="711" t="s">
        <v>5368</v>
      </c>
      <c r="D7021" s="711" t="s">
        <v>5942</v>
      </c>
      <c r="E7021" s="713">
        <v>9.5500000000000007</v>
      </c>
    </row>
    <row r="7022" spans="1:5">
      <c r="A7022" s="712">
        <v>99802</v>
      </c>
      <c r="B7022" s="711" t="s">
        <v>5409</v>
      </c>
      <c r="C7022" s="711" t="s">
        <v>281</v>
      </c>
      <c r="D7022" s="711" t="s">
        <v>5942</v>
      </c>
      <c r="E7022" s="713">
        <v>0.39</v>
      </c>
    </row>
    <row r="7023" spans="1:5">
      <c r="A7023" s="712">
        <v>99803</v>
      </c>
      <c r="B7023" s="711" t="s">
        <v>5410</v>
      </c>
      <c r="C7023" s="711" t="s">
        <v>281</v>
      </c>
      <c r="D7023" s="711" t="s">
        <v>5942</v>
      </c>
      <c r="E7023" s="713">
        <v>1.51</v>
      </c>
    </row>
    <row r="7024" spans="1:5">
      <c r="A7024" s="712">
        <v>99805</v>
      </c>
      <c r="B7024" s="711" t="s">
        <v>5411</v>
      </c>
      <c r="C7024" s="711" t="s">
        <v>281</v>
      </c>
      <c r="D7024" s="711" t="s">
        <v>5884</v>
      </c>
      <c r="E7024" s="713">
        <v>7.89</v>
      </c>
    </row>
    <row r="7025" spans="1:5">
      <c r="A7025" s="712">
        <v>99806</v>
      </c>
      <c r="B7025" s="711" t="s">
        <v>5412</v>
      </c>
      <c r="C7025" s="711" t="s">
        <v>281</v>
      </c>
      <c r="D7025" s="711" t="s">
        <v>5942</v>
      </c>
      <c r="E7025" s="713">
        <v>0.62</v>
      </c>
    </row>
    <row r="7026" spans="1:5">
      <c r="A7026" s="712">
        <v>99808</v>
      </c>
      <c r="B7026" s="711" t="s">
        <v>5413</v>
      </c>
      <c r="C7026" s="711" t="s">
        <v>281</v>
      </c>
      <c r="D7026" s="711" t="s">
        <v>5884</v>
      </c>
      <c r="E7026" s="713">
        <v>2.57</v>
      </c>
    </row>
    <row r="7027" spans="1:5">
      <c r="A7027" s="712">
        <v>99809</v>
      </c>
      <c r="B7027" s="711" t="s">
        <v>5414</v>
      </c>
      <c r="C7027" s="711" t="s">
        <v>281</v>
      </c>
      <c r="D7027" s="711" t="s">
        <v>5942</v>
      </c>
      <c r="E7027" s="713">
        <v>4.3099999999999996</v>
      </c>
    </row>
    <row r="7028" spans="1:5">
      <c r="A7028" s="712">
        <v>99811</v>
      </c>
      <c r="B7028" s="711" t="s">
        <v>5415</v>
      </c>
      <c r="C7028" s="711" t="s">
        <v>281</v>
      </c>
      <c r="D7028" s="711" t="s">
        <v>5942</v>
      </c>
      <c r="E7028" s="713">
        <v>2.57</v>
      </c>
    </row>
    <row r="7029" spans="1:5">
      <c r="A7029" s="712">
        <v>99812</v>
      </c>
      <c r="B7029" s="711" t="s">
        <v>5416</v>
      </c>
      <c r="C7029" s="711" t="s">
        <v>281</v>
      </c>
      <c r="D7029" s="711" t="s">
        <v>5942</v>
      </c>
      <c r="E7029" s="713">
        <v>0.82</v>
      </c>
    </row>
    <row r="7030" spans="1:5">
      <c r="A7030" s="712">
        <v>99814</v>
      </c>
      <c r="B7030" s="711" t="s">
        <v>5417</v>
      </c>
      <c r="C7030" s="711" t="s">
        <v>281</v>
      </c>
      <c r="D7030" s="711" t="s">
        <v>5883</v>
      </c>
      <c r="E7030" s="713">
        <v>1.4</v>
      </c>
    </row>
    <row r="7031" spans="1:5">
      <c r="A7031" s="712">
        <v>99822</v>
      </c>
      <c r="B7031" s="711" t="s">
        <v>5418</v>
      </c>
      <c r="C7031" s="711" t="s">
        <v>281</v>
      </c>
      <c r="D7031" s="711" t="s">
        <v>5942</v>
      </c>
      <c r="E7031" s="713">
        <v>0.73</v>
      </c>
    </row>
    <row r="7032" spans="1:5">
      <c r="A7032" s="712">
        <v>99826</v>
      </c>
      <c r="B7032" s="711" t="s">
        <v>5419</v>
      </c>
      <c r="C7032" s="711" t="s">
        <v>281</v>
      </c>
      <c r="D7032" s="711" t="s">
        <v>5942</v>
      </c>
      <c r="E7032" s="713">
        <v>1.1200000000000001</v>
      </c>
    </row>
    <row r="7033" spans="1:5">
      <c r="A7033" s="712">
        <v>73361</v>
      </c>
      <c r="B7033" s="711" t="s">
        <v>5420</v>
      </c>
      <c r="C7033" s="711" t="s">
        <v>424</v>
      </c>
      <c r="D7033" s="711" t="s">
        <v>5883</v>
      </c>
      <c r="E7033" s="713">
        <v>431.78</v>
      </c>
    </row>
    <row r="7034" spans="1:5">
      <c r="A7034" s="712">
        <v>97010</v>
      </c>
      <c r="B7034" s="711" t="s">
        <v>5421</v>
      </c>
      <c r="C7034" s="711" t="s">
        <v>585</v>
      </c>
      <c r="D7034" s="711" t="s">
        <v>5884</v>
      </c>
      <c r="E7034" s="713">
        <v>29.9</v>
      </c>
    </row>
    <row r="7035" spans="1:5">
      <c r="A7035" s="712">
        <v>97011</v>
      </c>
      <c r="B7035" s="711" t="s">
        <v>5422</v>
      </c>
      <c r="C7035" s="711" t="s">
        <v>585</v>
      </c>
      <c r="D7035" s="711" t="s">
        <v>5884</v>
      </c>
      <c r="E7035" s="713">
        <v>24.83</v>
      </c>
    </row>
    <row r="7036" spans="1:5">
      <c r="A7036" s="712">
        <v>97012</v>
      </c>
      <c r="B7036" s="711" t="s">
        <v>5423</v>
      </c>
      <c r="C7036" s="711" t="s">
        <v>585</v>
      </c>
      <c r="D7036" s="711" t="s">
        <v>5884</v>
      </c>
      <c r="E7036" s="713">
        <v>22.3</v>
      </c>
    </row>
    <row r="7037" spans="1:5">
      <c r="A7037" s="712">
        <v>97013</v>
      </c>
      <c r="B7037" s="711" t="s">
        <v>5424</v>
      </c>
      <c r="C7037" s="711" t="s">
        <v>585</v>
      </c>
      <c r="D7037" s="711" t="s">
        <v>5884</v>
      </c>
      <c r="E7037" s="713">
        <v>48.19</v>
      </c>
    </row>
    <row r="7038" spans="1:5">
      <c r="A7038" s="712">
        <v>97014</v>
      </c>
      <c r="B7038" s="711" t="s">
        <v>5425</v>
      </c>
      <c r="C7038" s="711" t="s">
        <v>585</v>
      </c>
      <c r="D7038" s="711" t="s">
        <v>5884</v>
      </c>
      <c r="E7038" s="713">
        <v>37.25</v>
      </c>
    </row>
    <row r="7039" spans="1:5">
      <c r="A7039" s="712">
        <v>97015</v>
      </c>
      <c r="B7039" s="711" t="s">
        <v>5426</v>
      </c>
      <c r="C7039" s="711" t="s">
        <v>585</v>
      </c>
      <c r="D7039" s="711" t="s">
        <v>5884</v>
      </c>
      <c r="E7039" s="713">
        <v>31.77</v>
      </c>
    </row>
    <row r="7040" spans="1:5">
      <c r="A7040" s="712">
        <v>97016</v>
      </c>
      <c r="B7040" s="711" t="s">
        <v>5427</v>
      </c>
      <c r="C7040" s="711" t="s">
        <v>585</v>
      </c>
      <c r="D7040" s="711" t="s">
        <v>5884</v>
      </c>
      <c r="E7040" s="713">
        <v>24.76</v>
      </c>
    </row>
    <row r="7041" spans="1:5">
      <c r="A7041" s="712">
        <v>97017</v>
      </c>
      <c r="B7041" s="711" t="s">
        <v>5428</v>
      </c>
      <c r="C7041" s="711" t="s">
        <v>585</v>
      </c>
      <c r="D7041" s="711" t="s">
        <v>5884</v>
      </c>
      <c r="E7041" s="713">
        <v>19.77</v>
      </c>
    </row>
    <row r="7042" spans="1:5">
      <c r="A7042" s="712">
        <v>97018</v>
      </c>
      <c r="B7042" s="711" t="s">
        <v>5429</v>
      </c>
      <c r="C7042" s="711" t="s">
        <v>585</v>
      </c>
      <c r="D7042" s="711" t="s">
        <v>5884</v>
      </c>
      <c r="E7042" s="713">
        <v>17.239999999999998</v>
      </c>
    </row>
    <row r="7043" spans="1:5">
      <c r="A7043" s="712">
        <v>97031</v>
      </c>
      <c r="B7043" s="711" t="s">
        <v>5430</v>
      </c>
      <c r="C7043" s="711" t="s">
        <v>585</v>
      </c>
      <c r="D7043" s="711" t="s">
        <v>5884</v>
      </c>
      <c r="E7043" s="713">
        <v>33.08</v>
      </c>
    </row>
    <row r="7044" spans="1:5">
      <c r="A7044" s="712">
        <v>97032</v>
      </c>
      <c r="B7044" s="711" t="s">
        <v>5431</v>
      </c>
      <c r="C7044" s="711" t="s">
        <v>585</v>
      </c>
      <c r="D7044" s="711" t="s">
        <v>5884</v>
      </c>
      <c r="E7044" s="713">
        <v>24.06</v>
      </c>
    </row>
    <row r="7045" spans="1:5">
      <c r="A7045" s="712">
        <v>97033</v>
      </c>
      <c r="B7045" s="711" t="s">
        <v>5432</v>
      </c>
      <c r="C7045" s="711" t="s">
        <v>585</v>
      </c>
      <c r="D7045" s="711" t="s">
        <v>5884</v>
      </c>
      <c r="E7045" s="713">
        <v>35.299999999999997</v>
      </c>
    </row>
    <row r="7046" spans="1:5">
      <c r="A7046" s="712">
        <v>97034</v>
      </c>
      <c r="B7046" s="711" t="s">
        <v>5433</v>
      </c>
      <c r="C7046" s="711" t="s">
        <v>585</v>
      </c>
      <c r="D7046" s="711" t="s">
        <v>5884</v>
      </c>
      <c r="E7046" s="713">
        <v>24.37</v>
      </c>
    </row>
    <row r="7047" spans="1:5">
      <c r="A7047" s="712">
        <v>97039</v>
      </c>
      <c r="B7047" s="711" t="s">
        <v>5434</v>
      </c>
      <c r="C7047" s="711" t="s">
        <v>281</v>
      </c>
      <c r="D7047" s="711" t="s">
        <v>5884</v>
      </c>
      <c r="E7047" s="713">
        <v>34.020000000000003</v>
      </c>
    </row>
    <row r="7048" spans="1:5">
      <c r="A7048" s="712">
        <v>97040</v>
      </c>
      <c r="B7048" s="711" t="s">
        <v>5435</v>
      </c>
      <c r="C7048" s="711" t="s">
        <v>281</v>
      </c>
      <c r="D7048" s="711" t="s">
        <v>5884</v>
      </c>
      <c r="E7048" s="713">
        <v>12.17</v>
      </c>
    </row>
    <row r="7049" spans="1:5">
      <c r="A7049" s="712">
        <v>97041</v>
      </c>
      <c r="B7049" s="711" t="s">
        <v>5436</v>
      </c>
      <c r="C7049" s="711" t="s">
        <v>281</v>
      </c>
      <c r="D7049" s="711" t="s">
        <v>5884</v>
      </c>
      <c r="E7049" s="713">
        <v>176.98</v>
      </c>
    </row>
    <row r="7050" spans="1:5">
      <c r="A7050" s="712">
        <v>97046</v>
      </c>
      <c r="B7050" s="711" t="s">
        <v>5437</v>
      </c>
      <c r="C7050" s="711" t="s">
        <v>281</v>
      </c>
      <c r="D7050" s="711" t="s">
        <v>5883</v>
      </c>
      <c r="E7050" s="713">
        <v>0.26</v>
      </c>
    </row>
    <row r="7051" spans="1:5">
      <c r="A7051" s="712">
        <v>97047</v>
      </c>
      <c r="B7051" s="711" t="s">
        <v>5438</v>
      </c>
      <c r="C7051" s="711" t="s">
        <v>281</v>
      </c>
      <c r="D7051" s="711" t="s">
        <v>5883</v>
      </c>
      <c r="E7051" s="713">
        <v>0.1</v>
      </c>
    </row>
    <row r="7052" spans="1:5">
      <c r="A7052" s="712">
        <v>97048</v>
      </c>
      <c r="B7052" s="711" t="s">
        <v>5439</v>
      </c>
      <c r="C7052" s="711" t="s">
        <v>281</v>
      </c>
      <c r="D7052" s="711" t="s">
        <v>5883</v>
      </c>
      <c r="E7052" s="713">
        <v>0.08</v>
      </c>
    </row>
    <row r="7053" spans="1:5">
      <c r="A7053" s="712">
        <v>97051</v>
      </c>
      <c r="B7053" s="711" t="s">
        <v>5440</v>
      </c>
      <c r="C7053" s="711" t="s">
        <v>585</v>
      </c>
      <c r="D7053" s="711" t="s">
        <v>5884</v>
      </c>
      <c r="E7053" s="713">
        <v>2.98</v>
      </c>
    </row>
    <row r="7054" spans="1:5">
      <c r="A7054" s="712">
        <v>97053</v>
      </c>
      <c r="B7054" s="711" t="s">
        <v>5441</v>
      </c>
      <c r="C7054" s="711" t="s">
        <v>585</v>
      </c>
      <c r="D7054" s="711" t="s">
        <v>5884</v>
      </c>
      <c r="E7054" s="713">
        <v>8.93</v>
      </c>
    </row>
    <row r="7055" spans="1:5">
      <c r="A7055" s="712">
        <v>97054</v>
      </c>
      <c r="B7055" s="711" t="s">
        <v>7454</v>
      </c>
      <c r="C7055" s="711" t="s">
        <v>269</v>
      </c>
      <c r="D7055" s="711" t="s">
        <v>5884</v>
      </c>
      <c r="E7055" s="713">
        <v>30.07</v>
      </c>
    </row>
    <row r="7056" spans="1:5">
      <c r="A7056" s="712">
        <v>97062</v>
      </c>
      <c r="B7056" s="711" t="s">
        <v>5442</v>
      </c>
      <c r="C7056" s="711" t="s">
        <v>281</v>
      </c>
      <c r="D7056" s="711" t="s">
        <v>5884</v>
      </c>
      <c r="E7056" s="713">
        <v>4.92</v>
      </c>
    </row>
    <row r="7057" spans="1:5">
      <c r="A7057" s="712">
        <v>97063</v>
      </c>
      <c r="B7057" s="711" t="s">
        <v>5443</v>
      </c>
      <c r="C7057" s="711" t="s">
        <v>281</v>
      </c>
      <c r="D7057" s="711" t="s">
        <v>5884</v>
      </c>
      <c r="E7057" s="713">
        <v>7.22</v>
      </c>
    </row>
    <row r="7058" spans="1:5">
      <c r="A7058" s="712">
        <v>97064</v>
      </c>
      <c r="B7058" s="711" t="s">
        <v>5444</v>
      </c>
      <c r="C7058" s="711" t="s">
        <v>585</v>
      </c>
      <c r="D7058" s="711" t="s">
        <v>5884</v>
      </c>
      <c r="E7058" s="713">
        <v>13.38</v>
      </c>
    </row>
    <row r="7059" spans="1:5">
      <c r="A7059" s="712">
        <v>97065</v>
      </c>
      <c r="B7059" s="711" t="s">
        <v>5445</v>
      </c>
      <c r="C7059" s="711" t="s">
        <v>424</v>
      </c>
      <c r="D7059" s="711" t="s">
        <v>5884</v>
      </c>
      <c r="E7059" s="713">
        <v>4.6900000000000004</v>
      </c>
    </row>
    <row r="7060" spans="1:5">
      <c r="A7060" s="712">
        <v>97066</v>
      </c>
      <c r="B7060" s="711" t="s">
        <v>5446</v>
      </c>
      <c r="C7060" s="711" t="s">
        <v>281</v>
      </c>
      <c r="D7060" s="711" t="s">
        <v>5884</v>
      </c>
      <c r="E7060" s="713">
        <v>52.47</v>
      </c>
    </row>
    <row r="7061" spans="1:5">
      <c r="A7061" s="712">
        <v>97067</v>
      </c>
      <c r="B7061" s="711" t="s">
        <v>5447</v>
      </c>
      <c r="C7061" s="711" t="s">
        <v>585</v>
      </c>
      <c r="D7061" s="711" t="s">
        <v>5884</v>
      </c>
      <c r="E7061" s="713">
        <v>497.83</v>
      </c>
    </row>
    <row r="7062" spans="1:5">
      <c r="A7062" s="712">
        <v>85421</v>
      </c>
      <c r="B7062" s="711" t="s">
        <v>5448</v>
      </c>
      <c r="C7062" s="711" t="s">
        <v>281</v>
      </c>
      <c r="D7062" s="711" t="s">
        <v>5884</v>
      </c>
      <c r="E7062" s="713">
        <v>12.85</v>
      </c>
    </row>
    <row r="7063" spans="1:5">
      <c r="A7063" s="712">
        <v>97621</v>
      </c>
      <c r="B7063" s="711" t="s">
        <v>5449</v>
      </c>
      <c r="C7063" s="711" t="s">
        <v>424</v>
      </c>
      <c r="D7063" s="711" t="s">
        <v>5942</v>
      </c>
      <c r="E7063" s="713">
        <v>84.12</v>
      </c>
    </row>
    <row r="7064" spans="1:5">
      <c r="A7064" s="712">
        <v>97622</v>
      </c>
      <c r="B7064" s="711" t="s">
        <v>5450</v>
      </c>
      <c r="C7064" s="711" t="s">
        <v>424</v>
      </c>
      <c r="D7064" s="711" t="s">
        <v>5942</v>
      </c>
      <c r="E7064" s="713">
        <v>41</v>
      </c>
    </row>
    <row r="7065" spans="1:5">
      <c r="A7065" s="712">
        <v>97623</v>
      </c>
      <c r="B7065" s="711" t="s">
        <v>5451</v>
      </c>
      <c r="C7065" s="711" t="s">
        <v>424</v>
      </c>
      <c r="D7065" s="711" t="s">
        <v>5942</v>
      </c>
      <c r="E7065" s="713">
        <v>125.6</v>
      </c>
    </row>
    <row r="7066" spans="1:5">
      <c r="A7066" s="712">
        <v>97624</v>
      </c>
      <c r="B7066" s="711" t="s">
        <v>5452</v>
      </c>
      <c r="C7066" s="711" t="s">
        <v>424</v>
      </c>
      <c r="D7066" s="711" t="s">
        <v>5942</v>
      </c>
      <c r="E7066" s="713">
        <v>77.08</v>
      </c>
    </row>
    <row r="7067" spans="1:5">
      <c r="A7067" s="712">
        <v>97625</v>
      </c>
      <c r="B7067" s="711" t="s">
        <v>5453</v>
      </c>
      <c r="C7067" s="711" t="s">
        <v>424</v>
      </c>
      <c r="D7067" s="711" t="s">
        <v>5883</v>
      </c>
      <c r="E7067" s="713">
        <v>34.69</v>
      </c>
    </row>
    <row r="7068" spans="1:5">
      <c r="A7068" s="712">
        <v>97626</v>
      </c>
      <c r="B7068" s="711" t="s">
        <v>5454</v>
      </c>
      <c r="C7068" s="711" t="s">
        <v>424</v>
      </c>
      <c r="D7068" s="711" t="s">
        <v>5884</v>
      </c>
      <c r="E7068" s="713">
        <v>436.23</v>
      </c>
    </row>
    <row r="7069" spans="1:5">
      <c r="A7069" s="712">
        <v>97627</v>
      </c>
      <c r="B7069" s="711" t="s">
        <v>5455</v>
      </c>
      <c r="C7069" s="711" t="s">
        <v>424</v>
      </c>
      <c r="D7069" s="711" t="s">
        <v>5883</v>
      </c>
      <c r="E7069" s="713">
        <v>208.41</v>
      </c>
    </row>
    <row r="7070" spans="1:5">
      <c r="A7070" s="712">
        <v>97628</v>
      </c>
      <c r="B7070" s="711" t="s">
        <v>5456</v>
      </c>
      <c r="C7070" s="711" t="s">
        <v>424</v>
      </c>
      <c r="D7070" s="711" t="s">
        <v>5942</v>
      </c>
      <c r="E7070" s="713">
        <v>202.63</v>
      </c>
    </row>
    <row r="7071" spans="1:5">
      <c r="A7071" s="712">
        <v>97629</v>
      </c>
      <c r="B7071" s="711" t="s">
        <v>5457</v>
      </c>
      <c r="C7071" s="711" t="s">
        <v>424</v>
      </c>
      <c r="D7071" s="711" t="s">
        <v>5883</v>
      </c>
      <c r="E7071" s="713">
        <v>93.43</v>
      </c>
    </row>
    <row r="7072" spans="1:5">
      <c r="A7072" s="712">
        <v>97631</v>
      </c>
      <c r="B7072" s="711" t="s">
        <v>5458</v>
      </c>
      <c r="C7072" s="711" t="s">
        <v>281</v>
      </c>
      <c r="D7072" s="711" t="s">
        <v>5942</v>
      </c>
      <c r="E7072" s="713">
        <v>2.42</v>
      </c>
    </row>
    <row r="7073" spans="1:5">
      <c r="A7073" s="712">
        <v>97632</v>
      </c>
      <c r="B7073" s="711" t="s">
        <v>5459</v>
      </c>
      <c r="C7073" s="711" t="s">
        <v>585</v>
      </c>
      <c r="D7073" s="711" t="s">
        <v>5884</v>
      </c>
      <c r="E7073" s="713">
        <v>1.88</v>
      </c>
    </row>
    <row r="7074" spans="1:5">
      <c r="A7074" s="712">
        <v>97633</v>
      </c>
      <c r="B7074" s="711" t="s">
        <v>5460</v>
      </c>
      <c r="C7074" s="711" t="s">
        <v>281</v>
      </c>
      <c r="D7074" s="711" t="s">
        <v>5884</v>
      </c>
      <c r="E7074" s="713">
        <v>16.54</v>
      </c>
    </row>
    <row r="7075" spans="1:5">
      <c r="A7075" s="712">
        <v>97634</v>
      </c>
      <c r="B7075" s="711" t="s">
        <v>5461</v>
      </c>
      <c r="C7075" s="711" t="s">
        <v>281</v>
      </c>
      <c r="D7075" s="711" t="s">
        <v>5883</v>
      </c>
      <c r="E7075" s="713">
        <v>9.0299999999999994</v>
      </c>
    </row>
    <row r="7076" spans="1:5">
      <c r="A7076" s="712">
        <v>97635</v>
      </c>
      <c r="B7076" s="711" t="s">
        <v>892</v>
      </c>
      <c r="C7076" s="711" t="s">
        <v>281</v>
      </c>
      <c r="D7076" s="711" t="s">
        <v>5884</v>
      </c>
      <c r="E7076" s="713">
        <v>11.5</v>
      </c>
    </row>
    <row r="7077" spans="1:5">
      <c r="A7077" s="712">
        <v>97636</v>
      </c>
      <c r="B7077" s="711" t="s">
        <v>68</v>
      </c>
      <c r="C7077" s="711" t="s">
        <v>281</v>
      </c>
      <c r="D7077" s="711" t="s">
        <v>5883</v>
      </c>
      <c r="E7077" s="713">
        <v>11.66</v>
      </c>
    </row>
    <row r="7078" spans="1:5">
      <c r="A7078" s="712">
        <v>97637</v>
      </c>
      <c r="B7078" s="711" t="s">
        <v>5462</v>
      </c>
      <c r="C7078" s="711" t="s">
        <v>281</v>
      </c>
      <c r="D7078" s="711" t="s">
        <v>5884</v>
      </c>
      <c r="E7078" s="713">
        <v>1.9</v>
      </c>
    </row>
    <row r="7079" spans="1:5">
      <c r="A7079" s="712">
        <v>97638</v>
      </c>
      <c r="B7079" s="711" t="s">
        <v>5463</v>
      </c>
      <c r="C7079" s="711" t="s">
        <v>281</v>
      </c>
      <c r="D7079" s="711" t="s">
        <v>5884</v>
      </c>
      <c r="E7079" s="713">
        <v>5.52</v>
      </c>
    </row>
    <row r="7080" spans="1:5">
      <c r="A7080" s="712">
        <v>97639</v>
      </c>
      <c r="B7080" s="711" t="s">
        <v>5464</v>
      </c>
      <c r="C7080" s="711" t="s">
        <v>281</v>
      </c>
      <c r="D7080" s="711" t="s">
        <v>5942</v>
      </c>
      <c r="E7080" s="713">
        <v>14.65</v>
      </c>
    </row>
    <row r="7081" spans="1:5">
      <c r="A7081" s="712">
        <v>97640</v>
      </c>
      <c r="B7081" s="711" t="s">
        <v>5465</v>
      </c>
      <c r="C7081" s="711" t="s">
        <v>281</v>
      </c>
      <c r="D7081" s="711" t="s">
        <v>5884</v>
      </c>
      <c r="E7081" s="713">
        <v>1.2</v>
      </c>
    </row>
    <row r="7082" spans="1:5">
      <c r="A7082" s="712">
        <v>97641</v>
      </c>
      <c r="B7082" s="711" t="s">
        <v>5466</v>
      </c>
      <c r="C7082" s="711" t="s">
        <v>281</v>
      </c>
      <c r="D7082" s="711" t="s">
        <v>5884</v>
      </c>
      <c r="E7082" s="713">
        <v>3.66</v>
      </c>
    </row>
    <row r="7083" spans="1:5">
      <c r="A7083" s="712">
        <v>97642</v>
      </c>
      <c r="B7083" s="711" t="s">
        <v>5467</v>
      </c>
      <c r="C7083" s="711" t="s">
        <v>281</v>
      </c>
      <c r="D7083" s="711" t="s">
        <v>5884</v>
      </c>
      <c r="E7083" s="713">
        <v>2.14</v>
      </c>
    </row>
    <row r="7084" spans="1:5">
      <c r="A7084" s="712">
        <v>97643</v>
      </c>
      <c r="B7084" s="711" t="s">
        <v>5468</v>
      </c>
      <c r="C7084" s="711" t="s">
        <v>281</v>
      </c>
      <c r="D7084" s="711" t="s">
        <v>5942</v>
      </c>
      <c r="E7084" s="713">
        <v>17.97</v>
      </c>
    </row>
    <row r="7085" spans="1:5">
      <c r="A7085" s="712">
        <v>97644</v>
      </c>
      <c r="B7085" s="711" t="s">
        <v>5469</v>
      </c>
      <c r="C7085" s="711" t="s">
        <v>281</v>
      </c>
      <c r="D7085" s="711" t="s">
        <v>5942</v>
      </c>
      <c r="E7085" s="713">
        <v>6.77</v>
      </c>
    </row>
    <row r="7086" spans="1:5">
      <c r="A7086" s="712">
        <v>97645</v>
      </c>
      <c r="B7086" s="711" t="s">
        <v>5470</v>
      </c>
      <c r="C7086" s="711" t="s">
        <v>281</v>
      </c>
      <c r="D7086" s="711" t="s">
        <v>5884</v>
      </c>
      <c r="E7086" s="713">
        <v>23.42</v>
      </c>
    </row>
    <row r="7087" spans="1:5">
      <c r="A7087" s="712">
        <v>97647</v>
      </c>
      <c r="B7087" s="711" t="s">
        <v>5471</v>
      </c>
      <c r="C7087" s="711" t="s">
        <v>281</v>
      </c>
      <c r="D7087" s="711" t="s">
        <v>5884</v>
      </c>
      <c r="E7087" s="713">
        <v>2.59</v>
      </c>
    </row>
    <row r="7088" spans="1:5">
      <c r="A7088" s="712">
        <v>97648</v>
      </c>
      <c r="B7088" s="711" t="s">
        <v>5472</v>
      </c>
      <c r="C7088" s="711" t="s">
        <v>281</v>
      </c>
      <c r="D7088" s="711" t="s">
        <v>5884</v>
      </c>
      <c r="E7088" s="713">
        <v>1.49</v>
      </c>
    </row>
    <row r="7089" spans="1:5">
      <c r="A7089" s="712">
        <v>97649</v>
      </c>
      <c r="B7089" s="711" t="s">
        <v>5473</v>
      </c>
      <c r="C7089" s="711" t="s">
        <v>281</v>
      </c>
      <c r="D7089" s="711" t="s">
        <v>5883</v>
      </c>
      <c r="E7089" s="713">
        <v>3.2</v>
      </c>
    </row>
    <row r="7090" spans="1:5">
      <c r="A7090" s="712">
        <v>97650</v>
      </c>
      <c r="B7090" s="711" t="s">
        <v>5474</v>
      </c>
      <c r="C7090" s="711" t="s">
        <v>281</v>
      </c>
      <c r="D7090" s="711" t="s">
        <v>5884</v>
      </c>
      <c r="E7090" s="713">
        <v>5.58</v>
      </c>
    </row>
    <row r="7091" spans="1:5">
      <c r="A7091" s="712">
        <v>97651</v>
      </c>
      <c r="B7091" s="711" t="s">
        <v>5475</v>
      </c>
      <c r="C7091" s="711" t="s">
        <v>269</v>
      </c>
      <c r="D7091" s="711" t="s">
        <v>5884</v>
      </c>
      <c r="E7091" s="713">
        <v>61.85</v>
      </c>
    </row>
    <row r="7092" spans="1:5">
      <c r="A7092" s="712">
        <v>97652</v>
      </c>
      <c r="B7092" s="711" t="s">
        <v>5476</v>
      </c>
      <c r="C7092" s="711" t="s">
        <v>269</v>
      </c>
      <c r="D7092" s="711" t="s">
        <v>5884</v>
      </c>
      <c r="E7092" s="713">
        <v>140.22999999999999</v>
      </c>
    </row>
    <row r="7093" spans="1:5">
      <c r="A7093" s="712">
        <v>97653</v>
      </c>
      <c r="B7093" s="711" t="s">
        <v>5477</v>
      </c>
      <c r="C7093" s="711" t="s">
        <v>269</v>
      </c>
      <c r="D7093" s="711" t="s">
        <v>5883</v>
      </c>
      <c r="E7093" s="713">
        <v>85.43</v>
      </c>
    </row>
    <row r="7094" spans="1:5">
      <c r="A7094" s="712">
        <v>97654</v>
      </c>
      <c r="B7094" s="711" t="s">
        <v>5478</v>
      </c>
      <c r="C7094" s="711" t="s">
        <v>269</v>
      </c>
      <c r="D7094" s="711" t="s">
        <v>5883</v>
      </c>
      <c r="E7094" s="713">
        <v>106.89</v>
      </c>
    </row>
    <row r="7095" spans="1:5">
      <c r="A7095" s="712">
        <v>97655</v>
      </c>
      <c r="B7095" s="711" t="s">
        <v>5479</v>
      </c>
      <c r="C7095" s="711" t="s">
        <v>281</v>
      </c>
      <c r="D7095" s="711" t="s">
        <v>5883</v>
      </c>
      <c r="E7095" s="713">
        <v>16.78</v>
      </c>
    </row>
    <row r="7096" spans="1:5">
      <c r="A7096" s="712">
        <v>97656</v>
      </c>
      <c r="B7096" s="711" t="s">
        <v>5480</v>
      </c>
      <c r="C7096" s="711" t="s">
        <v>269</v>
      </c>
      <c r="D7096" s="711" t="s">
        <v>5883</v>
      </c>
      <c r="E7096" s="713">
        <v>166.79</v>
      </c>
    </row>
    <row r="7097" spans="1:5">
      <c r="A7097" s="712">
        <v>97657</v>
      </c>
      <c r="B7097" s="711" t="s">
        <v>5481</v>
      </c>
      <c r="C7097" s="711" t="s">
        <v>269</v>
      </c>
      <c r="D7097" s="711" t="s">
        <v>5883</v>
      </c>
      <c r="E7097" s="713">
        <v>330.6</v>
      </c>
    </row>
    <row r="7098" spans="1:5">
      <c r="A7098" s="712">
        <v>97658</v>
      </c>
      <c r="B7098" s="711" t="s">
        <v>5482</v>
      </c>
      <c r="C7098" s="711" t="s">
        <v>269</v>
      </c>
      <c r="D7098" s="711" t="s">
        <v>5883</v>
      </c>
      <c r="E7098" s="713">
        <v>125.95</v>
      </c>
    </row>
    <row r="7099" spans="1:5">
      <c r="A7099" s="712">
        <v>97659</v>
      </c>
      <c r="B7099" s="711" t="s">
        <v>5483</v>
      </c>
      <c r="C7099" s="711" t="s">
        <v>269</v>
      </c>
      <c r="D7099" s="711" t="s">
        <v>5883</v>
      </c>
      <c r="E7099" s="713">
        <v>172.56</v>
      </c>
    </row>
    <row r="7100" spans="1:5">
      <c r="A7100" s="712">
        <v>97660</v>
      </c>
      <c r="B7100" s="711" t="s">
        <v>5484</v>
      </c>
      <c r="C7100" s="711" t="s">
        <v>269</v>
      </c>
      <c r="D7100" s="711" t="s">
        <v>5942</v>
      </c>
      <c r="E7100" s="713">
        <v>0.48</v>
      </c>
    </row>
    <row r="7101" spans="1:5">
      <c r="A7101" s="712">
        <v>97661</v>
      </c>
      <c r="B7101" s="711" t="s">
        <v>5485</v>
      </c>
      <c r="C7101" s="711" t="s">
        <v>585</v>
      </c>
      <c r="D7101" s="711" t="s">
        <v>5942</v>
      </c>
      <c r="E7101" s="713">
        <v>0.49</v>
      </c>
    </row>
    <row r="7102" spans="1:5">
      <c r="A7102" s="712">
        <v>97662</v>
      </c>
      <c r="B7102" s="711" t="s">
        <v>5486</v>
      </c>
      <c r="C7102" s="711" t="s">
        <v>585</v>
      </c>
      <c r="D7102" s="711" t="s">
        <v>5942</v>
      </c>
      <c r="E7102" s="713">
        <v>0.35</v>
      </c>
    </row>
    <row r="7103" spans="1:5">
      <c r="A7103" s="712">
        <v>97663</v>
      </c>
      <c r="B7103" s="711" t="s">
        <v>5487</v>
      </c>
      <c r="C7103" s="711" t="s">
        <v>269</v>
      </c>
      <c r="D7103" s="711" t="s">
        <v>5942</v>
      </c>
      <c r="E7103" s="713">
        <v>8.9499999999999993</v>
      </c>
    </row>
    <row r="7104" spans="1:5">
      <c r="A7104" s="712">
        <v>97664</v>
      </c>
      <c r="B7104" s="711" t="s">
        <v>5488</v>
      </c>
      <c r="C7104" s="711" t="s">
        <v>269</v>
      </c>
      <c r="D7104" s="711" t="s">
        <v>5942</v>
      </c>
      <c r="E7104" s="713">
        <v>1.1100000000000001</v>
      </c>
    </row>
    <row r="7105" spans="1:5">
      <c r="A7105" s="712">
        <v>97665</v>
      </c>
      <c r="B7105" s="711" t="s">
        <v>5489</v>
      </c>
      <c r="C7105" s="711" t="s">
        <v>269</v>
      </c>
      <c r="D7105" s="711" t="s">
        <v>5942</v>
      </c>
      <c r="E7105" s="713">
        <v>0.94</v>
      </c>
    </row>
    <row r="7106" spans="1:5">
      <c r="A7106" s="712">
        <v>97666</v>
      </c>
      <c r="B7106" s="711" t="s">
        <v>5490</v>
      </c>
      <c r="C7106" s="711" t="s">
        <v>269</v>
      </c>
      <c r="D7106" s="711" t="s">
        <v>5942</v>
      </c>
      <c r="E7106" s="713">
        <v>6.52</v>
      </c>
    </row>
    <row r="7107" spans="1:5">
      <c r="A7107" s="712">
        <v>95967</v>
      </c>
      <c r="B7107" s="711" t="s">
        <v>5491</v>
      </c>
      <c r="C7107" s="711" t="s">
        <v>84</v>
      </c>
      <c r="D7107" s="711" t="s">
        <v>5884</v>
      </c>
      <c r="E7107" s="713">
        <v>102.46</v>
      </c>
    </row>
    <row r="7108" spans="1:5">
      <c r="A7108" s="712">
        <v>99058</v>
      </c>
      <c r="B7108" s="711" t="s">
        <v>5492</v>
      </c>
      <c r="C7108" s="711" t="s">
        <v>269</v>
      </c>
      <c r="D7108" s="711" t="s">
        <v>5883</v>
      </c>
      <c r="E7108" s="713">
        <v>5.51</v>
      </c>
    </row>
    <row r="7109" spans="1:5">
      <c r="A7109" s="712">
        <v>99059</v>
      </c>
      <c r="B7109" s="711" t="s">
        <v>5493</v>
      </c>
      <c r="C7109" s="711" t="s">
        <v>585</v>
      </c>
      <c r="D7109" s="711" t="s">
        <v>5884</v>
      </c>
      <c r="E7109" s="713">
        <v>42.33</v>
      </c>
    </row>
    <row r="7110" spans="1:5">
      <c r="A7110" s="712">
        <v>99060</v>
      </c>
      <c r="B7110" s="711" t="s">
        <v>5494</v>
      </c>
      <c r="C7110" s="711" t="s">
        <v>269</v>
      </c>
      <c r="D7110" s="711" t="s">
        <v>5884</v>
      </c>
      <c r="E7110" s="713">
        <v>112.58</v>
      </c>
    </row>
    <row r="7111" spans="1:5">
      <c r="A7111" s="712">
        <v>99061</v>
      </c>
      <c r="B7111" s="711" t="s">
        <v>5495</v>
      </c>
      <c r="C7111" s="711" t="s">
        <v>269</v>
      </c>
      <c r="D7111" s="711" t="s">
        <v>5884</v>
      </c>
      <c r="E7111" s="713">
        <v>75.48</v>
      </c>
    </row>
    <row r="7112" spans="1:5">
      <c r="A7112" s="712">
        <v>99062</v>
      </c>
      <c r="B7112" s="711" t="s">
        <v>5496</v>
      </c>
      <c r="C7112" s="711" t="s">
        <v>269</v>
      </c>
      <c r="D7112" s="711" t="s">
        <v>5884</v>
      </c>
      <c r="E7112" s="713">
        <v>1.93</v>
      </c>
    </row>
    <row r="7113" spans="1:5">
      <c r="A7113" s="712">
        <v>99063</v>
      </c>
      <c r="B7113" s="711" t="s">
        <v>5497</v>
      </c>
      <c r="C7113" s="711" t="s">
        <v>585</v>
      </c>
      <c r="D7113" s="711" t="s">
        <v>5884</v>
      </c>
      <c r="E7113" s="713">
        <v>3.77</v>
      </c>
    </row>
    <row r="7114" spans="1:5">
      <c r="A7114" s="712">
        <v>99064</v>
      </c>
      <c r="B7114" s="711" t="s">
        <v>5498</v>
      </c>
      <c r="C7114" s="711" t="s">
        <v>585</v>
      </c>
      <c r="D7114" s="711" t="s">
        <v>5883</v>
      </c>
      <c r="E7114" s="713">
        <v>0.27</v>
      </c>
    </row>
    <row r="7115" spans="1:5">
      <c r="A7115" s="712">
        <v>93588</v>
      </c>
      <c r="B7115" s="711" t="s">
        <v>7455</v>
      </c>
      <c r="C7115" s="711" t="s">
        <v>594</v>
      </c>
      <c r="D7115" s="711" t="s">
        <v>5883</v>
      </c>
      <c r="E7115" s="713">
        <v>1.8</v>
      </c>
    </row>
    <row r="7116" spans="1:5">
      <c r="A7116" s="712">
        <v>93589</v>
      </c>
      <c r="B7116" s="711" t="s">
        <v>7456</v>
      </c>
      <c r="C7116" s="711" t="s">
        <v>594</v>
      </c>
      <c r="D7116" s="711" t="s">
        <v>5883</v>
      </c>
      <c r="E7116" s="713">
        <v>1.55</v>
      </c>
    </row>
    <row r="7117" spans="1:5">
      <c r="A7117" s="712">
        <v>93590</v>
      </c>
      <c r="B7117" s="711" t="s">
        <v>5876</v>
      </c>
      <c r="C7117" s="711" t="s">
        <v>594</v>
      </c>
      <c r="D7117" s="711" t="s">
        <v>5883</v>
      </c>
      <c r="E7117" s="713">
        <v>0.56000000000000005</v>
      </c>
    </row>
    <row r="7118" spans="1:5">
      <c r="A7118" s="712">
        <v>93591</v>
      </c>
      <c r="B7118" s="711" t="s">
        <v>7457</v>
      </c>
      <c r="C7118" s="711" t="s">
        <v>594</v>
      </c>
      <c r="D7118" s="711" t="s">
        <v>5883</v>
      </c>
      <c r="E7118" s="713">
        <v>1.62</v>
      </c>
    </row>
    <row r="7119" spans="1:5">
      <c r="A7119" s="712">
        <v>93592</v>
      </c>
      <c r="B7119" s="711" t="s">
        <v>7458</v>
      </c>
      <c r="C7119" s="711" t="s">
        <v>594</v>
      </c>
      <c r="D7119" s="711" t="s">
        <v>5883</v>
      </c>
      <c r="E7119" s="713">
        <v>1.4</v>
      </c>
    </row>
    <row r="7120" spans="1:5">
      <c r="A7120" s="712">
        <v>93593</v>
      </c>
      <c r="B7120" s="711" t="s">
        <v>7459</v>
      </c>
      <c r="C7120" s="711" t="s">
        <v>594</v>
      </c>
      <c r="D7120" s="711" t="s">
        <v>5883</v>
      </c>
      <c r="E7120" s="713">
        <v>0.51</v>
      </c>
    </row>
    <row r="7121" spans="1:6" ht="27">
      <c r="A7121" s="712">
        <v>93594</v>
      </c>
      <c r="B7121" s="770" t="s">
        <v>7460</v>
      </c>
      <c r="C7121" s="711" t="s">
        <v>592</v>
      </c>
      <c r="D7121" s="711" t="s">
        <v>5883</v>
      </c>
      <c r="E7121" s="713">
        <v>1.2</v>
      </c>
    </row>
    <row r="7122" spans="1:6">
      <c r="A7122" s="712">
        <v>93595</v>
      </c>
      <c r="B7122" s="711" t="s">
        <v>7461</v>
      </c>
      <c r="C7122" s="711" t="s">
        <v>592</v>
      </c>
      <c r="D7122" s="711" t="s">
        <v>5883</v>
      </c>
      <c r="E7122" s="713">
        <v>1.04</v>
      </c>
    </row>
    <row r="7123" spans="1:6" ht="40.5">
      <c r="A7123" s="767">
        <v>93596</v>
      </c>
      <c r="B7123" s="765" t="s">
        <v>5877</v>
      </c>
      <c r="C7123" s="764" t="s">
        <v>592</v>
      </c>
      <c r="D7123" s="764" t="s">
        <v>5883</v>
      </c>
      <c r="E7123" s="763">
        <v>0.37</v>
      </c>
    </row>
    <row r="7124" spans="1:6">
      <c r="A7124" s="712">
        <v>93597</v>
      </c>
      <c r="B7124" s="711" t="s">
        <v>7462</v>
      </c>
      <c r="C7124" s="711" t="s">
        <v>592</v>
      </c>
      <c r="D7124" s="711" t="s">
        <v>5883</v>
      </c>
      <c r="E7124" s="713">
        <v>1.08</v>
      </c>
    </row>
    <row r="7125" spans="1:6">
      <c r="A7125" s="712">
        <v>93598</v>
      </c>
      <c r="B7125" s="711" t="s">
        <v>7463</v>
      </c>
      <c r="C7125" s="711" t="s">
        <v>592</v>
      </c>
      <c r="D7125" s="711" t="s">
        <v>5883</v>
      </c>
      <c r="E7125" s="713">
        <v>0.93</v>
      </c>
    </row>
    <row r="7126" spans="1:6">
      <c r="A7126" s="712">
        <v>93599</v>
      </c>
      <c r="B7126" s="711" t="s">
        <v>7464</v>
      </c>
      <c r="C7126" s="711" t="s">
        <v>592</v>
      </c>
      <c r="D7126" s="711" t="s">
        <v>5883</v>
      </c>
      <c r="E7126" s="713">
        <v>0.34</v>
      </c>
    </row>
    <row r="7127" spans="1:6">
      <c r="A7127" s="712">
        <v>95425</v>
      </c>
      <c r="B7127" s="711" t="s">
        <v>7465</v>
      </c>
      <c r="C7127" s="711" t="s">
        <v>594</v>
      </c>
      <c r="D7127" s="711" t="s">
        <v>5883</v>
      </c>
      <c r="E7127" s="713">
        <v>1.38</v>
      </c>
    </row>
    <row r="7128" spans="1:6">
      <c r="A7128" s="712">
        <v>95426</v>
      </c>
      <c r="B7128" s="711" t="s">
        <v>7466</v>
      </c>
      <c r="C7128" s="711" t="s">
        <v>594</v>
      </c>
      <c r="D7128" s="711" t="s">
        <v>5883</v>
      </c>
      <c r="E7128" s="713">
        <v>1.19</v>
      </c>
    </row>
    <row r="7129" spans="1:6">
      <c r="A7129" s="712">
        <v>95427</v>
      </c>
      <c r="B7129" s="711" t="s">
        <v>7467</v>
      </c>
      <c r="C7129" s="711" t="s">
        <v>594</v>
      </c>
      <c r="D7129" s="711" t="s">
        <v>5883</v>
      </c>
      <c r="E7129" s="713">
        <v>0.44</v>
      </c>
    </row>
    <row r="7130" spans="1:6">
      <c r="A7130" s="712">
        <v>95428</v>
      </c>
      <c r="B7130" s="711" t="s">
        <v>7468</v>
      </c>
      <c r="C7130" s="711" t="s">
        <v>592</v>
      </c>
      <c r="D7130" s="711" t="s">
        <v>5883</v>
      </c>
      <c r="E7130" s="713">
        <v>0.92</v>
      </c>
    </row>
    <row r="7131" spans="1:6">
      <c r="A7131" s="712">
        <v>95429</v>
      </c>
      <c r="B7131" s="711" t="s">
        <v>7469</v>
      </c>
      <c r="C7131" s="711" t="s">
        <v>592</v>
      </c>
      <c r="D7131" s="711" t="s">
        <v>5883</v>
      </c>
      <c r="E7131" s="713">
        <v>0.8</v>
      </c>
    </row>
    <row r="7132" spans="1:6">
      <c r="A7132" s="712">
        <v>95430</v>
      </c>
      <c r="B7132" s="711" t="s">
        <v>7470</v>
      </c>
      <c r="C7132" s="711" t="s">
        <v>592</v>
      </c>
      <c r="D7132" s="711" t="s">
        <v>5883</v>
      </c>
      <c r="E7132" s="713">
        <v>0.28000000000000003</v>
      </c>
    </row>
    <row r="7133" spans="1:6">
      <c r="A7133" s="712">
        <v>95875</v>
      </c>
      <c r="B7133" s="711" t="s">
        <v>5869</v>
      </c>
      <c r="C7133" s="711" t="s">
        <v>594</v>
      </c>
      <c r="D7133" s="711" t="s">
        <v>5883</v>
      </c>
      <c r="E7133" s="713">
        <v>1.43</v>
      </c>
    </row>
    <row r="7134" spans="1:6">
      <c r="A7134" s="712">
        <v>95876</v>
      </c>
      <c r="B7134" s="711" t="s">
        <v>7471</v>
      </c>
      <c r="C7134" s="711" t="s">
        <v>594</v>
      </c>
      <c r="D7134" s="711" t="s">
        <v>5883</v>
      </c>
      <c r="E7134" s="713">
        <v>1.28</v>
      </c>
    </row>
    <row r="7135" spans="1:6">
      <c r="A7135" s="712">
        <v>95877</v>
      </c>
      <c r="B7135" s="711" t="s">
        <v>7472</v>
      </c>
      <c r="C7135" s="711" t="s">
        <v>594</v>
      </c>
      <c r="D7135" s="711" t="s">
        <v>5883</v>
      </c>
      <c r="E7135" s="713">
        <v>1.1000000000000001</v>
      </c>
    </row>
    <row r="7136" spans="1:6" ht="40.5">
      <c r="A7136" s="773">
        <v>95878</v>
      </c>
      <c r="B7136" s="772" t="s">
        <v>7473</v>
      </c>
      <c r="C7136" s="772" t="s">
        <v>592</v>
      </c>
      <c r="D7136" s="772" t="s">
        <v>5883</v>
      </c>
      <c r="E7136" s="771">
        <v>0.95</v>
      </c>
      <c r="F7136" s="771"/>
    </row>
    <row r="7137" spans="1:5">
      <c r="A7137" s="712">
        <v>95879</v>
      </c>
      <c r="B7137" s="711" t="s">
        <v>7474</v>
      </c>
      <c r="C7137" s="711" t="s">
        <v>592</v>
      </c>
      <c r="D7137" s="711" t="s">
        <v>5883</v>
      </c>
      <c r="E7137" s="713">
        <v>0.86</v>
      </c>
    </row>
    <row r="7138" spans="1:5">
      <c r="A7138" s="712">
        <v>95880</v>
      </c>
      <c r="B7138" s="711" t="s">
        <v>7475</v>
      </c>
      <c r="C7138" s="711" t="s">
        <v>592</v>
      </c>
      <c r="D7138" s="711" t="s">
        <v>5883</v>
      </c>
      <c r="E7138" s="713">
        <v>0.74</v>
      </c>
    </row>
    <row r="7139" spans="1:5">
      <c r="A7139" s="712">
        <v>97912</v>
      </c>
      <c r="B7139" s="711" t="s">
        <v>7476</v>
      </c>
      <c r="C7139" s="711" t="s">
        <v>594</v>
      </c>
      <c r="D7139" s="711" t="s">
        <v>5883</v>
      </c>
      <c r="E7139" s="713">
        <v>2.1800000000000002</v>
      </c>
    </row>
    <row r="7140" spans="1:5">
      <c r="A7140" s="712">
        <v>97913</v>
      </c>
      <c r="B7140" s="711" t="s">
        <v>7477</v>
      </c>
      <c r="C7140" s="711" t="s">
        <v>594</v>
      </c>
      <c r="D7140" s="711" t="s">
        <v>5883</v>
      </c>
      <c r="E7140" s="713">
        <v>1.89</v>
      </c>
    </row>
    <row r="7141" spans="1:5">
      <c r="A7141" s="712">
        <v>97914</v>
      </c>
      <c r="B7141" s="711" t="s">
        <v>7478</v>
      </c>
      <c r="C7141" s="711" t="s">
        <v>594</v>
      </c>
      <c r="D7141" s="711" t="s">
        <v>5883</v>
      </c>
      <c r="E7141" s="713">
        <v>1.74</v>
      </c>
    </row>
    <row r="7142" spans="1:5">
      <c r="A7142" s="712">
        <v>97915</v>
      </c>
      <c r="B7142" s="711" t="s">
        <v>7479</v>
      </c>
      <c r="C7142" s="711" t="s">
        <v>594</v>
      </c>
      <c r="D7142" s="711" t="s">
        <v>5883</v>
      </c>
      <c r="E7142" s="713">
        <v>0.7</v>
      </c>
    </row>
    <row r="7143" spans="1:5">
      <c r="A7143" s="712">
        <v>100937</v>
      </c>
      <c r="B7143" s="711" t="s">
        <v>7480</v>
      </c>
      <c r="C7143" s="711" t="s">
        <v>594</v>
      </c>
      <c r="D7143" s="711" t="s">
        <v>5883</v>
      </c>
      <c r="E7143" s="713">
        <v>5.22</v>
      </c>
    </row>
    <row r="7144" spans="1:5">
      <c r="A7144" s="712">
        <v>100938</v>
      </c>
      <c r="B7144" s="711" t="s">
        <v>7481</v>
      </c>
      <c r="C7144" s="711" t="s">
        <v>594</v>
      </c>
      <c r="D7144" s="711" t="s">
        <v>5883</v>
      </c>
      <c r="E7144" s="713">
        <v>4.3099999999999996</v>
      </c>
    </row>
    <row r="7145" spans="1:5">
      <c r="A7145" s="712">
        <v>100939</v>
      </c>
      <c r="B7145" s="711" t="s">
        <v>7482</v>
      </c>
      <c r="C7145" s="711" t="s">
        <v>594</v>
      </c>
      <c r="D7145" s="711" t="s">
        <v>5883</v>
      </c>
      <c r="E7145" s="713">
        <v>3.89</v>
      </c>
    </row>
    <row r="7146" spans="1:5">
      <c r="A7146" s="712">
        <v>100940</v>
      </c>
      <c r="B7146" s="711" t="s">
        <v>7483</v>
      </c>
      <c r="C7146" s="711" t="s">
        <v>594</v>
      </c>
      <c r="D7146" s="711" t="s">
        <v>5883</v>
      </c>
      <c r="E7146" s="713">
        <v>3.32</v>
      </c>
    </row>
    <row r="7147" spans="1:5">
      <c r="A7147" s="712">
        <v>100941</v>
      </c>
      <c r="B7147" s="711" t="s">
        <v>7484</v>
      </c>
      <c r="C7147" s="711" t="s">
        <v>592</v>
      </c>
      <c r="D7147" s="711" t="s">
        <v>5883</v>
      </c>
      <c r="E7147" s="713">
        <v>3.48</v>
      </c>
    </row>
    <row r="7148" spans="1:5">
      <c r="A7148" s="712">
        <v>100942</v>
      </c>
      <c r="B7148" s="711" t="s">
        <v>7485</v>
      </c>
      <c r="C7148" s="711" t="s">
        <v>592</v>
      </c>
      <c r="D7148" s="711" t="s">
        <v>5883</v>
      </c>
      <c r="E7148" s="713">
        <v>2.88</v>
      </c>
    </row>
    <row r="7149" spans="1:5">
      <c r="A7149" s="712">
        <v>100943</v>
      </c>
      <c r="B7149" s="711" t="s">
        <v>7486</v>
      </c>
      <c r="C7149" s="711" t="s">
        <v>592</v>
      </c>
      <c r="D7149" s="711" t="s">
        <v>5883</v>
      </c>
      <c r="E7149" s="713">
        <v>2.58</v>
      </c>
    </row>
    <row r="7150" spans="1:5">
      <c r="A7150" s="712">
        <v>100944</v>
      </c>
      <c r="B7150" s="711" t="s">
        <v>7487</v>
      </c>
      <c r="C7150" s="711" t="s">
        <v>592</v>
      </c>
      <c r="D7150" s="711" t="s">
        <v>5883</v>
      </c>
      <c r="E7150" s="713">
        <v>2.2200000000000002</v>
      </c>
    </row>
    <row r="7151" spans="1:5">
      <c r="A7151" s="712">
        <v>100945</v>
      </c>
      <c r="B7151" s="711" t="s">
        <v>7488</v>
      </c>
      <c r="C7151" s="711" t="s">
        <v>592</v>
      </c>
      <c r="D7151" s="711" t="s">
        <v>5883</v>
      </c>
      <c r="E7151" s="713">
        <v>1.53</v>
      </c>
    </row>
    <row r="7152" spans="1:5">
      <c r="A7152" s="712">
        <v>100946</v>
      </c>
      <c r="B7152" s="711" t="s">
        <v>7489</v>
      </c>
      <c r="C7152" s="711" t="s">
        <v>592</v>
      </c>
      <c r="D7152" s="711" t="s">
        <v>5883</v>
      </c>
      <c r="E7152" s="713">
        <v>1.32</v>
      </c>
    </row>
    <row r="7153" spans="1:5">
      <c r="A7153" s="712">
        <v>100947</v>
      </c>
      <c r="B7153" s="711" t="s">
        <v>7490</v>
      </c>
      <c r="C7153" s="711" t="s">
        <v>592</v>
      </c>
      <c r="D7153" s="711" t="s">
        <v>5883</v>
      </c>
      <c r="E7153" s="713">
        <v>1.21</v>
      </c>
    </row>
    <row r="7154" spans="1:5">
      <c r="A7154" s="712">
        <v>100948</v>
      </c>
      <c r="B7154" s="711" t="s">
        <v>7491</v>
      </c>
      <c r="C7154" s="711" t="s">
        <v>592</v>
      </c>
      <c r="D7154" s="711" t="s">
        <v>5883</v>
      </c>
      <c r="E7154" s="713">
        <v>0.48</v>
      </c>
    </row>
    <row r="7155" spans="1:5">
      <c r="A7155" s="712">
        <v>100949</v>
      </c>
      <c r="B7155" s="711" t="s">
        <v>7492</v>
      </c>
      <c r="C7155" s="711" t="s">
        <v>592</v>
      </c>
      <c r="D7155" s="711" t="s">
        <v>5883</v>
      </c>
      <c r="E7155" s="713">
        <v>3.64</v>
      </c>
    </row>
    <row r="7156" spans="1:5">
      <c r="A7156" s="712">
        <v>100950</v>
      </c>
      <c r="B7156" s="711" t="s">
        <v>7493</v>
      </c>
      <c r="C7156" s="711" t="s">
        <v>592</v>
      </c>
      <c r="D7156" s="711" t="s">
        <v>5883</v>
      </c>
      <c r="E7156" s="713">
        <v>1.91</v>
      </c>
    </row>
    <row r="7157" spans="1:5">
      <c r="A7157" s="712">
        <v>100951</v>
      </c>
      <c r="B7157" s="711" t="s">
        <v>7494</v>
      </c>
      <c r="C7157" s="711" t="s">
        <v>592</v>
      </c>
      <c r="D7157" s="711" t="s">
        <v>5883</v>
      </c>
      <c r="E7157" s="713">
        <v>1.65</v>
      </c>
    </row>
    <row r="7158" spans="1:5">
      <c r="A7158" s="712">
        <v>100952</v>
      </c>
      <c r="B7158" s="711" t="s">
        <v>7495</v>
      </c>
      <c r="C7158" s="711" t="s">
        <v>592</v>
      </c>
      <c r="D7158" s="711" t="s">
        <v>5883</v>
      </c>
      <c r="E7158" s="713">
        <v>1.52</v>
      </c>
    </row>
    <row r="7159" spans="1:5">
      <c r="A7159" s="712">
        <v>100953</v>
      </c>
      <c r="B7159" s="711" t="s">
        <v>7496</v>
      </c>
      <c r="C7159" s="711" t="s">
        <v>592</v>
      </c>
      <c r="D7159" s="711" t="s">
        <v>5883</v>
      </c>
      <c r="E7159" s="713">
        <v>0.59</v>
      </c>
    </row>
    <row r="7160" spans="1:5">
      <c r="A7160" s="712">
        <v>100954</v>
      </c>
      <c r="B7160" s="711" t="s">
        <v>7497</v>
      </c>
      <c r="C7160" s="711" t="s">
        <v>592</v>
      </c>
      <c r="D7160" s="711" t="s">
        <v>5883</v>
      </c>
      <c r="E7160" s="713">
        <v>4.55</v>
      </c>
    </row>
    <row r="7161" spans="1:5">
      <c r="A7161" s="712">
        <v>100955</v>
      </c>
      <c r="B7161" s="711" t="s">
        <v>7498</v>
      </c>
      <c r="C7161" s="711" t="s">
        <v>594</v>
      </c>
      <c r="D7161" s="711" t="s">
        <v>5883</v>
      </c>
      <c r="E7161" s="713">
        <v>2.89</v>
      </c>
    </row>
    <row r="7162" spans="1:5">
      <c r="A7162" s="712">
        <v>100956</v>
      </c>
      <c r="B7162" s="711" t="s">
        <v>7499</v>
      </c>
      <c r="C7162" s="711" t="s">
        <v>594</v>
      </c>
      <c r="D7162" s="711" t="s">
        <v>5883</v>
      </c>
      <c r="E7162" s="713">
        <v>2.5099999999999998</v>
      </c>
    </row>
    <row r="7163" spans="1:5">
      <c r="A7163" s="712">
        <v>100957</v>
      </c>
      <c r="B7163" s="711" t="s">
        <v>7500</v>
      </c>
      <c r="C7163" s="711" t="s">
        <v>594</v>
      </c>
      <c r="D7163" s="711" t="s">
        <v>5883</v>
      </c>
      <c r="E7163" s="713">
        <v>2.29</v>
      </c>
    </row>
    <row r="7164" spans="1:5">
      <c r="A7164" s="712">
        <v>100958</v>
      </c>
      <c r="B7164" s="711" t="s">
        <v>7501</v>
      </c>
      <c r="C7164" s="711" t="s">
        <v>594</v>
      </c>
      <c r="D7164" s="711" t="s">
        <v>5883</v>
      </c>
      <c r="E7164" s="713">
        <v>0.92</v>
      </c>
    </row>
    <row r="7165" spans="1:5">
      <c r="A7165" s="712">
        <v>100959</v>
      </c>
      <c r="B7165" s="711" t="s">
        <v>7502</v>
      </c>
      <c r="C7165" s="711" t="s">
        <v>594</v>
      </c>
      <c r="D7165" s="711" t="s">
        <v>5883</v>
      </c>
      <c r="E7165" s="713">
        <v>6.9</v>
      </c>
    </row>
    <row r="7166" spans="1:5">
      <c r="A7166" s="712">
        <v>100960</v>
      </c>
      <c r="B7166" s="711" t="s">
        <v>7503</v>
      </c>
      <c r="C7166" s="711" t="s">
        <v>594</v>
      </c>
      <c r="D7166" s="711" t="s">
        <v>5883</v>
      </c>
      <c r="E7166" s="713">
        <v>2.0699999999999998</v>
      </c>
    </row>
    <row r="7167" spans="1:5">
      <c r="A7167" s="712">
        <v>100961</v>
      </c>
      <c r="B7167" s="711" t="s">
        <v>7504</v>
      </c>
      <c r="C7167" s="711" t="s">
        <v>594</v>
      </c>
      <c r="D7167" s="711" t="s">
        <v>5883</v>
      </c>
      <c r="E7167" s="713">
        <v>1.8</v>
      </c>
    </row>
    <row r="7168" spans="1:5">
      <c r="A7168" s="712">
        <v>100962</v>
      </c>
      <c r="B7168" s="711" t="s">
        <v>7505</v>
      </c>
      <c r="C7168" s="711" t="s">
        <v>594</v>
      </c>
      <c r="D7168" s="711" t="s">
        <v>5883</v>
      </c>
      <c r="E7168" s="713">
        <v>1.64</v>
      </c>
    </row>
    <row r="7169" spans="1:5">
      <c r="A7169" s="712">
        <v>100963</v>
      </c>
      <c r="B7169" s="711" t="s">
        <v>7506</v>
      </c>
      <c r="C7169" s="711" t="s">
        <v>594</v>
      </c>
      <c r="D7169" s="711" t="s">
        <v>5883</v>
      </c>
      <c r="E7169" s="713">
        <v>0.64</v>
      </c>
    </row>
    <row r="7170" spans="1:5">
      <c r="A7170" s="712">
        <v>100964</v>
      </c>
      <c r="B7170" s="711" t="s">
        <v>7507</v>
      </c>
      <c r="C7170" s="711" t="s">
        <v>594</v>
      </c>
      <c r="D7170" s="711" t="s">
        <v>5883</v>
      </c>
      <c r="E7170" s="713">
        <v>4.99</v>
      </c>
    </row>
    <row r="7171" spans="1:5">
      <c r="A7171" s="712">
        <v>100973</v>
      </c>
      <c r="B7171" s="711" t="s">
        <v>7508</v>
      </c>
      <c r="C7171" s="711" t="s">
        <v>424</v>
      </c>
      <c r="D7171" s="711" t="s">
        <v>5883</v>
      </c>
      <c r="E7171" s="713">
        <v>5.25</v>
      </c>
    </row>
    <row r="7172" spans="1:5">
      <c r="A7172" s="712">
        <v>100974</v>
      </c>
      <c r="B7172" s="711" t="s">
        <v>7509</v>
      </c>
      <c r="C7172" s="711" t="s">
        <v>424</v>
      </c>
      <c r="D7172" s="711" t="s">
        <v>5883</v>
      </c>
      <c r="E7172" s="713">
        <v>5.03</v>
      </c>
    </row>
    <row r="7173" spans="1:5">
      <c r="A7173" s="712">
        <v>100975</v>
      </c>
      <c r="B7173" s="711" t="s">
        <v>7510</v>
      </c>
      <c r="C7173" s="711" t="s">
        <v>424</v>
      </c>
      <c r="D7173" s="711" t="s">
        <v>5883</v>
      </c>
      <c r="E7173" s="713">
        <v>5.19</v>
      </c>
    </row>
    <row r="7174" spans="1:5">
      <c r="A7174" s="712">
        <v>93176</v>
      </c>
      <c r="B7174" s="711" t="s">
        <v>5501</v>
      </c>
      <c r="C7174" s="711" t="s">
        <v>592</v>
      </c>
      <c r="D7174" s="711" t="s">
        <v>5883</v>
      </c>
      <c r="E7174" s="713">
        <v>0.51</v>
      </c>
    </row>
    <row r="7175" spans="1:5">
      <c r="A7175" s="712">
        <v>93177</v>
      </c>
      <c r="B7175" s="711" t="s">
        <v>591</v>
      </c>
      <c r="C7175" s="711" t="s">
        <v>592</v>
      </c>
      <c r="D7175" s="711" t="s">
        <v>5883</v>
      </c>
      <c r="E7175" s="713">
        <v>1.79</v>
      </c>
    </row>
    <row r="7176" spans="1:5">
      <c r="A7176" s="712">
        <v>93178</v>
      </c>
      <c r="B7176" s="711" t="s">
        <v>5502</v>
      </c>
      <c r="C7176" s="711" t="s">
        <v>592</v>
      </c>
      <c r="D7176" s="711" t="s">
        <v>5883</v>
      </c>
      <c r="E7176" s="713">
        <v>0.57999999999999996</v>
      </c>
    </row>
    <row r="7177" spans="1:5">
      <c r="A7177" s="712">
        <v>93179</v>
      </c>
      <c r="B7177" s="711" t="s">
        <v>5503</v>
      </c>
      <c r="C7177" s="711" t="s">
        <v>592</v>
      </c>
      <c r="D7177" s="711" t="s">
        <v>5883</v>
      </c>
      <c r="E7177" s="713">
        <v>1.99</v>
      </c>
    </row>
    <row r="7178" spans="1:5">
      <c r="A7178" s="712">
        <v>100965</v>
      </c>
      <c r="B7178" s="711" t="s">
        <v>7511</v>
      </c>
      <c r="C7178" s="711" t="s">
        <v>592</v>
      </c>
      <c r="D7178" s="711" t="s">
        <v>5883</v>
      </c>
      <c r="E7178" s="713">
        <v>1.06</v>
      </c>
    </row>
    <row r="7179" spans="1:5">
      <c r="A7179" s="712">
        <v>100966</v>
      </c>
      <c r="B7179" s="711" t="s">
        <v>7512</v>
      </c>
      <c r="C7179" s="711" t="s">
        <v>592</v>
      </c>
      <c r="D7179" s="711" t="s">
        <v>5883</v>
      </c>
      <c r="E7179" s="713">
        <v>0.91</v>
      </c>
    </row>
    <row r="7180" spans="1:5">
      <c r="A7180" s="712">
        <v>100967</v>
      </c>
      <c r="B7180" s="711" t="s">
        <v>7513</v>
      </c>
      <c r="C7180" s="711" t="s">
        <v>592</v>
      </c>
      <c r="D7180" s="711" t="s">
        <v>5883</v>
      </c>
      <c r="E7180" s="713">
        <v>0.85</v>
      </c>
    </row>
    <row r="7181" spans="1:5">
      <c r="A7181" s="712">
        <v>100968</v>
      </c>
      <c r="B7181" s="711" t="s">
        <v>7514</v>
      </c>
      <c r="C7181" s="711" t="s">
        <v>592</v>
      </c>
      <c r="D7181" s="711" t="s">
        <v>5883</v>
      </c>
      <c r="E7181" s="713">
        <v>0.33</v>
      </c>
    </row>
    <row r="7182" spans="1:5">
      <c r="A7182" s="712">
        <v>100969</v>
      </c>
      <c r="B7182" s="711" t="s">
        <v>7515</v>
      </c>
      <c r="C7182" s="711" t="s">
        <v>592</v>
      </c>
      <c r="D7182" s="711" t="s">
        <v>5883</v>
      </c>
      <c r="E7182" s="713">
        <v>1.41</v>
      </c>
    </row>
    <row r="7183" spans="1:5">
      <c r="A7183" s="712">
        <v>100970</v>
      </c>
      <c r="B7183" s="711" t="s">
        <v>7516</v>
      </c>
      <c r="C7183" s="711" t="s">
        <v>592</v>
      </c>
      <c r="D7183" s="711" t="s">
        <v>5883</v>
      </c>
      <c r="E7183" s="713">
        <v>1.2</v>
      </c>
    </row>
    <row r="7184" spans="1:5">
      <c r="A7184" s="712">
        <v>100971</v>
      </c>
      <c r="B7184" s="711" t="s">
        <v>7517</v>
      </c>
      <c r="C7184" s="711" t="s">
        <v>592</v>
      </c>
      <c r="D7184" s="711" t="s">
        <v>5883</v>
      </c>
      <c r="E7184" s="713">
        <v>1.1100000000000001</v>
      </c>
    </row>
    <row r="7185" spans="1:5">
      <c r="A7185" s="712">
        <v>100972</v>
      </c>
      <c r="B7185" s="711" t="s">
        <v>7518</v>
      </c>
      <c r="C7185" s="711" t="s">
        <v>592</v>
      </c>
      <c r="D7185" s="711" t="s">
        <v>5883</v>
      </c>
      <c r="E7185" s="713">
        <v>0.45</v>
      </c>
    </row>
    <row r="7186" spans="1:5">
      <c r="A7186" s="712">
        <v>101019</v>
      </c>
      <c r="B7186" s="711" t="s">
        <v>7519</v>
      </c>
      <c r="C7186" s="711" t="s">
        <v>577</v>
      </c>
      <c r="D7186" s="711" t="s">
        <v>5883</v>
      </c>
      <c r="E7186" s="713">
        <v>496.58</v>
      </c>
    </row>
    <row r="7187" spans="1:5">
      <c r="A7187" s="712">
        <v>101479</v>
      </c>
      <c r="B7187" s="711" t="s">
        <v>7520</v>
      </c>
      <c r="C7187" s="711" t="s">
        <v>577</v>
      </c>
      <c r="D7187" s="711" t="s">
        <v>5883</v>
      </c>
      <c r="E7187" s="713">
        <v>99.13</v>
      </c>
    </row>
    <row r="7188" spans="1:5">
      <c r="A7188" s="712">
        <v>100976</v>
      </c>
      <c r="B7188" s="711" t="s">
        <v>7521</v>
      </c>
      <c r="C7188" s="711" t="s">
        <v>424</v>
      </c>
      <c r="D7188" s="711" t="s">
        <v>5883</v>
      </c>
      <c r="E7188" s="713">
        <v>5.0999999999999996</v>
      </c>
    </row>
    <row r="7189" spans="1:5">
      <c r="A7189" s="712">
        <v>100977</v>
      </c>
      <c r="B7189" s="711" t="s">
        <v>7522</v>
      </c>
      <c r="C7189" s="711" t="s">
        <v>424</v>
      </c>
      <c r="D7189" s="711" t="s">
        <v>5883</v>
      </c>
      <c r="E7189" s="713">
        <v>4.42</v>
      </c>
    </row>
    <row r="7190" spans="1:5">
      <c r="A7190" s="712">
        <v>100978</v>
      </c>
      <c r="B7190" s="711" t="s">
        <v>7523</v>
      </c>
      <c r="C7190" s="711" t="s">
        <v>424</v>
      </c>
      <c r="D7190" s="711" t="s">
        <v>5883</v>
      </c>
      <c r="E7190" s="713">
        <v>3.97</v>
      </c>
    </row>
    <row r="7191" spans="1:5">
      <c r="A7191" s="712">
        <v>100979</v>
      </c>
      <c r="B7191" s="711" t="s">
        <v>7524</v>
      </c>
      <c r="C7191" s="711" t="s">
        <v>424</v>
      </c>
      <c r="D7191" s="711" t="s">
        <v>5883</v>
      </c>
      <c r="E7191" s="713">
        <v>3.89</v>
      </c>
    </row>
    <row r="7192" spans="1:5">
      <c r="A7192" s="712">
        <v>100980</v>
      </c>
      <c r="B7192" s="711" t="s">
        <v>7525</v>
      </c>
      <c r="C7192" s="711" t="s">
        <v>424</v>
      </c>
      <c r="D7192" s="711" t="s">
        <v>5883</v>
      </c>
      <c r="E7192" s="713">
        <v>3.68</v>
      </c>
    </row>
    <row r="7193" spans="1:5">
      <c r="A7193" s="712">
        <v>100981</v>
      </c>
      <c r="B7193" s="711" t="s">
        <v>7526</v>
      </c>
      <c r="C7193" s="711" t="s">
        <v>424</v>
      </c>
      <c r="D7193" s="711" t="s">
        <v>5883</v>
      </c>
      <c r="E7193" s="713">
        <v>5.4</v>
      </c>
    </row>
    <row r="7194" spans="1:5">
      <c r="A7194" s="712">
        <v>100982</v>
      </c>
      <c r="B7194" s="711" t="s">
        <v>7527</v>
      </c>
      <c r="C7194" s="711" t="s">
        <v>424</v>
      </c>
      <c r="D7194" s="711" t="s">
        <v>5883</v>
      </c>
      <c r="E7194" s="713">
        <v>5.14</v>
      </c>
    </row>
    <row r="7195" spans="1:5">
      <c r="A7195" s="712">
        <v>100983</v>
      </c>
      <c r="B7195" s="711" t="s">
        <v>7528</v>
      </c>
      <c r="C7195" s="711" t="s">
        <v>424</v>
      </c>
      <c r="D7195" s="711" t="s">
        <v>5883</v>
      </c>
      <c r="E7195" s="713">
        <v>5.28</v>
      </c>
    </row>
    <row r="7196" spans="1:5">
      <c r="A7196" s="712">
        <v>100984</v>
      </c>
      <c r="B7196" s="711" t="s">
        <v>7529</v>
      </c>
      <c r="C7196" s="711" t="s">
        <v>424</v>
      </c>
      <c r="D7196" s="711" t="s">
        <v>5883</v>
      </c>
      <c r="E7196" s="713">
        <v>5.18</v>
      </c>
    </row>
    <row r="7197" spans="1:5">
      <c r="A7197" s="712">
        <v>100985</v>
      </c>
      <c r="B7197" s="711" t="s">
        <v>7530</v>
      </c>
      <c r="C7197" s="711" t="s">
        <v>424</v>
      </c>
      <c r="D7197" s="711" t="s">
        <v>5883</v>
      </c>
      <c r="E7197" s="713">
        <v>4.3600000000000003</v>
      </c>
    </row>
    <row r="7198" spans="1:5">
      <c r="A7198" s="712">
        <v>100986</v>
      </c>
      <c r="B7198" s="711" t="s">
        <v>7531</v>
      </c>
      <c r="C7198" s="711" t="s">
        <v>424</v>
      </c>
      <c r="D7198" s="711" t="s">
        <v>5883</v>
      </c>
      <c r="E7198" s="713">
        <v>5.2</v>
      </c>
    </row>
    <row r="7199" spans="1:5">
      <c r="A7199" s="712">
        <v>100987</v>
      </c>
      <c r="B7199" s="711" t="s">
        <v>7532</v>
      </c>
      <c r="C7199" s="711" t="s">
        <v>424</v>
      </c>
      <c r="D7199" s="711" t="s">
        <v>5883</v>
      </c>
      <c r="E7199" s="713">
        <v>6.14</v>
      </c>
    </row>
    <row r="7200" spans="1:5">
      <c r="A7200" s="712">
        <v>100988</v>
      </c>
      <c r="B7200" s="711" t="s">
        <v>7533</v>
      </c>
      <c r="C7200" s="711" t="s">
        <v>424</v>
      </c>
      <c r="D7200" s="711" t="s">
        <v>5883</v>
      </c>
      <c r="E7200" s="713">
        <v>6.52</v>
      </c>
    </row>
    <row r="7201" spans="1:5">
      <c r="A7201" s="712">
        <v>100989</v>
      </c>
      <c r="B7201" s="711" t="s">
        <v>7534</v>
      </c>
      <c r="C7201" s="711" t="s">
        <v>577</v>
      </c>
      <c r="D7201" s="711" t="s">
        <v>5883</v>
      </c>
      <c r="E7201" s="713">
        <v>3.5</v>
      </c>
    </row>
    <row r="7202" spans="1:5">
      <c r="A7202" s="712">
        <v>100990</v>
      </c>
      <c r="B7202" s="711" t="s">
        <v>7535</v>
      </c>
      <c r="C7202" s="711" t="s">
        <v>577</v>
      </c>
      <c r="D7202" s="711" t="s">
        <v>5883</v>
      </c>
      <c r="E7202" s="713">
        <v>3.36</v>
      </c>
    </row>
    <row r="7203" spans="1:5">
      <c r="A7203" s="712">
        <v>100991</v>
      </c>
      <c r="B7203" s="711" t="s">
        <v>7536</v>
      </c>
      <c r="C7203" s="711" t="s">
        <v>577</v>
      </c>
      <c r="D7203" s="711" t="s">
        <v>5883</v>
      </c>
      <c r="E7203" s="713">
        <v>3.48</v>
      </c>
    </row>
    <row r="7204" spans="1:5">
      <c r="A7204" s="712">
        <v>100992</v>
      </c>
      <c r="B7204" s="711" t="s">
        <v>7537</v>
      </c>
      <c r="C7204" s="711" t="s">
        <v>577</v>
      </c>
      <c r="D7204" s="711" t="s">
        <v>5883</v>
      </c>
      <c r="E7204" s="713">
        <v>3.4</v>
      </c>
    </row>
    <row r="7205" spans="1:5">
      <c r="A7205" s="712">
        <v>100993</v>
      </c>
      <c r="B7205" s="711" t="s">
        <v>7538</v>
      </c>
      <c r="C7205" s="711" t="s">
        <v>577</v>
      </c>
      <c r="D7205" s="711" t="s">
        <v>5883</v>
      </c>
      <c r="E7205" s="713">
        <v>2.95</v>
      </c>
    </row>
    <row r="7206" spans="1:5">
      <c r="A7206" s="712">
        <v>100994</v>
      </c>
      <c r="B7206" s="711" t="s">
        <v>7539</v>
      </c>
      <c r="C7206" s="711" t="s">
        <v>577</v>
      </c>
      <c r="D7206" s="711" t="s">
        <v>5883</v>
      </c>
      <c r="E7206" s="713">
        <v>2.63</v>
      </c>
    </row>
    <row r="7207" spans="1:5">
      <c r="A7207" s="712">
        <v>100995</v>
      </c>
      <c r="B7207" s="711" t="s">
        <v>7540</v>
      </c>
      <c r="C7207" s="711" t="s">
        <v>577</v>
      </c>
      <c r="D7207" s="711" t="s">
        <v>5883</v>
      </c>
      <c r="E7207" s="713">
        <v>2.59</v>
      </c>
    </row>
    <row r="7208" spans="1:5">
      <c r="A7208" s="712">
        <v>100996</v>
      </c>
      <c r="B7208" s="711" t="s">
        <v>7541</v>
      </c>
      <c r="C7208" s="711" t="s">
        <v>577</v>
      </c>
      <c r="D7208" s="711" t="s">
        <v>5883</v>
      </c>
      <c r="E7208" s="713">
        <v>2.4500000000000002</v>
      </c>
    </row>
    <row r="7209" spans="1:5">
      <c r="A7209" s="712">
        <v>100997</v>
      </c>
      <c r="B7209" s="711" t="s">
        <v>7542</v>
      </c>
      <c r="C7209" s="711" t="s">
        <v>577</v>
      </c>
      <c r="D7209" s="711" t="s">
        <v>5883</v>
      </c>
      <c r="E7209" s="713">
        <v>3.61</v>
      </c>
    </row>
    <row r="7210" spans="1:5">
      <c r="A7210" s="712">
        <v>100998</v>
      </c>
      <c r="B7210" s="711" t="s">
        <v>7543</v>
      </c>
      <c r="C7210" s="711" t="s">
        <v>577</v>
      </c>
      <c r="D7210" s="711" t="s">
        <v>5883</v>
      </c>
      <c r="E7210" s="713">
        <v>3.43</v>
      </c>
    </row>
    <row r="7211" spans="1:5">
      <c r="A7211" s="712">
        <v>100999</v>
      </c>
      <c r="B7211" s="711" t="s">
        <v>7544</v>
      </c>
      <c r="C7211" s="711" t="s">
        <v>577</v>
      </c>
      <c r="D7211" s="711" t="s">
        <v>5883</v>
      </c>
      <c r="E7211" s="713">
        <v>3.54</v>
      </c>
    </row>
    <row r="7212" spans="1:5">
      <c r="A7212" s="712">
        <v>101000</v>
      </c>
      <c r="B7212" s="711" t="s">
        <v>7545</v>
      </c>
      <c r="C7212" s="711" t="s">
        <v>577</v>
      </c>
      <c r="D7212" s="711" t="s">
        <v>5883</v>
      </c>
      <c r="E7212" s="713">
        <v>3.46</v>
      </c>
    </row>
    <row r="7213" spans="1:5">
      <c r="A7213" s="712">
        <v>101001</v>
      </c>
      <c r="B7213" s="711" t="s">
        <v>7546</v>
      </c>
      <c r="C7213" s="711" t="s">
        <v>577</v>
      </c>
      <c r="D7213" s="711" t="s">
        <v>5883</v>
      </c>
      <c r="E7213" s="713">
        <v>2.91</v>
      </c>
    </row>
    <row r="7214" spans="1:5">
      <c r="A7214" s="712">
        <v>101002</v>
      </c>
      <c r="B7214" s="711" t="s">
        <v>7547</v>
      </c>
      <c r="C7214" s="711" t="s">
        <v>577</v>
      </c>
      <c r="D7214" s="711" t="s">
        <v>5883</v>
      </c>
      <c r="E7214" s="713">
        <v>3.45</v>
      </c>
    </row>
    <row r="7215" spans="1:5">
      <c r="A7215" s="712">
        <v>101003</v>
      </c>
      <c r="B7215" s="711" t="s">
        <v>7548</v>
      </c>
      <c r="C7215" s="711" t="s">
        <v>577</v>
      </c>
      <c r="D7215" s="711" t="s">
        <v>5883</v>
      </c>
      <c r="E7215" s="713">
        <v>4.09</v>
      </c>
    </row>
    <row r="7216" spans="1:5">
      <c r="A7216" s="712">
        <v>101004</v>
      </c>
      <c r="B7216" s="711" t="s">
        <v>7549</v>
      </c>
      <c r="C7216" s="711" t="s">
        <v>577</v>
      </c>
      <c r="D7216" s="711" t="s">
        <v>5883</v>
      </c>
      <c r="E7216" s="713">
        <v>4.3499999999999996</v>
      </c>
    </row>
    <row r="7217" spans="1:5">
      <c r="A7217" s="712">
        <v>101005</v>
      </c>
      <c r="B7217" s="711" t="s">
        <v>7550</v>
      </c>
      <c r="C7217" s="711" t="s">
        <v>424</v>
      </c>
      <c r="D7217" s="711" t="s">
        <v>5883</v>
      </c>
      <c r="E7217" s="713">
        <v>11</v>
      </c>
    </row>
    <row r="7218" spans="1:5">
      <c r="A7218" s="712">
        <v>101006</v>
      </c>
      <c r="B7218" s="711" t="s">
        <v>7551</v>
      </c>
      <c r="C7218" s="711" t="s">
        <v>424</v>
      </c>
      <c r="D7218" s="711" t="s">
        <v>5883</v>
      </c>
      <c r="E7218" s="713">
        <v>11.86</v>
      </c>
    </row>
    <row r="7219" spans="1:5">
      <c r="A7219" s="712">
        <v>101007</v>
      </c>
      <c r="B7219" s="711" t="s">
        <v>7552</v>
      </c>
      <c r="C7219" s="711" t="s">
        <v>424</v>
      </c>
      <c r="D7219" s="711" t="s">
        <v>5883</v>
      </c>
      <c r="E7219" s="713">
        <v>3.19</v>
      </c>
    </row>
    <row r="7220" spans="1:5">
      <c r="A7220" s="712">
        <v>101008</v>
      </c>
      <c r="B7220" s="711" t="s">
        <v>7553</v>
      </c>
      <c r="C7220" s="711" t="s">
        <v>424</v>
      </c>
      <c r="D7220" s="711" t="s">
        <v>5883</v>
      </c>
      <c r="E7220" s="713">
        <v>3.14</v>
      </c>
    </row>
    <row r="7221" spans="1:5">
      <c r="A7221" s="712">
        <v>101009</v>
      </c>
      <c r="B7221" s="711" t="s">
        <v>7554</v>
      </c>
      <c r="C7221" s="711" t="s">
        <v>577</v>
      </c>
      <c r="D7221" s="711" t="s">
        <v>5883</v>
      </c>
      <c r="E7221" s="713">
        <v>23.05</v>
      </c>
    </row>
    <row r="7222" spans="1:5">
      <c r="A7222" s="712">
        <v>101010</v>
      </c>
      <c r="B7222" s="711" t="s">
        <v>7555</v>
      </c>
      <c r="C7222" s="711" t="s">
        <v>577</v>
      </c>
      <c r="D7222" s="711" t="s">
        <v>5883</v>
      </c>
      <c r="E7222" s="713">
        <v>14.51</v>
      </c>
    </row>
    <row r="7223" spans="1:5">
      <c r="A7223" s="712">
        <v>101013</v>
      </c>
      <c r="B7223" s="711" t="s">
        <v>7556</v>
      </c>
      <c r="C7223" s="711" t="s">
        <v>577</v>
      </c>
      <c r="D7223" s="711" t="s">
        <v>5883</v>
      </c>
      <c r="E7223" s="713">
        <v>25.62</v>
      </c>
    </row>
    <row r="7224" spans="1:5">
      <c r="A7224" s="712">
        <v>101014</v>
      </c>
      <c r="B7224" s="711" t="s">
        <v>7557</v>
      </c>
      <c r="C7224" s="711" t="s">
        <v>577</v>
      </c>
      <c r="D7224" s="711" t="s">
        <v>5883</v>
      </c>
      <c r="E7224" s="713">
        <v>23.46</v>
      </c>
    </row>
    <row r="7225" spans="1:5">
      <c r="A7225" s="712">
        <v>101015</v>
      </c>
      <c r="B7225" s="711" t="s">
        <v>7558</v>
      </c>
      <c r="C7225" s="711" t="s">
        <v>577</v>
      </c>
      <c r="D7225" s="711" t="s">
        <v>5883</v>
      </c>
      <c r="E7225" s="713">
        <v>19.27</v>
      </c>
    </row>
    <row r="7226" spans="1:5">
      <c r="A7226" s="712">
        <v>101016</v>
      </c>
      <c r="B7226" s="711" t="s">
        <v>7559</v>
      </c>
      <c r="C7226" s="711" t="s">
        <v>577</v>
      </c>
      <c r="D7226" s="711" t="s">
        <v>5883</v>
      </c>
      <c r="E7226" s="713">
        <v>22.31</v>
      </c>
    </row>
    <row r="7227" spans="1:5">
      <c r="A7227" s="712">
        <v>101017</v>
      </c>
      <c r="B7227" s="711" t="s">
        <v>7560</v>
      </c>
      <c r="C7227" s="711" t="s">
        <v>577</v>
      </c>
      <c r="D7227" s="711" t="s">
        <v>5883</v>
      </c>
      <c r="E7227" s="713">
        <v>16.920000000000002</v>
      </c>
    </row>
    <row r="7228" spans="1:5">
      <c r="A7228" s="712">
        <v>101018</v>
      </c>
      <c r="B7228" s="711" t="s">
        <v>7561</v>
      </c>
      <c r="C7228" s="711" t="s">
        <v>577</v>
      </c>
      <c r="D7228" s="711" t="s">
        <v>5883</v>
      </c>
      <c r="E7228" s="713">
        <v>13.89</v>
      </c>
    </row>
    <row r="7229" spans="1:5">
      <c r="A7229" s="712">
        <v>101463</v>
      </c>
      <c r="B7229" s="711" t="s">
        <v>7562</v>
      </c>
      <c r="C7229" s="711" t="s">
        <v>577</v>
      </c>
      <c r="D7229" s="711" t="s">
        <v>5883</v>
      </c>
      <c r="E7229" s="713">
        <v>25.7</v>
      </c>
    </row>
    <row r="7230" spans="1:5">
      <c r="A7230" s="712">
        <v>101464</v>
      </c>
      <c r="B7230" s="711" t="s">
        <v>7563</v>
      </c>
      <c r="C7230" s="711" t="s">
        <v>577</v>
      </c>
      <c r="D7230" s="711" t="s">
        <v>5883</v>
      </c>
      <c r="E7230" s="713">
        <v>19.73</v>
      </c>
    </row>
    <row r="7231" spans="1:5">
      <c r="A7231" s="712">
        <v>101465</v>
      </c>
      <c r="B7231" s="711" t="s">
        <v>7564</v>
      </c>
      <c r="C7231" s="711" t="s">
        <v>577</v>
      </c>
      <c r="D7231" s="711" t="s">
        <v>5883</v>
      </c>
      <c r="E7231" s="713">
        <v>15.09</v>
      </c>
    </row>
    <row r="7232" spans="1:5">
      <c r="A7232" s="712">
        <v>101466</v>
      </c>
      <c r="B7232" s="711" t="s">
        <v>7565</v>
      </c>
      <c r="C7232" s="711" t="s">
        <v>577</v>
      </c>
      <c r="D7232" s="711" t="s">
        <v>5883</v>
      </c>
      <c r="E7232" s="713">
        <v>12.26</v>
      </c>
    </row>
    <row r="7233" spans="1:5">
      <c r="A7233" s="712">
        <v>101467</v>
      </c>
      <c r="B7233" s="711" t="s">
        <v>7566</v>
      </c>
      <c r="C7233" s="711" t="s">
        <v>577</v>
      </c>
      <c r="D7233" s="711" t="s">
        <v>5883</v>
      </c>
      <c r="E7233" s="713">
        <v>10.27</v>
      </c>
    </row>
    <row r="7234" spans="1:5">
      <c r="A7234" s="712">
        <v>101468</v>
      </c>
      <c r="B7234" s="711" t="s">
        <v>7567</v>
      </c>
      <c r="C7234" s="711" t="s">
        <v>577</v>
      </c>
      <c r="D7234" s="711" t="s">
        <v>5883</v>
      </c>
      <c r="E7234" s="713">
        <v>9.39</v>
      </c>
    </row>
    <row r="7235" spans="1:5">
      <c r="A7235" s="712">
        <v>101469</v>
      </c>
      <c r="B7235" s="711" t="s">
        <v>7568</v>
      </c>
      <c r="C7235" s="711" t="s">
        <v>577</v>
      </c>
      <c r="D7235" s="711" t="s">
        <v>5883</v>
      </c>
      <c r="E7235" s="713">
        <v>21.03</v>
      </c>
    </row>
    <row r="7236" spans="1:5">
      <c r="A7236" s="712">
        <v>101470</v>
      </c>
      <c r="B7236" s="711" t="s">
        <v>7569</v>
      </c>
      <c r="C7236" s="711" t="s">
        <v>577</v>
      </c>
      <c r="D7236" s="711" t="s">
        <v>5883</v>
      </c>
      <c r="E7236" s="713">
        <v>16.690000000000001</v>
      </c>
    </row>
    <row r="7237" spans="1:5">
      <c r="A7237" s="712">
        <v>101471</v>
      </c>
      <c r="B7237" s="711" t="s">
        <v>7570</v>
      </c>
      <c r="C7237" s="711" t="s">
        <v>577</v>
      </c>
      <c r="D7237" s="711" t="s">
        <v>5883</v>
      </c>
      <c r="E7237" s="713">
        <v>14.31</v>
      </c>
    </row>
    <row r="7238" spans="1:5">
      <c r="A7238" s="712">
        <v>101472</v>
      </c>
      <c r="B7238" s="711" t="s">
        <v>7571</v>
      </c>
      <c r="C7238" s="711" t="s">
        <v>577</v>
      </c>
      <c r="D7238" s="711" t="s">
        <v>5883</v>
      </c>
      <c r="E7238" s="713">
        <v>11.14</v>
      </c>
    </row>
    <row r="7239" spans="1:5">
      <c r="A7239" s="712">
        <v>101473</v>
      </c>
      <c r="B7239" s="711" t="s">
        <v>7572</v>
      </c>
      <c r="C7239" s="711" t="s">
        <v>577</v>
      </c>
      <c r="D7239" s="711" t="s">
        <v>5883</v>
      </c>
      <c r="E7239" s="713">
        <v>16.04</v>
      </c>
    </row>
    <row r="7240" spans="1:5">
      <c r="A7240" s="712">
        <v>101474</v>
      </c>
      <c r="B7240" s="711" t="s">
        <v>7573</v>
      </c>
      <c r="C7240" s="711" t="s">
        <v>577</v>
      </c>
      <c r="D7240" s="711" t="s">
        <v>5883</v>
      </c>
      <c r="E7240" s="713">
        <v>11.48</v>
      </c>
    </row>
    <row r="7241" spans="1:5">
      <c r="A7241" s="712">
        <v>101475</v>
      </c>
      <c r="B7241" s="711" t="s">
        <v>7574</v>
      </c>
      <c r="C7241" s="711" t="s">
        <v>577</v>
      </c>
      <c r="D7241" s="711" t="s">
        <v>5883</v>
      </c>
      <c r="E7241" s="713">
        <v>10.18</v>
      </c>
    </row>
    <row r="7242" spans="1:5">
      <c r="A7242" s="712">
        <v>101476</v>
      </c>
      <c r="B7242" s="711" t="s">
        <v>7575</v>
      </c>
      <c r="C7242" s="711" t="s">
        <v>577</v>
      </c>
      <c r="D7242" s="711" t="s">
        <v>5883</v>
      </c>
      <c r="E7242" s="713">
        <v>9.07</v>
      </c>
    </row>
    <row r="7243" spans="1:5">
      <c r="A7243" s="712">
        <v>101477</v>
      </c>
      <c r="B7243" s="711" t="s">
        <v>7576</v>
      </c>
      <c r="C7243" s="711" t="s">
        <v>577</v>
      </c>
      <c r="D7243" s="711" t="s">
        <v>5883</v>
      </c>
      <c r="E7243" s="713">
        <v>7.43</v>
      </c>
    </row>
    <row r="7244" spans="1:5">
      <c r="A7244" s="712">
        <v>101478</v>
      </c>
      <c r="B7244" s="711" t="s">
        <v>7577</v>
      </c>
      <c r="C7244" s="711" t="s">
        <v>577</v>
      </c>
      <c r="D7244" s="711" t="s">
        <v>5883</v>
      </c>
      <c r="E7244" s="713">
        <v>6.32</v>
      </c>
    </row>
    <row r="7245" spans="1:5">
      <c r="A7245" s="712">
        <v>101480</v>
      </c>
      <c r="B7245" s="711" t="s">
        <v>7578</v>
      </c>
      <c r="C7245" s="711" t="s">
        <v>577</v>
      </c>
      <c r="D7245" s="711" t="s">
        <v>5883</v>
      </c>
      <c r="E7245" s="713">
        <v>37.6</v>
      </c>
    </row>
    <row r="7246" spans="1:5">
      <c r="A7246" s="712">
        <v>101481</v>
      </c>
      <c r="B7246" s="711" t="s">
        <v>7579</v>
      </c>
      <c r="C7246" s="711" t="s">
        <v>577</v>
      </c>
      <c r="D7246" s="711" t="s">
        <v>5883</v>
      </c>
      <c r="E7246" s="713">
        <v>27.15</v>
      </c>
    </row>
    <row r="7247" spans="1:5">
      <c r="A7247" s="712">
        <v>101482</v>
      </c>
      <c r="B7247" s="711" t="s">
        <v>7580</v>
      </c>
      <c r="C7247" s="711" t="s">
        <v>577</v>
      </c>
      <c r="D7247" s="711" t="s">
        <v>5883</v>
      </c>
      <c r="E7247" s="713">
        <v>20.29</v>
      </c>
    </row>
    <row r="7248" spans="1:5">
      <c r="A7248" s="712">
        <v>101483</v>
      </c>
      <c r="B7248" s="711" t="s">
        <v>7581</v>
      </c>
      <c r="C7248" s="711" t="s">
        <v>577</v>
      </c>
      <c r="D7248" s="711" t="s">
        <v>5883</v>
      </c>
      <c r="E7248" s="713">
        <v>21.07</v>
      </c>
    </row>
    <row r="7249" spans="1:5">
      <c r="A7249" s="712">
        <v>101484</v>
      </c>
      <c r="B7249" s="711" t="s">
        <v>7582</v>
      </c>
      <c r="C7249" s="711" t="s">
        <v>577</v>
      </c>
      <c r="D7249" s="711" t="s">
        <v>5883</v>
      </c>
      <c r="E7249" s="713">
        <v>109.21</v>
      </c>
    </row>
    <row r="7250" spans="1:5">
      <c r="A7250" s="712">
        <v>101485</v>
      </c>
      <c r="B7250" s="711" t="s">
        <v>7583</v>
      </c>
      <c r="C7250" s="711" t="s">
        <v>577</v>
      </c>
      <c r="D7250" s="711" t="s">
        <v>5883</v>
      </c>
      <c r="E7250" s="713">
        <v>83.83</v>
      </c>
    </row>
    <row r="7251" spans="1:5">
      <c r="A7251" s="712">
        <v>101486</v>
      </c>
      <c r="B7251" s="711" t="s">
        <v>7584</v>
      </c>
      <c r="C7251" s="711" t="s">
        <v>577</v>
      </c>
      <c r="D7251" s="711" t="s">
        <v>5883</v>
      </c>
      <c r="E7251" s="713">
        <v>75.510000000000005</v>
      </c>
    </row>
    <row r="7252" spans="1:5">
      <c r="A7252" s="712">
        <v>101487</v>
      </c>
      <c r="B7252" s="711" t="s">
        <v>7585</v>
      </c>
      <c r="C7252" s="711" t="s">
        <v>577</v>
      </c>
      <c r="D7252" s="711" t="s">
        <v>5883</v>
      </c>
      <c r="E7252" s="713">
        <v>55.29</v>
      </c>
    </row>
    <row r="7253" spans="1:5">
      <c r="A7253" s="712">
        <v>101488</v>
      </c>
      <c r="B7253" s="711" t="s">
        <v>7586</v>
      </c>
      <c r="C7253" s="711" t="s">
        <v>577</v>
      </c>
      <c r="D7253" s="711" t="s">
        <v>5883</v>
      </c>
      <c r="E7253" s="713">
        <v>47.84</v>
      </c>
    </row>
    <row r="7254" spans="1:5">
      <c r="A7254" s="712">
        <v>101188</v>
      </c>
      <c r="B7254" s="711" t="s">
        <v>5504</v>
      </c>
      <c r="C7254" s="711" t="s">
        <v>585</v>
      </c>
      <c r="D7254" s="711" t="s">
        <v>5884</v>
      </c>
      <c r="E7254" s="713">
        <v>4.38</v>
      </c>
    </row>
    <row r="7255" spans="1:5">
      <c r="A7255" s="712">
        <v>101189</v>
      </c>
      <c r="B7255" s="711" t="s">
        <v>5505</v>
      </c>
      <c r="C7255" s="711" t="s">
        <v>585</v>
      </c>
      <c r="D7255" s="711" t="s">
        <v>5884</v>
      </c>
      <c r="E7255" s="713">
        <v>48.64</v>
      </c>
    </row>
    <row r="7256" spans="1:5">
      <c r="A7256" s="712">
        <v>101190</v>
      </c>
      <c r="B7256" s="711" t="s">
        <v>5506</v>
      </c>
      <c r="C7256" s="711" t="s">
        <v>585</v>
      </c>
      <c r="D7256" s="711" t="s">
        <v>5884</v>
      </c>
      <c r="E7256" s="713">
        <v>48.19</v>
      </c>
    </row>
    <row r="7257" spans="1:5">
      <c r="A7257" s="712">
        <v>101191</v>
      </c>
      <c r="B7257" s="711" t="s">
        <v>5507</v>
      </c>
      <c r="C7257" s="711" t="s">
        <v>585</v>
      </c>
      <c r="D7257" s="711" t="s">
        <v>5884</v>
      </c>
      <c r="E7257" s="713">
        <v>48.41</v>
      </c>
    </row>
    <row r="7258" spans="1:5">
      <c r="A7258" s="712">
        <v>101192</v>
      </c>
      <c r="B7258" s="711" t="s">
        <v>5508</v>
      </c>
      <c r="C7258" s="711" t="s">
        <v>585</v>
      </c>
      <c r="D7258" s="711" t="s">
        <v>5884</v>
      </c>
      <c r="E7258" s="713">
        <v>48.44</v>
      </c>
    </row>
    <row r="7259" spans="1:5">
      <c r="A7259" s="712">
        <v>101193</v>
      </c>
      <c r="B7259" s="711" t="s">
        <v>5509</v>
      </c>
      <c r="C7259" s="711" t="s">
        <v>585</v>
      </c>
      <c r="D7259" s="711" t="s">
        <v>5884</v>
      </c>
      <c r="E7259" s="713">
        <v>44.12</v>
      </c>
    </row>
    <row r="7260" spans="1:5">
      <c r="A7260" s="712">
        <v>101194</v>
      </c>
      <c r="B7260" s="711" t="s">
        <v>5510</v>
      </c>
      <c r="C7260" s="711" t="s">
        <v>585</v>
      </c>
      <c r="D7260" s="711" t="s">
        <v>5884</v>
      </c>
      <c r="E7260" s="713">
        <v>44.34</v>
      </c>
    </row>
    <row r="7261" spans="1:5">
      <c r="A7261" s="712">
        <v>101197</v>
      </c>
      <c r="B7261" s="711" t="s">
        <v>5511</v>
      </c>
      <c r="C7261" s="711" t="s">
        <v>585</v>
      </c>
      <c r="D7261" s="711" t="s">
        <v>5884</v>
      </c>
      <c r="E7261" s="713">
        <v>92.21</v>
      </c>
    </row>
    <row r="7262" spans="1:5">
      <c r="A7262" s="712">
        <v>101198</v>
      </c>
      <c r="B7262" s="711" t="s">
        <v>5512</v>
      </c>
      <c r="C7262" s="711" t="s">
        <v>585</v>
      </c>
      <c r="D7262" s="711" t="s">
        <v>5884</v>
      </c>
      <c r="E7262" s="713">
        <v>65.819999999999993</v>
      </c>
    </row>
    <row r="7263" spans="1:5">
      <c r="A7263" s="712">
        <v>101199</v>
      </c>
      <c r="B7263" s="711" t="s">
        <v>5513</v>
      </c>
      <c r="C7263" s="711" t="s">
        <v>585</v>
      </c>
      <c r="D7263" s="711" t="s">
        <v>5884</v>
      </c>
      <c r="E7263" s="713">
        <v>66.37</v>
      </c>
    </row>
    <row r="7264" spans="1:5">
      <c r="A7264" s="712">
        <v>101200</v>
      </c>
      <c r="B7264" s="711" t="s">
        <v>5514</v>
      </c>
      <c r="C7264" s="711" t="s">
        <v>585</v>
      </c>
      <c r="D7264" s="711" t="s">
        <v>5884</v>
      </c>
      <c r="E7264" s="713">
        <v>39.96</v>
      </c>
    </row>
    <row r="7265" spans="1:5">
      <c r="A7265" s="712">
        <v>101201</v>
      </c>
      <c r="B7265" s="711" t="s">
        <v>5515</v>
      </c>
      <c r="C7265" s="711" t="s">
        <v>585</v>
      </c>
      <c r="D7265" s="711" t="s">
        <v>5884</v>
      </c>
      <c r="E7265" s="713">
        <v>49.36</v>
      </c>
    </row>
    <row r="7266" spans="1:5">
      <c r="A7266" s="712">
        <v>101202</v>
      </c>
      <c r="B7266" s="711" t="s">
        <v>5516</v>
      </c>
      <c r="C7266" s="711" t="s">
        <v>585</v>
      </c>
      <c r="D7266" s="711" t="s">
        <v>5883</v>
      </c>
      <c r="E7266" s="713">
        <v>30.79</v>
      </c>
    </row>
    <row r="7267" spans="1:5">
      <c r="A7267" s="712">
        <v>101203</v>
      </c>
      <c r="B7267" s="711" t="s">
        <v>5517</v>
      </c>
      <c r="C7267" s="711" t="s">
        <v>585</v>
      </c>
      <c r="D7267" s="711" t="s">
        <v>5883</v>
      </c>
      <c r="E7267" s="713">
        <v>30.23</v>
      </c>
    </row>
    <row r="7268" spans="1:5">
      <c r="A7268" s="712">
        <v>101204</v>
      </c>
      <c r="B7268" s="711" t="s">
        <v>5518</v>
      </c>
      <c r="C7268" s="711" t="s">
        <v>585</v>
      </c>
      <c r="D7268" s="711" t="s">
        <v>5883</v>
      </c>
      <c r="E7268" s="713">
        <v>30.45</v>
      </c>
    </row>
    <row r="7269" spans="1:5">
      <c r="A7269" s="712">
        <v>101205</v>
      </c>
      <c r="B7269" s="711" t="s">
        <v>5519</v>
      </c>
      <c r="C7269" s="711" t="s">
        <v>585</v>
      </c>
      <c r="D7269" s="711" t="s">
        <v>5883</v>
      </c>
      <c r="E7269" s="713">
        <v>30.79</v>
      </c>
    </row>
    <row r="7270" spans="1:5">
      <c r="A7270" s="712" t="s">
        <v>5520</v>
      </c>
      <c r="B7270" s="711" t="s">
        <v>5521</v>
      </c>
      <c r="C7270" s="711" t="s">
        <v>281</v>
      </c>
      <c r="D7270" s="711" t="s">
        <v>5883</v>
      </c>
      <c r="E7270" s="713">
        <v>155.26</v>
      </c>
    </row>
    <row r="7271" spans="1:5">
      <c r="A7271" s="712" t="s">
        <v>5520</v>
      </c>
      <c r="B7271" s="711" t="s">
        <v>5521</v>
      </c>
      <c r="C7271" s="711" t="s">
        <v>281</v>
      </c>
      <c r="D7271" s="711" t="s">
        <v>5883</v>
      </c>
      <c r="E7271" s="713">
        <v>155.26</v>
      </c>
    </row>
    <row r="7272" spans="1:5">
      <c r="A7272" s="712">
        <v>98509</v>
      </c>
      <c r="B7272" s="711" t="s">
        <v>5522</v>
      </c>
      <c r="C7272" s="711" t="s">
        <v>269</v>
      </c>
      <c r="D7272" s="711" t="s">
        <v>5884</v>
      </c>
      <c r="E7272" s="713">
        <v>30.42</v>
      </c>
    </row>
    <row r="7273" spans="1:5">
      <c r="A7273" s="712">
        <v>98509</v>
      </c>
      <c r="B7273" s="711" t="s">
        <v>5522</v>
      </c>
      <c r="C7273" s="711" t="s">
        <v>269</v>
      </c>
      <c r="D7273" s="711" t="s">
        <v>5884</v>
      </c>
      <c r="E7273" s="713">
        <v>30.42</v>
      </c>
    </row>
    <row r="7274" spans="1:5">
      <c r="A7274" s="712">
        <v>98510</v>
      </c>
      <c r="B7274" s="711" t="s">
        <v>5523</v>
      </c>
      <c r="C7274" s="711" t="s">
        <v>269</v>
      </c>
      <c r="D7274" s="711" t="s">
        <v>5884</v>
      </c>
      <c r="E7274" s="713">
        <v>48.83</v>
      </c>
    </row>
    <row r="7275" spans="1:5">
      <c r="A7275" s="712">
        <v>98510</v>
      </c>
      <c r="B7275" s="711" t="s">
        <v>5523</v>
      </c>
      <c r="C7275" s="711" t="s">
        <v>269</v>
      </c>
      <c r="D7275" s="711" t="s">
        <v>5884</v>
      </c>
      <c r="E7275" s="713">
        <v>48.83</v>
      </c>
    </row>
    <row r="7276" spans="1:5">
      <c r="A7276" s="712">
        <v>98511</v>
      </c>
      <c r="B7276" s="711" t="s">
        <v>5524</v>
      </c>
      <c r="C7276" s="711" t="s">
        <v>269</v>
      </c>
      <c r="D7276" s="711" t="s">
        <v>5884</v>
      </c>
      <c r="E7276" s="713">
        <v>90.93</v>
      </c>
    </row>
    <row r="7277" spans="1:5">
      <c r="A7277" s="712">
        <v>98511</v>
      </c>
      <c r="B7277" s="711" t="s">
        <v>5524</v>
      </c>
      <c r="C7277" s="711" t="s">
        <v>269</v>
      </c>
      <c r="D7277" s="711" t="s">
        <v>5884</v>
      </c>
      <c r="E7277" s="713">
        <v>90.93</v>
      </c>
    </row>
    <row r="7278" spans="1:5">
      <c r="A7278" s="712">
        <v>98516</v>
      </c>
      <c r="B7278" s="711" t="s">
        <v>5525</v>
      </c>
      <c r="C7278" s="711" t="s">
        <v>269</v>
      </c>
      <c r="D7278" s="711" t="s">
        <v>5883</v>
      </c>
      <c r="E7278" s="713">
        <v>234.53</v>
      </c>
    </row>
    <row r="7279" spans="1:5">
      <c r="A7279" s="712">
        <v>98516</v>
      </c>
      <c r="B7279" s="711" t="s">
        <v>5525</v>
      </c>
      <c r="C7279" s="711" t="s">
        <v>269</v>
      </c>
      <c r="D7279" s="711" t="s">
        <v>5883</v>
      </c>
      <c r="E7279" s="713">
        <v>234.53</v>
      </c>
    </row>
    <row r="7280" spans="1:5">
      <c r="A7280" s="712">
        <v>98519</v>
      </c>
      <c r="B7280" s="711" t="s">
        <v>5526</v>
      </c>
      <c r="C7280" s="711" t="s">
        <v>281</v>
      </c>
      <c r="D7280" s="711" t="s">
        <v>5884</v>
      </c>
      <c r="E7280" s="713">
        <v>1.56</v>
      </c>
    </row>
    <row r="7281" spans="1:5">
      <c r="A7281" s="712">
        <v>98519</v>
      </c>
      <c r="B7281" s="711" t="s">
        <v>5526</v>
      </c>
      <c r="C7281" s="711" t="s">
        <v>281</v>
      </c>
      <c r="D7281" s="711" t="s">
        <v>5884</v>
      </c>
      <c r="E7281" s="713">
        <v>1.56</v>
      </c>
    </row>
    <row r="7282" spans="1:5">
      <c r="A7282" s="712">
        <v>98520</v>
      </c>
      <c r="B7282" s="711" t="s">
        <v>881</v>
      </c>
      <c r="C7282" s="711" t="s">
        <v>281</v>
      </c>
      <c r="D7282" s="711" t="s">
        <v>5884</v>
      </c>
      <c r="E7282" s="713">
        <v>4.04</v>
      </c>
    </row>
    <row r="7283" spans="1:5">
      <c r="A7283" s="712">
        <v>98520</v>
      </c>
      <c r="B7283" s="711" t="s">
        <v>881</v>
      </c>
      <c r="C7283" s="711" t="s">
        <v>281</v>
      </c>
      <c r="D7283" s="711" t="s">
        <v>5884</v>
      </c>
      <c r="E7283" s="713">
        <v>4.04</v>
      </c>
    </row>
    <row r="7284" spans="1:5">
      <c r="A7284" s="712">
        <v>98521</v>
      </c>
      <c r="B7284" s="711" t="s">
        <v>882</v>
      </c>
      <c r="C7284" s="711" t="s">
        <v>281</v>
      </c>
      <c r="D7284" s="711" t="s">
        <v>5884</v>
      </c>
      <c r="E7284" s="713">
        <v>0.28000000000000003</v>
      </c>
    </row>
    <row r="7285" spans="1:5">
      <c r="A7285" s="712">
        <v>98521</v>
      </c>
      <c r="B7285" s="711" t="s">
        <v>882</v>
      </c>
      <c r="C7285" s="711" t="s">
        <v>281</v>
      </c>
      <c r="D7285" s="711" t="s">
        <v>5884</v>
      </c>
      <c r="E7285" s="713">
        <v>0.28000000000000003</v>
      </c>
    </row>
    <row r="7286" spans="1:5">
      <c r="A7286" s="712">
        <v>98522</v>
      </c>
      <c r="B7286" s="711" t="s">
        <v>5527</v>
      </c>
      <c r="C7286" s="711" t="s">
        <v>585</v>
      </c>
      <c r="D7286" s="711" t="s">
        <v>5884</v>
      </c>
      <c r="E7286" s="713">
        <v>117.49</v>
      </c>
    </row>
    <row r="7287" spans="1:5">
      <c r="A7287" s="712">
        <v>98522</v>
      </c>
      <c r="B7287" s="711" t="s">
        <v>5527</v>
      </c>
      <c r="C7287" s="711" t="s">
        <v>585</v>
      </c>
      <c r="D7287" s="711" t="s">
        <v>5884</v>
      </c>
      <c r="E7287" s="713">
        <v>117.49</v>
      </c>
    </row>
    <row r="7288" spans="1:5">
      <c r="A7288" s="712">
        <v>98524</v>
      </c>
      <c r="B7288" s="711" t="s">
        <v>5528</v>
      </c>
      <c r="C7288" s="711" t="s">
        <v>281</v>
      </c>
      <c r="D7288" s="711" t="s">
        <v>5884</v>
      </c>
      <c r="E7288" s="713">
        <v>2.57</v>
      </c>
    </row>
    <row r="7289" spans="1:5">
      <c r="A7289" s="712">
        <v>98524</v>
      </c>
      <c r="B7289" s="711" t="s">
        <v>5528</v>
      </c>
      <c r="C7289" s="711" t="s">
        <v>281</v>
      </c>
      <c r="D7289" s="711" t="s">
        <v>5884</v>
      </c>
      <c r="E7289" s="713">
        <v>2.57</v>
      </c>
    </row>
    <row r="7290" spans="1:5">
      <c r="A7290" s="712">
        <v>98503</v>
      </c>
      <c r="B7290" s="711" t="s">
        <v>5529</v>
      </c>
      <c r="C7290" s="711" t="s">
        <v>281</v>
      </c>
      <c r="D7290" s="711" t="s">
        <v>5883</v>
      </c>
      <c r="E7290" s="713">
        <v>15.75</v>
      </c>
    </row>
    <row r="7291" spans="1:5">
      <c r="A7291" s="712">
        <v>98504</v>
      </c>
      <c r="B7291" s="711" t="s">
        <v>880</v>
      </c>
      <c r="C7291" s="711" t="s">
        <v>281</v>
      </c>
      <c r="D7291" s="711" t="s">
        <v>5883</v>
      </c>
      <c r="E7291" s="713">
        <v>10.01</v>
      </c>
    </row>
    <row r="7292" spans="1:5">
      <c r="A7292" s="712">
        <v>98505</v>
      </c>
      <c r="B7292" s="711" t="s">
        <v>5530</v>
      </c>
      <c r="C7292" s="711" t="s">
        <v>281</v>
      </c>
      <c r="D7292" s="711" t="s">
        <v>5884</v>
      </c>
      <c r="E7292" s="713">
        <v>44.1</v>
      </c>
    </row>
    <row r="7293" spans="1:5">
      <c r="A7293" s="712">
        <v>98525</v>
      </c>
      <c r="B7293" s="711" t="s">
        <v>5531</v>
      </c>
      <c r="C7293" s="711" t="s">
        <v>281</v>
      </c>
      <c r="D7293" s="711" t="s">
        <v>5883</v>
      </c>
      <c r="E7293" s="713">
        <v>0.25</v>
      </c>
    </row>
    <row r="7294" spans="1:5">
      <c r="A7294" s="712">
        <v>98525</v>
      </c>
      <c r="B7294" s="711" t="s">
        <v>5531</v>
      </c>
      <c r="C7294" s="711" t="s">
        <v>281</v>
      </c>
      <c r="D7294" s="711" t="s">
        <v>5883</v>
      </c>
      <c r="E7294" s="713">
        <v>0.25</v>
      </c>
    </row>
    <row r="7295" spans="1:5">
      <c r="A7295" s="712">
        <v>98526</v>
      </c>
      <c r="B7295" s="711" t="s">
        <v>5532</v>
      </c>
      <c r="C7295" s="711" t="s">
        <v>269</v>
      </c>
      <c r="D7295" s="711" t="s">
        <v>5883</v>
      </c>
      <c r="E7295" s="713">
        <v>55.34</v>
      </c>
    </row>
    <row r="7296" spans="1:5">
      <c r="A7296" s="712">
        <v>98526</v>
      </c>
      <c r="B7296" s="711" t="s">
        <v>5532</v>
      </c>
      <c r="C7296" s="711" t="s">
        <v>269</v>
      </c>
      <c r="D7296" s="711" t="s">
        <v>5883</v>
      </c>
      <c r="E7296" s="713">
        <v>55.34</v>
      </c>
    </row>
    <row r="7297" spans="1:5">
      <c r="A7297" s="712">
        <v>98527</v>
      </c>
      <c r="B7297" s="711" t="s">
        <v>5533</v>
      </c>
      <c r="C7297" s="711" t="s">
        <v>269</v>
      </c>
      <c r="D7297" s="711" t="s">
        <v>5883</v>
      </c>
      <c r="E7297" s="713">
        <v>119.12</v>
      </c>
    </row>
    <row r="7298" spans="1:5">
      <c r="A7298" s="712">
        <v>98527</v>
      </c>
      <c r="B7298" s="711" t="s">
        <v>5533</v>
      </c>
      <c r="C7298" s="711" t="s">
        <v>269</v>
      </c>
      <c r="D7298" s="711" t="s">
        <v>5883</v>
      </c>
      <c r="E7298" s="713">
        <v>119.12</v>
      </c>
    </row>
    <row r="7299" spans="1:5">
      <c r="A7299" s="712">
        <v>98528</v>
      </c>
      <c r="B7299" s="711" t="s">
        <v>5534</v>
      </c>
      <c r="C7299" s="711" t="s">
        <v>269</v>
      </c>
      <c r="D7299" s="711" t="s">
        <v>5883</v>
      </c>
      <c r="E7299" s="713">
        <v>174.21</v>
      </c>
    </row>
    <row r="7300" spans="1:5">
      <c r="A7300" s="712">
        <v>98528</v>
      </c>
      <c r="B7300" s="711" t="s">
        <v>5534</v>
      </c>
      <c r="C7300" s="711" t="s">
        <v>269</v>
      </c>
      <c r="D7300" s="711" t="s">
        <v>5883</v>
      </c>
      <c r="E7300" s="713">
        <v>174.21</v>
      </c>
    </row>
    <row r="7301" spans="1:5">
      <c r="A7301" s="712">
        <v>98529</v>
      </c>
      <c r="B7301" s="711" t="s">
        <v>5535</v>
      </c>
      <c r="C7301" s="711" t="s">
        <v>269</v>
      </c>
      <c r="D7301" s="711" t="s">
        <v>5884</v>
      </c>
      <c r="E7301" s="713">
        <v>55.34</v>
      </c>
    </row>
    <row r="7302" spans="1:5">
      <c r="A7302" s="712">
        <v>98529</v>
      </c>
      <c r="B7302" s="711" t="s">
        <v>5535</v>
      </c>
      <c r="C7302" s="711" t="s">
        <v>269</v>
      </c>
      <c r="D7302" s="711" t="s">
        <v>5884</v>
      </c>
      <c r="E7302" s="713">
        <v>55.34</v>
      </c>
    </row>
    <row r="7303" spans="1:5">
      <c r="A7303" s="712">
        <v>98530</v>
      </c>
      <c r="B7303" s="711" t="s">
        <v>5536</v>
      </c>
      <c r="C7303" s="711" t="s">
        <v>269</v>
      </c>
      <c r="D7303" s="711" t="s">
        <v>5884</v>
      </c>
      <c r="E7303" s="713">
        <v>98.59</v>
      </c>
    </row>
    <row r="7304" spans="1:5">
      <c r="A7304" s="712">
        <v>98530</v>
      </c>
      <c r="B7304" s="711" t="s">
        <v>5536</v>
      </c>
      <c r="C7304" s="711" t="s">
        <v>269</v>
      </c>
      <c r="D7304" s="711" t="s">
        <v>5884</v>
      </c>
      <c r="E7304" s="713">
        <v>98.59</v>
      </c>
    </row>
    <row r="7305" spans="1:5">
      <c r="A7305" s="712">
        <v>98531</v>
      </c>
      <c r="B7305" s="711" t="s">
        <v>5537</v>
      </c>
      <c r="C7305" s="711" t="s">
        <v>269</v>
      </c>
      <c r="D7305" s="711" t="s">
        <v>5883</v>
      </c>
      <c r="E7305" s="713">
        <v>195.18</v>
      </c>
    </row>
    <row r="7306" spans="1:5">
      <c r="A7306" s="712">
        <v>98531</v>
      </c>
      <c r="B7306" s="711" t="s">
        <v>5537</v>
      </c>
      <c r="C7306" s="711" t="s">
        <v>269</v>
      </c>
      <c r="D7306" s="711" t="s">
        <v>5883</v>
      </c>
      <c r="E7306" s="713">
        <v>195.18</v>
      </c>
    </row>
    <row r="7307" spans="1:5">
      <c r="A7307" s="712">
        <v>98532</v>
      </c>
      <c r="B7307" s="711" t="s">
        <v>5538</v>
      </c>
      <c r="C7307" s="711" t="s">
        <v>269</v>
      </c>
      <c r="D7307" s="711" t="s">
        <v>5883</v>
      </c>
      <c r="E7307" s="713">
        <v>70.489999999999995</v>
      </c>
    </row>
    <row r="7308" spans="1:5">
      <c r="A7308" s="712">
        <v>98532</v>
      </c>
      <c r="B7308" s="711" t="s">
        <v>5538</v>
      </c>
      <c r="C7308" s="711" t="s">
        <v>269</v>
      </c>
      <c r="D7308" s="711" t="s">
        <v>5883</v>
      </c>
      <c r="E7308" s="713">
        <v>70.489999999999995</v>
      </c>
    </row>
    <row r="7309" spans="1:5">
      <c r="A7309" s="712">
        <v>98533</v>
      </c>
      <c r="B7309" s="711" t="s">
        <v>5539</v>
      </c>
      <c r="C7309" s="711" t="s">
        <v>269</v>
      </c>
      <c r="D7309" s="711" t="s">
        <v>5883</v>
      </c>
      <c r="E7309" s="713">
        <v>192.35</v>
      </c>
    </row>
    <row r="7310" spans="1:5">
      <c r="A7310" s="712">
        <v>98533</v>
      </c>
      <c r="B7310" s="711" t="s">
        <v>5539</v>
      </c>
      <c r="C7310" s="711" t="s">
        <v>269</v>
      </c>
      <c r="D7310" s="711" t="s">
        <v>5883</v>
      </c>
      <c r="E7310" s="713">
        <v>192.35</v>
      </c>
    </row>
    <row r="7311" spans="1:5">
      <c r="A7311" s="712">
        <v>98534</v>
      </c>
      <c r="B7311" s="711" t="s">
        <v>5540</v>
      </c>
      <c r="C7311" s="711" t="s">
        <v>269</v>
      </c>
      <c r="D7311" s="711" t="s">
        <v>5883</v>
      </c>
      <c r="E7311" s="713">
        <v>493.62</v>
      </c>
    </row>
    <row r="7312" spans="1:5">
      <c r="A7312" s="712">
        <v>98534</v>
      </c>
      <c r="B7312" s="711" t="s">
        <v>5540</v>
      </c>
      <c r="C7312" s="711" t="s">
        <v>269</v>
      </c>
      <c r="D7312" s="711" t="s">
        <v>5883</v>
      </c>
      <c r="E7312" s="713">
        <v>493.62</v>
      </c>
    </row>
    <row r="7313" spans="1:5">
      <c r="A7313" s="712">
        <v>98535</v>
      </c>
      <c r="B7313" s="711" t="s">
        <v>5541</v>
      </c>
      <c r="C7313" s="711" t="s">
        <v>269</v>
      </c>
      <c r="D7313" s="711" t="s">
        <v>5883</v>
      </c>
      <c r="E7313" s="713">
        <v>779.85</v>
      </c>
    </row>
    <row r="7314" spans="1:5">
      <c r="A7314" s="712">
        <v>98535</v>
      </c>
      <c r="B7314" s="711" t="s">
        <v>5541</v>
      </c>
      <c r="C7314" s="711" t="s">
        <v>269</v>
      </c>
      <c r="D7314" s="711" t="s">
        <v>5883</v>
      </c>
      <c r="E7314" s="713">
        <v>779.85</v>
      </c>
    </row>
    <row r="7315" spans="1:5">
      <c r="A7315" s="712">
        <v>88238</v>
      </c>
      <c r="B7315" s="711" t="s">
        <v>5542</v>
      </c>
      <c r="C7315" s="711" t="s">
        <v>84</v>
      </c>
      <c r="D7315" s="711" t="s">
        <v>5884</v>
      </c>
      <c r="E7315" s="713">
        <v>16.329999999999998</v>
      </c>
    </row>
    <row r="7316" spans="1:5">
      <c r="A7316" s="712">
        <v>88239</v>
      </c>
      <c r="B7316" s="711" t="s">
        <v>857</v>
      </c>
      <c r="C7316" s="711" t="s">
        <v>84</v>
      </c>
      <c r="D7316" s="711" t="s">
        <v>5884</v>
      </c>
      <c r="E7316" s="713">
        <v>17.579999999999998</v>
      </c>
    </row>
    <row r="7317" spans="1:5">
      <c r="A7317" s="712">
        <v>88240</v>
      </c>
      <c r="B7317" s="711" t="s">
        <v>5543</v>
      </c>
      <c r="C7317" s="711" t="s">
        <v>84</v>
      </c>
      <c r="D7317" s="711" t="s">
        <v>5884</v>
      </c>
      <c r="E7317" s="713">
        <v>12.96</v>
      </c>
    </row>
    <row r="7318" spans="1:5">
      <c r="A7318" s="712">
        <v>88241</v>
      </c>
      <c r="B7318" s="711" t="s">
        <v>5544</v>
      </c>
      <c r="C7318" s="711" t="s">
        <v>84</v>
      </c>
      <c r="D7318" s="711" t="s">
        <v>5884</v>
      </c>
      <c r="E7318" s="713">
        <v>16.68</v>
      </c>
    </row>
    <row r="7319" spans="1:5">
      <c r="A7319" s="712">
        <v>88242</v>
      </c>
      <c r="B7319" s="711" t="s">
        <v>5545</v>
      </c>
      <c r="C7319" s="711" t="s">
        <v>84</v>
      </c>
      <c r="D7319" s="711" t="s">
        <v>5884</v>
      </c>
      <c r="E7319" s="713">
        <v>15.63</v>
      </c>
    </row>
    <row r="7320" spans="1:5">
      <c r="A7320" s="712">
        <v>88243</v>
      </c>
      <c r="B7320" s="711" t="s">
        <v>5546</v>
      </c>
      <c r="C7320" s="711" t="s">
        <v>84</v>
      </c>
      <c r="D7320" s="711" t="s">
        <v>5884</v>
      </c>
      <c r="E7320" s="713">
        <v>18.399999999999999</v>
      </c>
    </row>
    <row r="7321" spans="1:5">
      <c r="A7321" s="712">
        <v>88245</v>
      </c>
      <c r="B7321" s="711" t="s">
        <v>276</v>
      </c>
      <c r="C7321" s="711" t="s">
        <v>84</v>
      </c>
      <c r="D7321" s="711" t="s">
        <v>5884</v>
      </c>
      <c r="E7321" s="713">
        <v>20.76</v>
      </c>
    </row>
    <row r="7322" spans="1:5">
      <c r="A7322" s="712">
        <v>88246</v>
      </c>
      <c r="B7322" s="711" t="s">
        <v>5547</v>
      </c>
      <c r="C7322" s="711" t="s">
        <v>84</v>
      </c>
      <c r="D7322" s="711" t="s">
        <v>5884</v>
      </c>
      <c r="E7322" s="713">
        <v>16.36</v>
      </c>
    </row>
    <row r="7323" spans="1:5">
      <c r="A7323" s="712">
        <v>88247</v>
      </c>
      <c r="B7323" s="711" t="s">
        <v>5548</v>
      </c>
      <c r="C7323" s="711" t="s">
        <v>84</v>
      </c>
      <c r="D7323" s="711" t="s">
        <v>5884</v>
      </c>
      <c r="E7323" s="713">
        <v>16.600000000000001</v>
      </c>
    </row>
    <row r="7324" spans="1:5">
      <c r="A7324" s="712">
        <v>88248</v>
      </c>
      <c r="B7324" s="711" t="s">
        <v>5549</v>
      </c>
      <c r="C7324" s="711" t="s">
        <v>84</v>
      </c>
      <c r="D7324" s="711" t="s">
        <v>5884</v>
      </c>
      <c r="E7324" s="713">
        <v>16.100000000000001</v>
      </c>
    </row>
    <row r="7325" spans="1:5">
      <c r="A7325" s="712">
        <v>88249</v>
      </c>
      <c r="B7325" s="711" t="s">
        <v>126</v>
      </c>
      <c r="C7325" s="711" t="s">
        <v>84</v>
      </c>
      <c r="D7325" s="711" t="s">
        <v>5884</v>
      </c>
      <c r="E7325" s="713">
        <v>25.95</v>
      </c>
    </row>
    <row r="7326" spans="1:5">
      <c r="A7326" s="712">
        <v>88250</v>
      </c>
      <c r="B7326" s="711" t="s">
        <v>5550</v>
      </c>
      <c r="C7326" s="711" t="s">
        <v>84</v>
      </c>
      <c r="D7326" s="711" t="s">
        <v>5884</v>
      </c>
      <c r="E7326" s="713">
        <v>14.72</v>
      </c>
    </row>
    <row r="7327" spans="1:5">
      <c r="A7327" s="712">
        <v>88251</v>
      </c>
      <c r="B7327" s="711" t="s">
        <v>5551</v>
      </c>
      <c r="C7327" s="711" t="s">
        <v>84</v>
      </c>
      <c r="D7327" s="711" t="s">
        <v>5884</v>
      </c>
      <c r="E7327" s="713">
        <v>17.07</v>
      </c>
    </row>
    <row r="7328" spans="1:5">
      <c r="A7328" s="712">
        <v>88252</v>
      </c>
      <c r="B7328" s="711" t="s">
        <v>5552</v>
      </c>
      <c r="C7328" s="711" t="s">
        <v>84</v>
      </c>
      <c r="D7328" s="711" t="s">
        <v>5884</v>
      </c>
      <c r="E7328" s="713">
        <v>16.28</v>
      </c>
    </row>
    <row r="7329" spans="1:5">
      <c r="A7329" s="712">
        <v>88253</v>
      </c>
      <c r="B7329" s="711" t="s">
        <v>119</v>
      </c>
      <c r="C7329" s="711" t="s">
        <v>84</v>
      </c>
      <c r="D7329" s="711" t="s">
        <v>5884</v>
      </c>
      <c r="E7329" s="713">
        <v>7.14</v>
      </c>
    </row>
    <row r="7330" spans="1:5">
      <c r="A7330" s="712">
        <v>88255</v>
      </c>
      <c r="B7330" s="711" t="s">
        <v>5553</v>
      </c>
      <c r="C7330" s="711" t="s">
        <v>84</v>
      </c>
      <c r="D7330" s="711" t="s">
        <v>5884</v>
      </c>
      <c r="E7330" s="713">
        <v>30.35</v>
      </c>
    </row>
    <row r="7331" spans="1:5">
      <c r="A7331" s="712">
        <v>88256</v>
      </c>
      <c r="B7331" s="711" t="s">
        <v>5554</v>
      </c>
      <c r="C7331" s="711" t="s">
        <v>84</v>
      </c>
      <c r="D7331" s="711" t="s">
        <v>5884</v>
      </c>
      <c r="E7331" s="713">
        <v>20.8</v>
      </c>
    </row>
    <row r="7332" spans="1:5">
      <c r="A7332" s="712">
        <v>88257</v>
      </c>
      <c r="B7332" s="711" t="s">
        <v>5555</v>
      </c>
      <c r="C7332" s="711" t="s">
        <v>84</v>
      </c>
      <c r="D7332" s="711" t="s">
        <v>5884</v>
      </c>
      <c r="E7332" s="713">
        <v>15.57</v>
      </c>
    </row>
    <row r="7333" spans="1:5">
      <c r="A7333" s="712">
        <v>88258</v>
      </c>
      <c r="B7333" s="711" t="s">
        <v>120</v>
      </c>
      <c r="C7333" s="711" t="s">
        <v>84</v>
      </c>
      <c r="D7333" s="711" t="s">
        <v>5884</v>
      </c>
      <c r="E7333" s="713">
        <v>20.2</v>
      </c>
    </row>
    <row r="7334" spans="1:5">
      <c r="A7334" s="712">
        <v>88259</v>
      </c>
      <c r="B7334" s="711" t="s">
        <v>5556</v>
      </c>
      <c r="C7334" s="711" t="s">
        <v>84</v>
      </c>
      <c r="D7334" s="711" t="s">
        <v>5884</v>
      </c>
      <c r="E7334" s="713">
        <v>23.99</v>
      </c>
    </row>
    <row r="7335" spans="1:5">
      <c r="A7335" s="712">
        <v>88260</v>
      </c>
      <c r="B7335" s="711" t="s">
        <v>5557</v>
      </c>
      <c r="C7335" s="711" t="s">
        <v>84</v>
      </c>
      <c r="D7335" s="711" t="s">
        <v>5884</v>
      </c>
      <c r="E7335" s="713">
        <v>19.670000000000002</v>
      </c>
    </row>
    <row r="7336" spans="1:5">
      <c r="A7336" s="712">
        <v>88261</v>
      </c>
      <c r="B7336" s="711" t="s">
        <v>5558</v>
      </c>
      <c r="C7336" s="711" t="s">
        <v>84</v>
      </c>
      <c r="D7336" s="711" t="s">
        <v>5884</v>
      </c>
      <c r="E7336" s="713">
        <v>20.7</v>
      </c>
    </row>
    <row r="7337" spans="1:5">
      <c r="A7337" s="712">
        <v>88262</v>
      </c>
      <c r="B7337" s="711" t="s">
        <v>83</v>
      </c>
      <c r="C7337" s="711" t="s">
        <v>84</v>
      </c>
      <c r="D7337" s="711" t="s">
        <v>5942</v>
      </c>
      <c r="E7337" s="713">
        <v>20.66</v>
      </c>
    </row>
    <row r="7338" spans="1:5">
      <c r="A7338" s="712">
        <v>88263</v>
      </c>
      <c r="B7338" s="711" t="s">
        <v>5559</v>
      </c>
      <c r="C7338" s="711" t="s">
        <v>84</v>
      </c>
      <c r="D7338" s="711" t="s">
        <v>5884</v>
      </c>
      <c r="E7338" s="713">
        <v>14.13</v>
      </c>
    </row>
    <row r="7339" spans="1:5">
      <c r="A7339" s="712">
        <v>88264</v>
      </c>
      <c r="B7339" s="711" t="s">
        <v>858</v>
      </c>
      <c r="C7339" s="711" t="s">
        <v>84</v>
      </c>
      <c r="D7339" s="711" t="s">
        <v>5942</v>
      </c>
      <c r="E7339" s="713">
        <v>21.03</v>
      </c>
    </row>
    <row r="7340" spans="1:5">
      <c r="A7340" s="712">
        <v>88265</v>
      </c>
      <c r="B7340" s="711" t="s">
        <v>5560</v>
      </c>
      <c r="C7340" s="711" t="s">
        <v>84</v>
      </c>
      <c r="D7340" s="711" t="s">
        <v>5884</v>
      </c>
      <c r="E7340" s="713">
        <v>21.03</v>
      </c>
    </row>
    <row r="7341" spans="1:5">
      <c r="A7341" s="712">
        <v>88266</v>
      </c>
      <c r="B7341" s="711" t="s">
        <v>5561</v>
      </c>
      <c r="C7341" s="711" t="s">
        <v>84</v>
      </c>
      <c r="D7341" s="711" t="s">
        <v>5884</v>
      </c>
      <c r="E7341" s="713">
        <v>28.02</v>
      </c>
    </row>
    <row r="7342" spans="1:5">
      <c r="A7342" s="712">
        <v>88267</v>
      </c>
      <c r="B7342" s="711" t="s">
        <v>5562</v>
      </c>
      <c r="C7342" s="711" t="s">
        <v>84</v>
      </c>
      <c r="D7342" s="711" t="s">
        <v>5942</v>
      </c>
      <c r="E7342" s="713">
        <v>20.38</v>
      </c>
    </row>
    <row r="7343" spans="1:5">
      <c r="A7343" s="712">
        <v>88268</v>
      </c>
      <c r="B7343" s="711" t="s">
        <v>5563</v>
      </c>
      <c r="C7343" s="711" t="s">
        <v>84</v>
      </c>
      <c r="D7343" s="711" t="s">
        <v>5884</v>
      </c>
      <c r="E7343" s="713">
        <v>21.47</v>
      </c>
    </row>
    <row r="7344" spans="1:5">
      <c r="A7344" s="712">
        <v>88269</v>
      </c>
      <c r="B7344" s="711" t="s">
        <v>5564</v>
      </c>
      <c r="C7344" s="711" t="s">
        <v>84</v>
      </c>
      <c r="D7344" s="711" t="s">
        <v>5884</v>
      </c>
      <c r="E7344" s="713">
        <v>20.76</v>
      </c>
    </row>
    <row r="7345" spans="1:5">
      <c r="A7345" s="712">
        <v>88270</v>
      </c>
      <c r="B7345" s="711" t="s">
        <v>5565</v>
      </c>
      <c r="C7345" s="711" t="s">
        <v>84</v>
      </c>
      <c r="D7345" s="711" t="s">
        <v>5884</v>
      </c>
      <c r="E7345" s="713">
        <v>20.86</v>
      </c>
    </row>
    <row r="7346" spans="1:5">
      <c r="A7346" s="712">
        <v>88272</v>
      </c>
      <c r="B7346" s="711" t="s">
        <v>5566</v>
      </c>
      <c r="C7346" s="711" t="s">
        <v>84</v>
      </c>
      <c r="D7346" s="711" t="s">
        <v>5884</v>
      </c>
      <c r="E7346" s="713">
        <v>20.97</v>
      </c>
    </row>
    <row r="7347" spans="1:5">
      <c r="A7347" s="712">
        <v>88273</v>
      </c>
      <c r="B7347" s="711" t="s">
        <v>5567</v>
      </c>
      <c r="C7347" s="711" t="s">
        <v>84</v>
      </c>
      <c r="D7347" s="711" t="s">
        <v>5884</v>
      </c>
      <c r="E7347" s="713">
        <v>21.01</v>
      </c>
    </row>
    <row r="7348" spans="1:5">
      <c r="A7348" s="712">
        <v>88274</v>
      </c>
      <c r="B7348" s="711" t="s">
        <v>5568</v>
      </c>
      <c r="C7348" s="711" t="s">
        <v>84</v>
      </c>
      <c r="D7348" s="711" t="s">
        <v>5884</v>
      </c>
      <c r="E7348" s="713">
        <v>17.54</v>
      </c>
    </row>
    <row r="7349" spans="1:5">
      <c r="A7349" s="712">
        <v>88275</v>
      </c>
      <c r="B7349" s="711" t="s">
        <v>5569</v>
      </c>
      <c r="C7349" s="711" t="s">
        <v>84</v>
      </c>
      <c r="D7349" s="711" t="s">
        <v>5884</v>
      </c>
      <c r="E7349" s="713">
        <v>21.78</v>
      </c>
    </row>
    <row r="7350" spans="1:5">
      <c r="A7350" s="712">
        <v>88277</v>
      </c>
      <c r="B7350" s="711" t="s">
        <v>5570</v>
      </c>
      <c r="C7350" s="711" t="s">
        <v>84</v>
      </c>
      <c r="D7350" s="711" t="s">
        <v>5884</v>
      </c>
      <c r="E7350" s="713">
        <v>16.52</v>
      </c>
    </row>
    <row r="7351" spans="1:5">
      <c r="A7351" s="712">
        <v>88278</v>
      </c>
      <c r="B7351" s="711" t="s">
        <v>5571</v>
      </c>
      <c r="C7351" s="711" t="s">
        <v>84</v>
      </c>
      <c r="D7351" s="711" t="s">
        <v>5884</v>
      </c>
      <c r="E7351" s="713">
        <v>15.99</v>
      </c>
    </row>
    <row r="7352" spans="1:5">
      <c r="A7352" s="712">
        <v>88279</v>
      </c>
      <c r="B7352" s="711" t="s">
        <v>5572</v>
      </c>
      <c r="C7352" s="711" t="s">
        <v>84</v>
      </c>
      <c r="D7352" s="711" t="s">
        <v>5884</v>
      </c>
      <c r="E7352" s="713">
        <v>21.75</v>
      </c>
    </row>
    <row r="7353" spans="1:5">
      <c r="A7353" s="712">
        <v>88281</v>
      </c>
      <c r="B7353" s="711" t="s">
        <v>5573</v>
      </c>
      <c r="C7353" s="711" t="s">
        <v>84</v>
      </c>
      <c r="D7353" s="711" t="s">
        <v>5884</v>
      </c>
      <c r="E7353" s="713">
        <v>16.53</v>
      </c>
    </row>
    <row r="7354" spans="1:5">
      <c r="A7354" s="712">
        <v>88282</v>
      </c>
      <c r="B7354" s="711" t="s">
        <v>5574</v>
      </c>
      <c r="C7354" s="711" t="s">
        <v>84</v>
      </c>
      <c r="D7354" s="711" t="s">
        <v>5884</v>
      </c>
      <c r="E7354" s="713">
        <v>17.21</v>
      </c>
    </row>
    <row r="7355" spans="1:5">
      <c r="A7355" s="712">
        <v>88283</v>
      </c>
      <c r="B7355" s="711" t="s">
        <v>5575</v>
      </c>
      <c r="C7355" s="711" t="s">
        <v>84</v>
      </c>
      <c r="D7355" s="711" t="s">
        <v>5884</v>
      </c>
      <c r="E7355" s="713">
        <v>21.23</v>
      </c>
    </row>
    <row r="7356" spans="1:5">
      <c r="A7356" s="712">
        <v>88284</v>
      </c>
      <c r="B7356" s="711" t="s">
        <v>5576</v>
      </c>
      <c r="C7356" s="711" t="s">
        <v>84</v>
      </c>
      <c r="D7356" s="711" t="s">
        <v>5884</v>
      </c>
      <c r="E7356" s="713">
        <v>16.28</v>
      </c>
    </row>
    <row r="7357" spans="1:5">
      <c r="A7357" s="712">
        <v>88285</v>
      </c>
      <c r="B7357" s="711" t="s">
        <v>5577</v>
      </c>
      <c r="C7357" s="711" t="s">
        <v>84</v>
      </c>
      <c r="D7357" s="711" t="s">
        <v>5884</v>
      </c>
      <c r="E7357" s="713">
        <v>16.22</v>
      </c>
    </row>
    <row r="7358" spans="1:5">
      <c r="A7358" s="712">
        <v>88286</v>
      </c>
      <c r="B7358" s="711" t="s">
        <v>5578</v>
      </c>
      <c r="C7358" s="711" t="s">
        <v>84</v>
      </c>
      <c r="D7358" s="711" t="s">
        <v>5884</v>
      </c>
      <c r="E7358" s="713">
        <v>16.37</v>
      </c>
    </row>
    <row r="7359" spans="1:5">
      <c r="A7359" s="712">
        <v>88288</v>
      </c>
      <c r="B7359" s="711" t="s">
        <v>5579</v>
      </c>
      <c r="C7359" s="711" t="s">
        <v>84</v>
      </c>
      <c r="D7359" s="711" t="s">
        <v>5884</v>
      </c>
      <c r="E7359" s="713">
        <v>8.69</v>
      </c>
    </row>
    <row r="7360" spans="1:5">
      <c r="A7360" s="712">
        <v>88291</v>
      </c>
      <c r="B7360" s="711" t="s">
        <v>5580</v>
      </c>
      <c r="C7360" s="711" t="s">
        <v>84</v>
      </c>
      <c r="D7360" s="711" t="s">
        <v>5884</v>
      </c>
      <c r="E7360" s="713">
        <v>16.05</v>
      </c>
    </row>
    <row r="7361" spans="1:5">
      <c r="A7361" s="712">
        <v>88292</v>
      </c>
      <c r="B7361" s="711" t="s">
        <v>5581</v>
      </c>
      <c r="C7361" s="711" t="s">
        <v>84</v>
      </c>
      <c r="D7361" s="711" t="s">
        <v>5884</v>
      </c>
      <c r="E7361" s="713">
        <v>16.34</v>
      </c>
    </row>
    <row r="7362" spans="1:5">
      <c r="A7362" s="712">
        <v>88293</v>
      </c>
      <c r="B7362" s="711" t="s">
        <v>5582</v>
      </c>
      <c r="C7362" s="711" t="s">
        <v>84</v>
      </c>
      <c r="D7362" s="711" t="s">
        <v>5884</v>
      </c>
      <c r="E7362" s="713">
        <v>18.559999999999999</v>
      </c>
    </row>
    <row r="7363" spans="1:5">
      <c r="A7363" s="712">
        <v>88294</v>
      </c>
      <c r="B7363" s="711" t="s">
        <v>5583</v>
      </c>
      <c r="C7363" s="711" t="s">
        <v>84</v>
      </c>
      <c r="D7363" s="711" t="s">
        <v>5942</v>
      </c>
      <c r="E7363" s="713">
        <v>19.87</v>
      </c>
    </row>
    <row r="7364" spans="1:5">
      <c r="A7364" s="712">
        <v>88295</v>
      </c>
      <c r="B7364" s="711" t="s">
        <v>5584</v>
      </c>
      <c r="C7364" s="711" t="s">
        <v>84</v>
      </c>
      <c r="D7364" s="711" t="s">
        <v>5884</v>
      </c>
      <c r="E7364" s="713">
        <v>16.37</v>
      </c>
    </row>
    <row r="7365" spans="1:5">
      <c r="A7365" s="712">
        <v>88296</v>
      </c>
      <c r="B7365" s="711" t="s">
        <v>5585</v>
      </c>
      <c r="C7365" s="711" t="s">
        <v>84</v>
      </c>
      <c r="D7365" s="711" t="s">
        <v>5884</v>
      </c>
      <c r="E7365" s="713">
        <v>16.37</v>
      </c>
    </row>
    <row r="7366" spans="1:5">
      <c r="A7366" s="712">
        <v>88297</v>
      </c>
      <c r="B7366" s="711" t="s">
        <v>5586</v>
      </c>
      <c r="C7366" s="711" t="s">
        <v>84</v>
      </c>
      <c r="D7366" s="711" t="s">
        <v>5884</v>
      </c>
      <c r="E7366" s="713">
        <v>16.350000000000001</v>
      </c>
    </row>
    <row r="7367" spans="1:5">
      <c r="A7367" s="712">
        <v>88298</v>
      </c>
      <c r="B7367" s="711" t="s">
        <v>5587</v>
      </c>
      <c r="C7367" s="711" t="s">
        <v>84</v>
      </c>
      <c r="D7367" s="711" t="s">
        <v>5884</v>
      </c>
      <c r="E7367" s="713">
        <v>16.64</v>
      </c>
    </row>
    <row r="7368" spans="1:5">
      <c r="A7368" s="712">
        <v>88299</v>
      </c>
      <c r="B7368" s="711" t="s">
        <v>5588</v>
      </c>
      <c r="C7368" s="711" t="s">
        <v>84</v>
      </c>
      <c r="D7368" s="711" t="s">
        <v>5884</v>
      </c>
      <c r="E7368" s="713">
        <v>18.78</v>
      </c>
    </row>
    <row r="7369" spans="1:5">
      <c r="A7369" s="712">
        <v>88300</v>
      </c>
      <c r="B7369" s="711" t="s">
        <v>5589</v>
      </c>
      <c r="C7369" s="711" t="s">
        <v>84</v>
      </c>
      <c r="D7369" s="711" t="s">
        <v>5884</v>
      </c>
      <c r="E7369" s="713">
        <v>21.86</v>
      </c>
    </row>
    <row r="7370" spans="1:5">
      <c r="A7370" s="712">
        <v>88301</v>
      </c>
      <c r="B7370" s="711" t="s">
        <v>5590</v>
      </c>
      <c r="C7370" s="711" t="s">
        <v>84</v>
      </c>
      <c r="D7370" s="711" t="s">
        <v>5884</v>
      </c>
      <c r="E7370" s="713">
        <v>17.899999999999999</v>
      </c>
    </row>
    <row r="7371" spans="1:5">
      <c r="A7371" s="712">
        <v>88302</v>
      </c>
      <c r="B7371" s="711" t="s">
        <v>5591</v>
      </c>
      <c r="C7371" s="711" t="s">
        <v>84</v>
      </c>
      <c r="D7371" s="711" t="s">
        <v>5884</v>
      </c>
      <c r="E7371" s="713">
        <v>19.23</v>
      </c>
    </row>
    <row r="7372" spans="1:5">
      <c r="A7372" s="712">
        <v>88303</v>
      </c>
      <c r="B7372" s="711" t="s">
        <v>5592</v>
      </c>
      <c r="C7372" s="711" t="s">
        <v>84</v>
      </c>
      <c r="D7372" s="711" t="s">
        <v>5884</v>
      </c>
      <c r="E7372" s="713">
        <v>16.399999999999999</v>
      </c>
    </row>
    <row r="7373" spans="1:5">
      <c r="A7373" s="712">
        <v>88304</v>
      </c>
      <c r="B7373" s="711" t="s">
        <v>5593</v>
      </c>
      <c r="C7373" s="711" t="s">
        <v>84</v>
      </c>
      <c r="D7373" s="711" t="s">
        <v>5884</v>
      </c>
      <c r="E7373" s="713">
        <v>17.25</v>
      </c>
    </row>
    <row r="7374" spans="1:5">
      <c r="A7374" s="712">
        <v>88306</v>
      </c>
      <c r="B7374" s="711" t="s">
        <v>5594</v>
      </c>
      <c r="C7374" s="711" t="s">
        <v>84</v>
      </c>
      <c r="D7374" s="711" t="s">
        <v>5884</v>
      </c>
      <c r="E7374" s="713">
        <v>18.329999999999998</v>
      </c>
    </row>
    <row r="7375" spans="1:5">
      <c r="A7375" s="712">
        <v>88307</v>
      </c>
      <c r="B7375" s="711" t="s">
        <v>5595</v>
      </c>
      <c r="C7375" s="711" t="s">
        <v>84</v>
      </c>
      <c r="D7375" s="711" t="s">
        <v>5884</v>
      </c>
      <c r="E7375" s="713">
        <v>17.7</v>
      </c>
    </row>
    <row r="7376" spans="1:5">
      <c r="A7376" s="712">
        <v>88308</v>
      </c>
      <c r="B7376" s="711" t="s">
        <v>5596</v>
      </c>
      <c r="C7376" s="711" t="s">
        <v>84</v>
      </c>
      <c r="D7376" s="711" t="s">
        <v>5884</v>
      </c>
      <c r="E7376" s="713">
        <v>22.13</v>
      </c>
    </row>
    <row r="7377" spans="1:5">
      <c r="A7377" s="712">
        <v>88309</v>
      </c>
      <c r="B7377" s="711" t="s">
        <v>85</v>
      </c>
      <c r="C7377" s="711" t="s">
        <v>84</v>
      </c>
      <c r="D7377" s="711" t="s">
        <v>5942</v>
      </c>
      <c r="E7377" s="713">
        <v>20.86</v>
      </c>
    </row>
    <row r="7378" spans="1:5">
      <c r="A7378" s="712">
        <v>88310</v>
      </c>
      <c r="B7378" s="711" t="s">
        <v>5597</v>
      </c>
      <c r="C7378" s="711" t="s">
        <v>84</v>
      </c>
      <c r="D7378" s="711" t="s">
        <v>5942</v>
      </c>
      <c r="E7378" s="713">
        <v>21.87</v>
      </c>
    </row>
    <row r="7379" spans="1:5">
      <c r="A7379" s="712">
        <v>88311</v>
      </c>
      <c r="B7379" s="711" t="s">
        <v>5598</v>
      </c>
      <c r="C7379" s="711" t="s">
        <v>84</v>
      </c>
      <c r="D7379" s="711" t="s">
        <v>5884</v>
      </c>
      <c r="E7379" s="713">
        <v>23.02</v>
      </c>
    </row>
    <row r="7380" spans="1:5">
      <c r="A7380" s="712">
        <v>88312</v>
      </c>
      <c r="B7380" s="711" t="s">
        <v>5599</v>
      </c>
      <c r="C7380" s="711" t="s">
        <v>84</v>
      </c>
      <c r="D7380" s="711" t="s">
        <v>5884</v>
      </c>
      <c r="E7380" s="713">
        <v>22.97</v>
      </c>
    </row>
    <row r="7381" spans="1:5">
      <c r="A7381" s="712">
        <v>88313</v>
      </c>
      <c r="B7381" s="711" t="s">
        <v>5600</v>
      </c>
      <c r="C7381" s="711" t="s">
        <v>84</v>
      </c>
      <c r="D7381" s="711" t="s">
        <v>5884</v>
      </c>
      <c r="E7381" s="713">
        <v>15.06</v>
      </c>
    </row>
    <row r="7382" spans="1:5">
      <c r="A7382" s="712">
        <v>88314</v>
      </c>
      <c r="B7382" s="711" t="s">
        <v>5601</v>
      </c>
      <c r="C7382" s="711" t="s">
        <v>84</v>
      </c>
      <c r="D7382" s="711" t="s">
        <v>5884</v>
      </c>
      <c r="E7382" s="713">
        <v>14.68</v>
      </c>
    </row>
    <row r="7383" spans="1:5">
      <c r="A7383" s="712">
        <v>88315</v>
      </c>
      <c r="B7383" s="711" t="s">
        <v>5602</v>
      </c>
      <c r="C7383" s="711" t="s">
        <v>84</v>
      </c>
      <c r="D7383" s="711" t="s">
        <v>5884</v>
      </c>
      <c r="E7383" s="713">
        <v>20.76</v>
      </c>
    </row>
    <row r="7384" spans="1:5">
      <c r="A7384" s="712">
        <v>88316</v>
      </c>
      <c r="B7384" s="711" t="s">
        <v>91</v>
      </c>
      <c r="C7384" s="711" t="s">
        <v>84</v>
      </c>
      <c r="D7384" s="711" t="s">
        <v>5942</v>
      </c>
      <c r="E7384" s="713">
        <v>15.62</v>
      </c>
    </row>
    <row r="7385" spans="1:5">
      <c r="A7385" s="712">
        <v>88317</v>
      </c>
      <c r="B7385" s="711" t="s">
        <v>5603</v>
      </c>
      <c r="C7385" s="711" t="s">
        <v>84</v>
      </c>
      <c r="D7385" s="711" t="s">
        <v>5942</v>
      </c>
      <c r="E7385" s="713">
        <v>21.42</v>
      </c>
    </row>
    <row r="7386" spans="1:5">
      <c r="A7386" s="712">
        <v>88318</v>
      </c>
      <c r="B7386" s="711" t="s">
        <v>5604</v>
      </c>
      <c r="C7386" s="711" t="s">
        <v>84</v>
      </c>
      <c r="D7386" s="711" t="s">
        <v>5884</v>
      </c>
      <c r="E7386" s="713">
        <v>23.11</v>
      </c>
    </row>
    <row r="7387" spans="1:5">
      <c r="A7387" s="712">
        <v>88320</v>
      </c>
      <c r="B7387" s="711" t="s">
        <v>5605</v>
      </c>
      <c r="C7387" s="711" t="s">
        <v>84</v>
      </c>
      <c r="D7387" s="711" t="s">
        <v>5884</v>
      </c>
      <c r="E7387" s="713">
        <v>23.98</v>
      </c>
    </row>
    <row r="7388" spans="1:5">
      <c r="A7388" s="712">
        <v>88321</v>
      </c>
      <c r="B7388" s="711" t="s">
        <v>127</v>
      </c>
      <c r="C7388" s="711" t="s">
        <v>84</v>
      </c>
      <c r="D7388" s="711" t="s">
        <v>5884</v>
      </c>
      <c r="E7388" s="713">
        <v>40.74</v>
      </c>
    </row>
    <row r="7389" spans="1:5">
      <c r="A7389" s="712">
        <v>88322</v>
      </c>
      <c r="B7389" s="711" t="s">
        <v>5606</v>
      </c>
      <c r="C7389" s="711" t="s">
        <v>84</v>
      </c>
      <c r="D7389" s="711" t="s">
        <v>5884</v>
      </c>
      <c r="E7389" s="713">
        <v>20.62</v>
      </c>
    </row>
    <row r="7390" spans="1:5">
      <c r="A7390" s="712">
        <v>88323</v>
      </c>
      <c r="B7390" s="711" t="s">
        <v>5607</v>
      </c>
      <c r="C7390" s="711" t="s">
        <v>84</v>
      </c>
      <c r="D7390" s="711" t="s">
        <v>5884</v>
      </c>
      <c r="E7390" s="713">
        <v>21.99</v>
      </c>
    </row>
    <row r="7391" spans="1:5">
      <c r="A7391" s="712">
        <v>88324</v>
      </c>
      <c r="B7391" s="711" t="s">
        <v>5608</v>
      </c>
      <c r="C7391" s="711" t="s">
        <v>84</v>
      </c>
      <c r="D7391" s="711" t="s">
        <v>5884</v>
      </c>
      <c r="E7391" s="713">
        <v>16.34</v>
      </c>
    </row>
    <row r="7392" spans="1:5">
      <c r="A7392" s="712">
        <v>88325</v>
      </c>
      <c r="B7392" s="711" t="s">
        <v>5609</v>
      </c>
      <c r="C7392" s="711" t="s">
        <v>84</v>
      </c>
      <c r="D7392" s="711" t="s">
        <v>5884</v>
      </c>
      <c r="E7392" s="713">
        <v>19.46</v>
      </c>
    </row>
    <row r="7393" spans="1:5">
      <c r="A7393" s="712">
        <v>88326</v>
      </c>
      <c r="B7393" s="711" t="s">
        <v>80</v>
      </c>
      <c r="C7393" s="711" t="s">
        <v>84</v>
      </c>
      <c r="D7393" s="711" t="s">
        <v>5884</v>
      </c>
      <c r="E7393" s="713">
        <v>19.57</v>
      </c>
    </row>
    <row r="7394" spans="1:5">
      <c r="A7394" s="712">
        <v>88377</v>
      </c>
      <c r="B7394" s="711" t="s">
        <v>5610</v>
      </c>
      <c r="C7394" s="711" t="s">
        <v>84</v>
      </c>
      <c r="D7394" s="711" t="s">
        <v>5884</v>
      </c>
      <c r="E7394" s="713">
        <v>15.68</v>
      </c>
    </row>
    <row r="7395" spans="1:5">
      <c r="A7395" s="712">
        <v>88441</v>
      </c>
      <c r="B7395" s="711" t="s">
        <v>856</v>
      </c>
      <c r="C7395" s="711" t="s">
        <v>84</v>
      </c>
      <c r="D7395" s="711" t="s">
        <v>5884</v>
      </c>
      <c r="E7395" s="713">
        <v>20.22</v>
      </c>
    </row>
    <row r="7396" spans="1:5">
      <c r="A7396" s="712">
        <v>88597</v>
      </c>
      <c r="B7396" s="711" t="s">
        <v>121</v>
      </c>
      <c r="C7396" s="711" t="s">
        <v>84</v>
      </c>
      <c r="D7396" s="711" t="s">
        <v>5884</v>
      </c>
      <c r="E7396" s="713">
        <v>24.37</v>
      </c>
    </row>
    <row r="7397" spans="1:5">
      <c r="A7397" s="712">
        <v>90766</v>
      </c>
      <c r="B7397" s="711" t="s">
        <v>5611</v>
      </c>
      <c r="C7397" s="711" t="s">
        <v>84</v>
      </c>
      <c r="D7397" s="711" t="s">
        <v>5942</v>
      </c>
      <c r="E7397" s="713">
        <v>23.79</v>
      </c>
    </row>
    <row r="7398" spans="1:5">
      <c r="A7398" s="712">
        <v>90767</v>
      </c>
      <c r="B7398" s="711" t="s">
        <v>612</v>
      </c>
      <c r="C7398" s="711" t="s">
        <v>84</v>
      </c>
      <c r="D7398" s="711" t="s">
        <v>5884</v>
      </c>
      <c r="E7398" s="713">
        <v>28.63</v>
      </c>
    </row>
    <row r="7399" spans="1:5">
      <c r="A7399" s="712">
        <v>90768</v>
      </c>
      <c r="B7399" s="711" t="s">
        <v>5612</v>
      </c>
      <c r="C7399" s="711" t="s">
        <v>84</v>
      </c>
      <c r="D7399" s="711" t="s">
        <v>5884</v>
      </c>
      <c r="E7399" s="713">
        <v>55.91</v>
      </c>
    </row>
    <row r="7400" spans="1:5">
      <c r="A7400" s="712">
        <v>90769</v>
      </c>
      <c r="B7400" s="711" t="s">
        <v>5613</v>
      </c>
      <c r="C7400" s="711" t="s">
        <v>84</v>
      </c>
      <c r="D7400" s="711" t="s">
        <v>5884</v>
      </c>
      <c r="E7400" s="713">
        <v>78.930000000000007</v>
      </c>
    </row>
    <row r="7401" spans="1:5">
      <c r="A7401" s="712">
        <v>90770</v>
      </c>
      <c r="B7401" s="711" t="s">
        <v>5614</v>
      </c>
      <c r="C7401" s="711" t="s">
        <v>84</v>
      </c>
      <c r="D7401" s="711" t="s">
        <v>5884</v>
      </c>
      <c r="E7401" s="713">
        <v>103.99</v>
      </c>
    </row>
    <row r="7402" spans="1:5">
      <c r="A7402" s="712">
        <v>90771</v>
      </c>
      <c r="B7402" s="711" t="s">
        <v>5615</v>
      </c>
      <c r="C7402" s="711" t="s">
        <v>84</v>
      </c>
      <c r="D7402" s="711" t="s">
        <v>5884</v>
      </c>
      <c r="E7402" s="713">
        <v>25.96</v>
      </c>
    </row>
    <row r="7403" spans="1:5">
      <c r="A7403" s="712">
        <v>90772</v>
      </c>
      <c r="B7403" s="711" t="s">
        <v>674</v>
      </c>
      <c r="C7403" s="711" t="s">
        <v>84</v>
      </c>
      <c r="D7403" s="711" t="s">
        <v>5884</v>
      </c>
      <c r="E7403" s="713">
        <v>20.11</v>
      </c>
    </row>
    <row r="7404" spans="1:5">
      <c r="A7404" s="712">
        <v>90773</v>
      </c>
      <c r="B7404" s="711" t="s">
        <v>5616</v>
      </c>
      <c r="C7404" s="711" t="s">
        <v>84</v>
      </c>
      <c r="D7404" s="711" t="s">
        <v>5884</v>
      </c>
      <c r="E7404" s="713">
        <v>12.03</v>
      </c>
    </row>
    <row r="7405" spans="1:5">
      <c r="A7405" s="712">
        <v>90775</v>
      </c>
      <c r="B7405" s="711" t="s">
        <v>5617</v>
      </c>
      <c r="C7405" s="711" t="s">
        <v>84</v>
      </c>
      <c r="D7405" s="711" t="s">
        <v>5884</v>
      </c>
      <c r="E7405" s="713">
        <v>21.92</v>
      </c>
    </row>
    <row r="7406" spans="1:5">
      <c r="A7406" s="712">
        <v>90776</v>
      </c>
      <c r="B7406" s="711" t="s">
        <v>5618</v>
      </c>
      <c r="C7406" s="711" t="s">
        <v>84</v>
      </c>
      <c r="D7406" s="711" t="s">
        <v>5942</v>
      </c>
      <c r="E7406" s="713">
        <v>16.37</v>
      </c>
    </row>
    <row r="7407" spans="1:5">
      <c r="A7407" s="712">
        <v>90777</v>
      </c>
      <c r="B7407" s="711" t="s">
        <v>65</v>
      </c>
      <c r="C7407" s="711" t="s">
        <v>84</v>
      </c>
      <c r="D7407" s="711" t="s">
        <v>5942</v>
      </c>
      <c r="E7407" s="713">
        <v>75.790000000000006</v>
      </c>
    </row>
    <row r="7408" spans="1:5">
      <c r="A7408" s="712">
        <v>90778</v>
      </c>
      <c r="B7408" s="711" t="s">
        <v>124</v>
      </c>
      <c r="C7408" s="711" t="s">
        <v>84</v>
      </c>
      <c r="D7408" s="711" t="s">
        <v>5884</v>
      </c>
      <c r="E7408" s="713">
        <v>86.09</v>
      </c>
    </row>
    <row r="7409" spans="1:5">
      <c r="A7409" s="712">
        <v>90779</v>
      </c>
      <c r="B7409" s="711" t="s">
        <v>125</v>
      </c>
      <c r="C7409" s="711" t="s">
        <v>84</v>
      </c>
      <c r="D7409" s="711" t="s">
        <v>5884</v>
      </c>
      <c r="E7409" s="713">
        <v>117.27</v>
      </c>
    </row>
    <row r="7410" spans="1:5">
      <c r="A7410" s="712">
        <v>90780</v>
      </c>
      <c r="B7410" s="711" t="s">
        <v>5619</v>
      </c>
      <c r="C7410" s="711" t="s">
        <v>84</v>
      </c>
      <c r="D7410" s="711" t="s">
        <v>5884</v>
      </c>
      <c r="E7410" s="713">
        <v>24.02</v>
      </c>
    </row>
    <row r="7411" spans="1:5">
      <c r="A7411" s="712">
        <v>90781</v>
      </c>
      <c r="B7411" s="711" t="s">
        <v>122</v>
      </c>
      <c r="C7411" s="711" t="s">
        <v>84</v>
      </c>
      <c r="D7411" s="711" t="s">
        <v>5942</v>
      </c>
      <c r="E7411" s="713">
        <v>15.8</v>
      </c>
    </row>
    <row r="7412" spans="1:5">
      <c r="A7412" s="712">
        <v>91677</v>
      </c>
      <c r="B7412" s="711" t="s">
        <v>5620</v>
      </c>
      <c r="C7412" s="711" t="s">
        <v>84</v>
      </c>
      <c r="D7412" s="711" t="s">
        <v>5884</v>
      </c>
      <c r="E7412" s="713">
        <v>89.92</v>
      </c>
    </row>
    <row r="7413" spans="1:5">
      <c r="A7413" s="712">
        <v>91678</v>
      </c>
      <c r="B7413" s="711" t="s">
        <v>5621</v>
      </c>
      <c r="C7413" s="711" t="s">
        <v>84</v>
      </c>
      <c r="D7413" s="711" t="s">
        <v>5884</v>
      </c>
      <c r="E7413" s="713">
        <v>83.29</v>
      </c>
    </row>
    <row r="7414" spans="1:5">
      <c r="A7414" s="712">
        <v>93558</v>
      </c>
      <c r="B7414" s="711" t="s">
        <v>860</v>
      </c>
      <c r="C7414" s="711" t="s">
        <v>579</v>
      </c>
      <c r="D7414" s="711" t="s">
        <v>5884</v>
      </c>
      <c r="E7414" s="714">
        <v>3121.8</v>
      </c>
    </row>
    <row r="7415" spans="1:5">
      <c r="A7415" s="712">
        <v>93559</v>
      </c>
      <c r="B7415" s="711" t="s">
        <v>121</v>
      </c>
      <c r="C7415" s="711" t="s">
        <v>579</v>
      </c>
      <c r="D7415" s="711" t="s">
        <v>5884</v>
      </c>
      <c r="E7415" s="714">
        <v>4354.1400000000003</v>
      </c>
    </row>
    <row r="7416" spans="1:5">
      <c r="A7416" s="712">
        <v>93560</v>
      </c>
      <c r="B7416" s="711" t="s">
        <v>5616</v>
      </c>
      <c r="C7416" s="711" t="s">
        <v>579</v>
      </c>
      <c r="D7416" s="711" t="s">
        <v>5884</v>
      </c>
      <c r="E7416" s="714">
        <v>2157.25</v>
      </c>
    </row>
    <row r="7417" spans="1:5">
      <c r="A7417" s="712">
        <v>93561</v>
      </c>
      <c r="B7417" s="711" t="s">
        <v>5617</v>
      </c>
      <c r="C7417" s="711" t="s">
        <v>579</v>
      </c>
      <c r="D7417" s="711" t="s">
        <v>5884</v>
      </c>
      <c r="E7417" s="714">
        <v>3915.54</v>
      </c>
    </row>
    <row r="7418" spans="1:5">
      <c r="A7418" s="712">
        <v>93562</v>
      </c>
      <c r="B7418" s="711" t="s">
        <v>5615</v>
      </c>
      <c r="C7418" s="711" t="s">
        <v>579</v>
      </c>
      <c r="D7418" s="711" t="s">
        <v>5884</v>
      </c>
      <c r="E7418" s="714">
        <v>4635.18</v>
      </c>
    </row>
    <row r="7419" spans="1:5">
      <c r="A7419" s="712">
        <v>93563</v>
      </c>
      <c r="B7419" s="711" t="s">
        <v>5611</v>
      </c>
      <c r="C7419" s="711" t="s">
        <v>579</v>
      </c>
      <c r="D7419" s="711" t="s">
        <v>5884</v>
      </c>
      <c r="E7419" s="714">
        <v>4247.38</v>
      </c>
    </row>
    <row r="7420" spans="1:5">
      <c r="A7420" s="712">
        <v>93564</v>
      </c>
      <c r="B7420" s="711" t="s">
        <v>612</v>
      </c>
      <c r="C7420" s="711" t="s">
        <v>579</v>
      </c>
      <c r="D7420" s="711" t="s">
        <v>5884</v>
      </c>
      <c r="E7420" s="714">
        <v>5098.76</v>
      </c>
    </row>
    <row r="7421" spans="1:5">
      <c r="A7421" s="712">
        <v>93565</v>
      </c>
      <c r="B7421" s="711" t="s">
        <v>65</v>
      </c>
      <c r="C7421" s="711" t="s">
        <v>579</v>
      </c>
      <c r="D7421" s="711" t="s">
        <v>5884</v>
      </c>
      <c r="E7421" s="714">
        <v>13480.55</v>
      </c>
    </row>
    <row r="7422" spans="1:5">
      <c r="A7422" s="712">
        <v>93566</v>
      </c>
      <c r="B7422" s="711" t="s">
        <v>674</v>
      </c>
      <c r="C7422" s="711" t="s">
        <v>579</v>
      </c>
      <c r="D7422" s="711" t="s">
        <v>5884</v>
      </c>
      <c r="E7422" s="714">
        <v>3595.02</v>
      </c>
    </row>
    <row r="7423" spans="1:5">
      <c r="A7423" s="712">
        <v>93567</v>
      </c>
      <c r="B7423" s="711" t="s">
        <v>124</v>
      </c>
      <c r="C7423" s="711" t="s">
        <v>579</v>
      </c>
      <c r="D7423" s="711" t="s">
        <v>5884</v>
      </c>
      <c r="E7423" s="714">
        <v>15313.29</v>
      </c>
    </row>
    <row r="7424" spans="1:5">
      <c r="A7424" s="712">
        <v>93568</v>
      </c>
      <c r="B7424" s="711" t="s">
        <v>125</v>
      </c>
      <c r="C7424" s="711" t="s">
        <v>579</v>
      </c>
      <c r="D7424" s="711" t="s">
        <v>5884</v>
      </c>
      <c r="E7424" s="714">
        <v>20852.25</v>
      </c>
    </row>
    <row r="7425" spans="1:5">
      <c r="A7425" s="712">
        <v>93569</v>
      </c>
      <c r="B7425" s="711" t="s">
        <v>5622</v>
      </c>
      <c r="C7425" s="711" t="s">
        <v>579</v>
      </c>
      <c r="D7425" s="711" t="s">
        <v>5884</v>
      </c>
      <c r="E7425" s="714">
        <v>9960.32</v>
      </c>
    </row>
    <row r="7426" spans="1:5">
      <c r="A7426" s="712">
        <v>93570</v>
      </c>
      <c r="B7426" s="711" t="s">
        <v>5623</v>
      </c>
      <c r="C7426" s="711" t="s">
        <v>579</v>
      </c>
      <c r="D7426" s="711" t="s">
        <v>5884</v>
      </c>
      <c r="E7426" s="714">
        <v>14055.48</v>
      </c>
    </row>
    <row r="7427" spans="1:5">
      <c r="A7427" s="712">
        <v>93571</v>
      </c>
      <c r="B7427" s="711" t="s">
        <v>5624</v>
      </c>
      <c r="C7427" s="711" t="s">
        <v>579</v>
      </c>
      <c r="D7427" s="711" t="s">
        <v>5884</v>
      </c>
      <c r="E7427" s="714">
        <v>18511.830000000002</v>
      </c>
    </row>
    <row r="7428" spans="1:5">
      <c r="A7428" s="712">
        <v>93572</v>
      </c>
      <c r="B7428" s="711" t="s">
        <v>67</v>
      </c>
      <c r="C7428" s="711" t="s">
        <v>579</v>
      </c>
      <c r="D7428" s="711" t="s">
        <v>5884</v>
      </c>
      <c r="E7428" s="714">
        <v>2925.99</v>
      </c>
    </row>
    <row r="7429" spans="1:5">
      <c r="A7429" s="712">
        <v>94295</v>
      </c>
      <c r="B7429" s="711" t="s">
        <v>5619</v>
      </c>
      <c r="C7429" s="711" t="s">
        <v>579</v>
      </c>
      <c r="D7429" s="711" t="s">
        <v>5884</v>
      </c>
      <c r="E7429" s="714">
        <v>4281.9399999999996</v>
      </c>
    </row>
    <row r="7430" spans="1:5">
      <c r="A7430" s="712">
        <v>94296</v>
      </c>
      <c r="B7430" s="711" t="s">
        <v>122</v>
      </c>
      <c r="C7430" s="711" t="s">
        <v>579</v>
      </c>
      <c r="D7430" s="711" t="s">
        <v>5884</v>
      </c>
      <c r="E7430" s="714">
        <v>2824.44</v>
      </c>
    </row>
    <row r="7431" spans="1:5">
      <c r="A7431" s="712">
        <v>95308</v>
      </c>
      <c r="B7431" s="711" t="s">
        <v>5625</v>
      </c>
      <c r="C7431" s="711" t="s">
        <v>84</v>
      </c>
      <c r="D7431" s="711" t="s">
        <v>5884</v>
      </c>
      <c r="E7431" s="713">
        <v>0.08</v>
      </c>
    </row>
    <row r="7432" spans="1:5">
      <c r="A7432" s="712">
        <v>95309</v>
      </c>
      <c r="B7432" s="711" t="s">
        <v>5626</v>
      </c>
      <c r="C7432" s="711" t="s">
        <v>84</v>
      </c>
      <c r="D7432" s="711" t="s">
        <v>5884</v>
      </c>
      <c r="E7432" s="713">
        <v>0.12</v>
      </c>
    </row>
    <row r="7433" spans="1:5">
      <c r="A7433" s="712">
        <v>95310</v>
      </c>
      <c r="B7433" s="711" t="s">
        <v>5627</v>
      </c>
      <c r="C7433" s="711" t="s">
        <v>84</v>
      </c>
      <c r="D7433" s="711" t="s">
        <v>5884</v>
      </c>
      <c r="E7433" s="713">
        <v>0.06</v>
      </c>
    </row>
    <row r="7434" spans="1:5">
      <c r="A7434" s="712">
        <v>95311</v>
      </c>
      <c r="B7434" s="711" t="s">
        <v>5628</v>
      </c>
      <c r="C7434" s="711" t="s">
        <v>84</v>
      </c>
      <c r="D7434" s="711" t="s">
        <v>5884</v>
      </c>
      <c r="E7434" s="713">
        <v>0.08</v>
      </c>
    </row>
    <row r="7435" spans="1:5">
      <c r="A7435" s="712">
        <v>95312</v>
      </c>
      <c r="B7435" s="711" t="s">
        <v>5629</v>
      </c>
      <c r="C7435" s="711" t="s">
        <v>84</v>
      </c>
      <c r="D7435" s="711" t="s">
        <v>5884</v>
      </c>
      <c r="E7435" s="713">
        <v>0.09</v>
      </c>
    </row>
    <row r="7436" spans="1:5">
      <c r="A7436" s="712">
        <v>95313</v>
      </c>
      <c r="B7436" s="711" t="s">
        <v>5630</v>
      </c>
      <c r="C7436" s="711" t="s">
        <v>84</v>
      </c>
      <c r="D7436" s="711" t="s">
        <v>5884</v>
      </c>
      <c r="E7436" s="713">
        <v>0.1</v>
      </c>
    </row>
    <row r="7437" spans="1:5">
      <c r="A7437" s="712">
        <v>95314</v>
      </c>
      <c r="B7437" s="711" t="s">
        <v>5631</v>
      </c>
      <c r="C7437" s="711" t="s">
        <v>84</v>
      </c>
      <c r="D7437" s="711" t="s">
        <v>5884</v>
      </c>
      <c r="E7437" s="713">
        <v>0.11</v>
      </c>
    </row>
    <row r="7438" spans="1:5">
      <c r="A7438" s="712">
        <v>95315</v>
      </c>
      <c r="B7438" s="711" t="s">
        <v>5632</v>
      </c>
      <c r="C7438" s="711" t="s">
        <v>84</v>
      </c>
      <c r="D7438" s="711" t="s">
        <v>5884</v>
      </c>
      <c r="E7438" s="713">
        <v>0.11</v>
      </c>
    </row>
    <row r="7439" spans="1:5">
      <c r="A7439" s="712">
        <v>95316</v>
      </c>
      <c r="B7439" s="711" t="s">
        <v>5633</v>
      </c>
      <c r="C7439" s="711" t="s">
        <v>84</v>
      </c>
      <c r="D7439" s="711" t="s">
        <v>5884</v>
      </c>
      <c r="E7439" s="713">
        <v>0.27</v>
      </c>
    </row>
    <row r="7440" spans="1:5">
      <c r="A7440" s="712">
        <v>95317</v>
      </c>
      <c r="B7440" s="711" t="s">
        <v>5634</v>
      </c>
      <c r="C7440" s="711" t="s">
        <v>84</v>
      </c>
      <c r="D7440" s="711" t="s">
        <v>5884</v>
      </c>
      <c r="E7440" s="713">
        <v>0.13</v>
      </c>
    </row>
    <row r="7441" spans="1:5">
      <c r="A7441" s="712">
        <v>95318</v>
      </c>
      <c r="B7441" s="711" t="s">
        <v>831</v>
      </c>
      <c r="C7441" s="711" t="s">
        <v>84</v>
      </c>
      <c r="D7441" s="711" t="s">
        <v>5884</v>
      </c>
      <c r="E7441" s="713">
        <v>0.14000000000000001</v>
      </c>
    </row>
    <row r="7442" spans="1:5">
      <c r="A7442" s="712">
        <v>95319</v>
      </c>
      <c r="B7442" s="711" t="s">
        <v>5635</v>
      </c>
      <c r="C7442" s="711" t="s">
        <v>84</v>
      </c>
      <c r="D7442" s="711" t="s">
        <v>5884</v>
      </c>
      <c r="E7442" s="713">
        <v>7.0000000000000007E-2</v>
      </c>
    </row>
    <row r="7443" spans="1:5">
      <c r="A7443" s="712">
        <v>95320</v>
      </c>
      <c r="B7443" s="711" t="s">
        <v>5636</v>
      </c>
      <c r="C7443" s="711" t="s">
        <v>84</v>
      </c>
      <c r="D7443" s="711" t="s">
        <v>5884</v>
      </c>
      <c r="E7443" s="713">
        <v>0.08</v>
      </c>
    </row>
    <row r="7444" spans="1:5">
      <c r="A7444" s="712">
        <v>95321</v>
      </c>
      <c r="B7444" s="711" t="s">
        <v>5637</v>
      </c>
      <c r="C7444" s="711" t="s">
        <v>84</v>
      </c>
      <c r="D7444" s="711" t="s">
        <v>5884</v>
      </c>
      <c r="E7444" s="713">
        <v>0.08</v>
      </c>
    </row>
    <row r="7445" spans="1:5">
      <c r="A7445" s="712">
        <v>95322</v>
      </c>
      <c r="B7445" s="711" t="s">
        <v>5638</v>
      </c>
      <c r="C7445" s="711" t="s">
        <v>84</v>
      </c>
      <c r="D7445" s="711" t="s">
        <v>5884</v>
      </c>
      <c r="E7445" s="713">
        <v>0.03</v>
      </c>
    </row>
    <row r="7446" spans="1:5">
      <c r="A7446" s="712">
        <v>95323</v>
      </c>
      <c r="B7446" s="711" t="s">
        <v>5639</v>
      </c>
      <c r="C7446" s="711" t="s">
        <v>84</v>
      </c>
      <c r="D7446" s="711" t="s">
        <v>5884</v>
      </c>
      <c r="E7446" s="713">
        <v>0.17</v>
      </c>
    </row>
    <row r="7447" spans="1:5">
      <c r="A7447" s="712">
        <v>95324</v>
      </c>
      <c r="B7447" s="711" t="s">
        <v>5640</v>
      </c>
      <c r="C7447" s="711" t="s">
        <v>84</v>
      </c>
      <c r="D7447" s="711" t="s">
        <v>5884</v>
      </c>
      <c r="E7447" s="713">
        <v>0.15</v>
      </c>
    </row>
    <row r="7448" spans="1:5">
      <c r="A7448" s="712">
        <v>95325</v>
      </c>
      <c r="B7448" s="711" t="s">
        <v>5641</v>
      </c>
      <c r="C7448" s="711" t="s">
        <v>84</v>
      </c>
      <c r="D7448" s="711" t="s">
        <v>5884</v>
      </c>
      <c r="E7448" s="713">
        <v>0.13</v>
      </c>
    </row>
    <row r="7449" spans="1:5">
      <c r="A7449" s="712">
        <v>95326</v>
      </c>
      <c r="B7449" s="711" t="s">
        <v>5642</v>
      </c>
      <c r="C7449" s="711" t="s">
        <v>84</v>
      </c>
      <c r="D7449" s="711" t="s">
        <v>5884</v>
      </c>
      <c r="E7449" s="713">
        <v>0.06</v>
      </c>
    </row>
    <row r="7450" spans="1:5">
      <c r="A7450" s="712">
        <v>95327</v>
      </c>
      <c r="B7450" s="711" t="s">
        <v>5643</v>
      </c>
      <c r="C7450" s="711" t="s">
        <v>84</v>
      </c>
      <c r="D7450" s="711" t="s">
        <v>5884</v>
      </c>
      <c r="E7450" s="713">
        <v>0.18</v>
      </c>
    </row>
    <row r="7451" spans="1:5">
      <c r="A7451" s="712">
        <v>95328</v>
      </c>
      <c r="B7451" s="711" t="s">
        <v>5644</v>
      </c>
      <c r="C7451" s="711" t="s">
        <v>84</v>
      </c>
      <c r="D7451" s="711" t="s">
        <v>5884</v>
      </c>
      <c r="E7451" s="713">
        <v>0.11</v>
      </c>
    </row>
    <row r="7452" spans="1:5">
      <c r="A7452" s="712">
        <v>95329</v>
      </c>
      <c r="B7452" s="711" t="s">
        <v>5645</v>
      </c>
      <c r="C7452" s="711" t="s">
        <v>84</v>
      </c>
      <c r="D7452" s="711" t="s">
        <v>5884</v>
      </c>
      <c r="E7452" s="713">
        <v>0.15</v>
      </c>
    </row>
    <row r="7453" spans="1:5">
      <c r="A7453" s="712">
        <v>95330</v>
      </c>
      <c r="B7453" s="711" t="s">
        <v>5646</v>
      </c>
      <c r="C7453" s="711" t="s">
        <v>84</v>
      </c>
      <c r="D7453" s="711" t="s">
        <v>5942</v>
      </c>
      <c r="E7453" s="713">
        <v>0.11</v>
      </c>
    </row>
    <row r="7454" spans="1:5">
      <c r="A7454" s="712">
        <v>95331</v>
      </c>
      <c r="B7454" s="711" t="s">
        <v>5647</v>
      </c>
      <c r="C7454" s="711" t="s">
        <v>84</v>
      </c>
      <c r="D7454" s="711" t="s">
        <v>5884</v>
      </c>
      <c r="E7454" s="713">
        <v>7.0000000000000007E-2</v>
      </c>
    </row>
    <row r="7455" spans="1:5">
      <c r="A7455" s="712">
        <v>95332</v>
      </c>
      <c r="B7455" s="711" t="s">
        <v>5648</v>
      </c>
      <c r="C7455" s="711" t="s">
        <v>84</v>
      </c>
      <c r="D7455" s="711" t="s">
        <v>5942</v>
      </c>
      <c r="E7455" s="713">
        <v>0.38</v>
      </c>
    </row>
    <row r="7456" spans="1:5">
      <c r="A7456" s="712">
        <v>95333</v>
      </c>
      <c r="B7456" s="711" t="s">
        <v>5649</v>
      </c>
      <c r="C7456" s="711" t="s">
        <v>84</v>
      </c>
      <c r="D7456" s="711" t="s">
        <v>5884</v>
      </c>
      <c r="E7456" s="713">
        <v>0.38</v>
      </c>
    </row>
    <row r="7457" spans="1:5">
      <c r="A7457" s="712">
        <v>95334</v>
      </c>
      <c r="B7457" s="711" t="s">
        <v>5650</v>
      </c>
      <c r="C7457" s="711" t="s">
        <v>84</v>
      </c>
      <c r="D7457" s="711" t="s">
        <v>5884</v>
      </c>
      <c r="E7457" s="713">
        <v>0.47</v>
      </c>
    </row>
    <row r="7458" spans="1:5">
      <c r="A7458" s="712">
        <v>95335</v>
      </c>
      <c r="B7458" s="711" t="s">
        <v>5651</v>
      </c>
      <c r="C7458" s="711" t="s">
        <v>84</v>
      </c>
      <c r="D7458" s="711" t="s">
        <v>5942</v>
      </c>
      <c r="E7458" s="713">
        <v>0.18</v>
      </c>
    </row>
    <row r="7459" spans="1:5">
      <c r="A7459" s="712">
        <v>95336</v>
      </c>
      <c r="B7459" s="711" t="s">
        <v>5652</v>
      </c>
      <c r="C7459" s="711" t="s">
        <v>84</v>
      </c>
      <c r="D7459" s="711" t="s">
        <v>5884</v>
      </c>
      <c r="E7459" s="713">
        <v>0.12</v>
      </c>
    </row>
    <row r="7460" spans="1:5">
      <c r="A7460" s="712">
        <v>95337</v>
      </c>
      <c r="B7460" s="711" t="s">
        <v>5653</v>
      </c>
      <c r="C7460" s="711" t="s">
        <v>84</v>
      </c>
      <c r="D7460" s="711" t="s">
        <v>5884</v>
      </c>
      <c r="E7460" s="713">
        <v>0.11</v>
      </c>
    </row>
    <row r="7461" spans="1:5">
      <c r="A7461" s="712">
        <v>95338</v>
      </c>
      <c r="B7461" s="711" t="s">
        <v>5654</v>
      </c>
      <c r="C7461" s="711" t="s">
        <v>84</v>
      </c>
      <c r="D7461" s="711" t="s">
        <v>5884</v>
      </c>
      <c r="E7461" s="713">
        <v>0.21</v>
      </c>
    </row>
    <row r="7462" spans="1:5">
      <c r="A7462" s="712">
        <v>95339</v>
      </c>
      <c r="B7462" s="711" t="s">
        <v>5655</v>
      </c>
      <c r="C7462" s="711" t="s">
        <v>84</v>
      </c>
      <c r="D7462" s="711" t="s">
        <v>5884</v>
      </c>
      <c r="E7462" s="713">
        <v>0.17</v>
      </c>
    </row>
    <row r="7463" spans="1:5">
      <c r="A7463" s="712">
        <v>95340</v>
      </c>
      <c r="B7463" s="711" t="s">
        <v>5656</v>
      </c>
      <c r="C7463" s="711" t="s">
        <v>84</v>
      </c>
      <c r="D7463" s="711" t="s">
        <v>5884</v>
      </c>
      <c r="E7463" s="713">
        <v>0.15</v>
      </c>
    </row>
    <row r="7464" spans="1:5">
      <c r="A7464" s="712">
        <v>95341</v>
      </c>
      <c r="B7464" s="711" t="s">
        <v>5657</v>
      </c>
      <c r="C7464" s="711" t="s">
        <v>84</v>
      </c>
      <c r="D7464" s="711" t="s">
        <v>5884</v>
      </c>
      <c r="E7464" s="713">
        <v>0.11</v>
      </c>
    </row>
    <row r="7465" spans="1:5">
      <c r="A7465" s="712">
        <v>95342</v>
      </c>
      <c r="B7465" s="711" t="s">
        <v>5658</v>
      </c>
      <c r="C7465" s="711" t="s">
        <v>84</v>
      </c>
      <c r="D7465" s="711" t="s">
        <v>5884</v>
      </c>
      <c r="E7465" s="713">
        <v>0.09</v>
      </c>
    </row>
    <row r="7466" spans="1:5">
      <c r="A7466" s="712">
        <v>95343</v>
      </c>
      <c r="B7466" s="711" t="s">
        <v>5659</v>
      </c>
      <c r="C7466" s="711" t="s">
        <v>84</v>
      </c>
      <c r="D7466" s="711" t="s">
        <v>5884</v>
      </c>
      <c r="E7466" s="713">
        <v>0.11</v>
      </c>
    </row>
    <row r="7467" spans="1:5">
      <c r="A7467" s="712">
        <v>95344</v>
      </c>
      <c r="B7467" s="711" t="s">
        <v>5660</v>
      </c>
      <c r="C7467" s="711" t="s">
        <v>84</v>
      </c>
      <c r="D7467" s="711" t="s">
        <v>5884</v>
      </c>
      <c r="E7467" s="713">
        <v>0.08</v>
      </c>
    </row>
    <row r="7468" spans="1:5">
      <c r="A7468" s="712">
        <v>95345</v>
      </c>
      <c r="B7468" s="711" t="s">
        <v>5661</v>
      </c>
      <c r="C7468" s="711" t="s">
        <v>84</v>
      </c>
      <c r="D7468" s="711" t="s">
        <v>5884</v>
      </c>
      <c r="E7468" s="713">
        <v>0.33</v>
      </c>
    </row>
    <row r="7469" spans="1:5">
      <c r="A7469" s="712">
        <v>95346</v>
      </c>
      <c r="B7469" s="711" t="s">
        <v>5662</v>
      </c>
      <c r="C7469" s="711" t="s">
        <v>84</v>
      </c>
      <c r="D7469" s="711" t="s">
        <v>5884</v>
      </c>
      <c r="E7469" s="713">
        <v>0.04</v>
      </c>
    </row>
    <row r="7470" spans="1:5">
      <c r="A7470" s="712">
        <v>95347</v>
      </c>
      <c r="B7470" s="711" t="s">
        <v>5663</v>
      </c>
      <c r="C7470" s="711" t="s">
        <v>84</v>
      </c>
      <c r="D7470" s="711" t="s">
        <v>5884</v>
      </c>
      <c r="E7470" s="713">
        <v>0.04</v>
      </c>
    </row>
    <row r="7471" spans="1:5">
      <c r="A7471" s="712">
        <v>95348</v>
      </c>
      <c r="B7471" s="711" t="s">
        <v>5664</v>
      </c>
      <c r="C7471" s="711" t="s">
        <v>84</v>
      </c>
      <c r="D7471" s="711" t="s">
        <v>5884</v>
      </c>
      <c r="E7471" s="713">
        <v>0.05</v>
      </c>
    </row>
    <row r="7472" spans="1:5">
      <c r="A7472" s="712">
        <v>95349</v>
      </c>
      <c r="B7472" s="711" t="s">
        <v>5665</v>
      </c>
      <c r="C7472" s="711" t="s">
        <v>84</v>
      </c>
      <c r="D7472" s="711" t="s">
        <v>5884</v>
      </c>
      <c r="E7472" s="713">
        <v>0.03</v>
      </c>
    </row>
    <row r="7473" spans="1:5">
      <c r="A7473" s="712">
        <v>95350</v>
      </c>
      <c r="B7473" s="711" t="s">
        <v>5666</v>
      </c>
      <c r="C7473" s="711" t="s">
        <v>84</v>
      </c>
      <c r="D7473" s="711" t="s">
        <v>5884</v>
      </c>
      <c r="E7473" s="713">
        <v>0.03</v>
      </c>
    </row>
    <row r="7474" spans="1:5">
      <c r="A7474" s="712">
        <v>95351</v>
      </c>
      <c r="B7474" s="711" t="s">
        <v>5667</v>
      </c>
      <c r="C7474" s="711" t="s">
        <v>84</v>
      </c>
      <c r="D7474" s="711" t="s">
        <v>5884</v>
      </c>
      <c r="E7474" s="713">
        <v>0.12</v>
      </c>
    </row>
    <row r="7475" spans="1:5">
      <c r="A7475" s="712">
        <v>95352</v>
      </c>
      <c r="B7475" s="711" t="s">
        <v>5668</v>
      </c>
      <c r="C7475" s="711" t="s">
        <v>84</v>
      </c>
      <c r="D7475" s="711" t="s">
        <v>5884</v>
      </c>
      <c r="E7475" s="713">
        <v>0.04</v>
      </c>
    </row>
    <row r="7476" spans="1:5">
      <c r="A7476" s="712">
        <v>95354</v>
      </c>
      <c r="B7476" s="711" t="s">
        <v>5669</v>
      </c>
      <c r="C7476" s="711" t="s">
        <v>84</v>
      </c>
      <c r="D7476" s="711" t="s">
        <v>5884</v>
      </c>
      <c r="E7476" s="713">
        <v>0.06</v>
      </c>
    </row>
    <row r="7477" spans="1:5">
      <c r="A7477" s="712">
        <v>95355</v>
      </c>
      <c r="B7477" s="711" t="s">
        <v>5670</v>
      </c>
      <c r="C7477" s="711" t="s">
        <v>84</v>
      </c>
      <c r="D7477" s="711" t="s">
        <v>5884</v>
      </c>
      <c r="E7477" s="713">
        <v>0.06</v>
      </c>
    </row>
    <row r="7478" spans="1:5">
      <c r="A7478" s="712">
        <v>95356</v>
      </c>
      <c r="B7478" s="711" t="s">
        <v>5671</v>
      </c>
      <c r="C7478" s="711" t="s">
        <v>84</v>
      </c>
      <c r="D7478" s="711" t="s">
        <v>5884</v>
      </c>
      <c r="E7478" s="713">
        <v>7.0000000000000007E-2</v>
      </c>
    </row>
    <row r="7479" spans="1:5">
      <c r="A7479" s="712">
        <v>95357</v>
      </c>
      <c r="B7479" s="711" t="s">
        <v>5672</v>
      </c>
      <c r="C7479" s="711" t="s">
        <v>84</v>
      </c>
      <c r="D7479" s="711" t="s">
        <v>5942</v>
      </c>
      <c r="E7479" s="713">
        <v>0.11</v>
      </c>
    </row>
    <row r="7480" spans="1:5">
      <c r="A7480" s="712">
        <v>95358</v>
      </c>
      <c r="B7480" s="711" t="s">
        <v>5673</v>
      </c>
      <c r="C7480" s="711" t="s">
        <v>84</v>
      </c>
      <c r="D7480" s="711" t="s">
        <v>5884</v>
      </c>
      <c r="E7480" s="713">
        <v>0.12</v>
      </c>
    </row>
    <row r="7481" spans="1:5">
      <c r="A7481" s="712">
        <v>95359</v>
      </c>
      <c r="B7481" s="711" t="s">
        <v>5674</v>
      </c>
      <c r="C7481" s="711" t="s">
        <v>84</v>
      </c>
      <c r="D7481" s="711" t="s">
        <v>5884</v>
      </c>
      <c r="E7481" s="713">
        <v>0.12</v>
      </c>
    </row>
    <row r="7482" spans="1:5">
      <c r="A7482" s="712">
        <v>95360</v>
      </c>
      <c r="B7482" s="711" t="s">
        <v>5675</v>
      </c>
      <c r="C7482" s="711" t="s">
        <v>84</v>
      </c>
      <c r="D7482" s="711" t="s">
        <v>5884</v>
      </c>
      <c r="E7482" s="713">
        <v>0.09</v>
      </c>
    </row>
    <row r="7483" spans="1:5">
      <c r="A7483" s="712">
        <v>95361</v>
      </c>
      <c r="B7483" s="711" t="s">
        <v>5676</v>
      </c>
      <c r="C7483" s="711" t="s">
        <v>84</v>
      </c>
      <c r="D7483" s="711" t="s">
        <v>5884</v>
      </c>
      <c r="E7483" s="713">
        <v>0.06</v>
      </c>
    </row>
    <row r="7484" spans="1:5">
      <c r="A7484" s="712">
        <v>95362</v>
      </c>
      <c r="B7484" s="711" t="s">
        <v>5677</v>
      </c>
      <c r="C7484" s="711" t="s">
        <v>84</v>
      </c>
      <c r="D7484" s="711" t="s">
        <v>5884</v>
      </c>
      <c r="E7484" s="713">
        <v>7.0000000000000007E-2</v>
      </c>
    </row>
    <row r="7485" spans="1:5">
      <c r="A7485" s="712">
        <v>95363</v>
      </c>
      <c r="B7485" s="711" t="s">
        <v>5678</v>
      </c>
      <c r="C7485" s="711" t="s">
        <v>84</v>
      </c>
      <c r="D7485" s="711" t="s">
        <v>5884</v>
      </c>
      <c r="E7485" s="713">
        <v>0.09</v>
      </c>
    </row>
    <row r="7486" spans="1:5">
      <c r="A7486" s="712">
        <v>95364</v>
      </c>
      <c r="B7486" s="711" t="s">
        <v>5679</v>
      </c>
      <c r="C7486" s="711" t="s">
        <v>84</v>
      </c>
      <c r="D7486" s="711" t="s">
        <v>5884</v>
      </c>
      <c r="E7486" s="713">
        <v>7.0000000000000007E-2</v>
      </c>
    </row>
    <row r="7487" spans="1:5">
      <c r="A7487" s="712">
        <v>95365</v>
      </c>
      <c r="B7487" s="711" t="s">
        <v>5680</v>
      </c>
      <c r="C7487" s="711" t="s">
        <v>84</v>
      </c>
      <c r="D7487" s="711" t="s">
        <v>5884</v>
      </c>
      <c r="E7487" s="713">
        <v>0.08</v>
      </c>
    </row>
    <row r="7488" spans="1:5">
      <c r="A7488" s="712">
        <v>95366</v>
      </c>
      <c r="B7488" s="711" t="s">
        <v>5681</v>
      </c>
      <c r="C7488" s="711" t="s">
        <v>84</v>
      </c>
      <c r="D7488" s="711" t="s">
        <v>5884</v>
      </c>
      <c r="E7488" s="713">
        <v>0.06</v>
      </c>
    </row>
    <row r="7489" spans="1:5">
      <c r="A7489" s="712">
        <v>95367</v>
      </c>
      <c r="B7489" s="711" t="s">
        <v>5682</v>
      </c>
      <c r="C7489" s="711" t="s">
        <v>84</v>
      </c>
      <c r="D7489" s="711" t="s">
        <v>5884</v>
      </c>
      <c r="E7489" s="713">
        <v>7.0000000000000007E-2</v>
      </c>
    </row>
    <row r="7490" spans="1:5">
      <c r="A7490" s="712">
        <v>95368</v>
      </c>
      <c r="B7490" s="711" t="s">
        <v>5683</v>
      </c>
      <c r="C7490" s="711" t="s">
        <v>84</v>
      </c>
      <c r="D7490" s="711" t="s">
        <v>5884</v>
      </c>
      <c r="E7490" s="713">
        <v>0.1</v>
      </c>
    </row>
    <row r="7491" spans="1:5">
      <c r="A7491" s="712">
        <v>95369</v>
      </c>
      <c r="B7491" s="711" t="s">
        <v>5684</v>
      </c>
      <c r="C7491" s="711" t="s">
        <v>84</v>
      </c>
      <c r="D7491" s="711" t="s">
        <v>5884</v>
      </c>
      <c r="E7491" s="713">
        <v>7.0000000000000007E-2</v>
      </c>
    </row>
    <row r="7492" spans="1:5">
      <c r="A7492" s="712">
        <v>95370</v>
      </c>
      <c r="B7492" s="711" t="s">
        <v>5685</v>
      </c>
      <c r="C7492" s="711" t="s">
        <v>84</v>
      </c>
      <c r="D7492" s="711" t="s">
        <v>5884</v>
      </c>
      <c r="E7492" s="713">
        <v>0.16</v>
      </c>
    </row>
    <row r="7493" spans="1:5">
      <c r="A7493" s="712">
        <v>95371</v>
      </c>
      <c r="B7493" s="711" t="s">
        <v>5686</v>
      </c>
      <c r="C7493" s="711" t="s">
        <v>84</v>
      </c>
      <c r="D7493" s="711" t="s">
        <v>5942</v>
      </c>
      <c r="E7493" s="713">
        <v>0.21</v>
      </c>
    </row>
    <row r="7494" spans="1:5">
      <c r="A7494" s="712">
        <v>95372</v>
      </c>
      <c r="B7494" s="711" t="s">
        <v>5687</v>
      </c>
      <c r="C7494" s="711" t="s">
        <v>84</v>
      </c>
      <c r="D7494" s="711" t="s">
        <v>5942</v>
      </c>
      <c r="E7494" s="713">
        <v>0.15</v>
      </c>
    </row>
    <row r="7495" spans="1:5">
      <c r="A7495" s="712">
        <v>95373</v>
      </c>
      <c r="B7495" s="711" t="s">
        <v>5688</v>
      </c>
      <c r="C7495" s="711" t="s">
        <v>84</v>
      </c>
      <c r="D7495" s="711" t="s">
        <v>5884</v>
      </c>
      <c r="E7495" s="713">
        <v>0.16</v>
      </c>
    </row>
    <row r="7496" spans="1:5">
      <c r="A7496" s="712">
        <v>95374</v>
      </c>
      <c r="B7496" s="711" t="s">
        <v>5689</v>
      </c>
      <c r="C7496" s="711" t="s">
        <v>84</v>
      </c>
      <c r="D7496" s="711" t="s">
        <v>5884</v>
      </c>
      <c r="E7496" s="713">
        <v>0.16</v>
      </c>
    </row>
    <row r="7497" spans="1:5">
      <c r="A7497" s="712">
        <v>95375</v>
      </c>
      <c r="B7497" s="711" t="s">
        <v>5690</v>
      </c>
      <c r="C7497" s="711" t="s">
        <v>84</v>
      </c>
      <c r="D7497" s="711" t="s">
        <v>5884</v>
      </c>
      <c r="E7497" s="713">
        <v>0.14000000000000001</v>
      </c>
    </row>
    <row r="7498" spans="1:5">
      <c r="A7498" s="712">
        <v>95376</v>
      </c>
      <c r="B7498" s="711" t="s">
        <v>5691</v>
      </c>
      <c r="C7498" s="711" t="s">
        <v>84</v>
      </c>
      <c r="D7498" s="711" t="s">
        <v>5884</v>
      </c>
      <c r="E7498" s="713">
        <v>0.03</v>
      </c>
    </row>
    <row r="7499" spans="1:5">
      <c r="A7499" s="712">
        <v>95377</v>
      </c>
      <c r="B7499" s="711" t="s">
        <v>5692</v>
      </c>
      <c r="C7499" s="711" t="s">
        <v>84</v>
      </c>
      <c r="D7499" s="711" t="s">
        <v>5884</v>
      </c>
      <c r="E7499" s="713">
        <v>0.11</v>
      </c>
    </row>
    <row r="7500" spans="1:5">
      <c r="A7500" s="712">
        <v>95378</v>
      </c>
      <c r="B7500" s="711" t="s">
        <v>5693</v>
      </c>
      <c r="C7500" s="711" t="s">
        <v>84</v>
      </c>
      <c r="D7500" s="711" t="s">
        <v>5942</v>
      </c>
      <c r="E7500" s="713">
        <v>0.14000000000000001</v>
      </c>
    </row>
    <row r="7501" spans="1:5">
      <c r="A7501" s="712">
        <v>95379</v>
      </c>
      <c r="B7501" s="711" t="s">
        <v>5694</v>
      </c>
      <c r="C7501" s="711" t="s">
        <v>84</v>
      </c>
      <c r="D7501" s="711" t="s">
        <v>5942</v>
      </c>
      <c r="E7501" s="713">
        <v>0.11</v>
      </c>
    </row>
    <row r="7502" spans="1:5">
      <c r="A7502" s="712">
        <v>95380</v>
      </c>
      <c r="B7502" s="711" t="s">
        <v>5695</v>
      </c>
      <c r="C7502" s="711" t="s">
        <v>84</v>
      </c>
      <c r="D7502" s="711" t="s">
        <v>5884</v>
      </c>
      <c r="E7502" s="713">
        <v>0.13</v>
      </c>
    </row>
    <row r="7503" spans="1:5">
      <c r="A7503" s="712">
        <v>95382</v>
      </c>
      <c r="B7503" s="711" t="s">
        <v>5696</v>
      </c>
      <c r="C7503" s="711" t="s">
        <v>84</v>
      </c>
      <c r="D7503" s="711" t="s">
        <v>5884</v>
      </c>
      <c r="E7503" s="713">
        <v>0.14000000000000001</v>
      </c>
    </row>
    <row r="7504" spans="1:5">
      <c r="A7504" s="712">
        <v>95383</v>
      </c>
      <c r="B7504" s="711" t="s">
        <v>5697</v>
      </c>
      <c r="C7504" s="711" t="s">
        <v>84</v>
      </c>
      <c r="D7504" s="711" t="s">
        <v>5884</v>
      </c>
      <c r="E7504" s="713">
        <v>0.23</v>
      </c>
    </row>
    <row r="7505" spans="1:5">
      <c r="A7505" s="712">
        <v>95384</v>
      </c>
      <c r="B7505" s="711" t="s">
        <v>5698</v>
      </c>
      <c r="C7505" s="711" t="s">
        <v>84</v>
      </c>
      <c r="D7505" s="711" t="s">
        <v>5884</v>
      </c>
      <c r="E7505" s="713">
        <v>0.15</v>
      </c>
    </row>
    <row r="7506" spans="1:5">
      <c r="A7506" s="712">
        <v>95385</v>
      </c>
      <c r="B7506" s="711" t="s">
        <v>5699</v>
      </c>
      <c r="C7506" s="711" t="s">
        <v>84</v>
      </c>
      <c r="D7506" s="711" t="s">
        <v>5884</v>
      </c>
      <c r="E7506" s="713">
        <v>0.12</v>
      </c>
    </row>
    <row r="7507" spans="1:5">
      <c r="A7507" s="712">
        <v>95386</v>
      </c>
      <c r="B7507" s="711" t="s">
        <v>5700</v>
      </c>
      <c r="C7507" s="711" t="s">
        <v>84</v>
      </c>
      <c r="D7507" s="711" t="s">
        <v>5884</v>
      </c>
      <c r="E7507" s="713">
        <v>0.09</v>
      </c>
    </row>
    <row r="7508" spans="1:5">
      <c r="A7508" s="712">
        <v>95387</v>
      </c>
      <c r="B7508" s="711" t="s">
        <v>5701</v>
      </c>
      <c r="C7508" s="711" t="s">
        <v>84</v>
      </c>
      <c r="D7508" s="711" t="s">
        <v>5884</v>
      </c>
      <c r="E7508" s="713">
        <v>0.13</v>
      </c>
    </row>
    <row r="7509" spans="1:5">
      <c r="A7509" s="712">
        <v>95388</v>
      </c>
      <c r="B7509" s="711" t="s">
        <v>5702</v>
      </c>
      <c r="C7509" s="711" t="s">
        <v>84</v>
      </c>
      <c r="D7509" s="711" t="s">
        <v>5884</v>
      </c>
      <c r="E7509" s="713">
        <v>0.04</v>
      </c>
    </row>
    <row r="7510" spans="1:5">
      <c r="A7510" s="712">
        <v>95389</v>
      </c>
      <c r="B7510" s="711" t="s">
        <v>5703</v>
      </c>
      <c r="C7510" s="711" t="s">
        <v>84</v>
      </c>
      <c r="D7510" s="711" t="s">
        <v>5884</v>
      </c>
      <c r="E7510" s="713">
        <v>0.06</v>
      </c>
    </row>
    <row r="7511" spans="1:5">
      <c r="A7511" s="712">
        <v>95390</v>
      </c>
      <c r="B7511" s="711" t="s">
        <v>5704</v>
      </c>
      <c r="C7511" s="711" t="s">
        <v>84</v>
      </c>
      <c r="D7511" s="711" t="s">
        <v>5884</v>
      </c>
      <c r="E7511" s="713">
        <v>0.05</v>
      </c>
    </row>
    <row r="7512" spans="1:5">
      <c r="A7512" s="712">
        <v>95391</v>
      </c>
      <c r="B7512" s="711" t="s">
        <v>5705</v>
      </c>
      <c r="C7512" s="711" t="s">
        <v>84</v>
      </c>
      <c r="D7512" s="711" t="s">
        <v>5884</v>
      </c>
      <c r="E7512" s="713">
        <v>0.08</v>
      </c>
    </row>
    <row r="7513" spans="1:5">
      <c r="A7513" s="712">
        <v>95392</v>
      </c>
      <c r="B7513" s="711" t="s">
        <v>5706</v>
      </c>
      <c r="C7513" s="711" t="s">
        <v>84</v>
      </c>
      <c r="D7513" s="711" t="s">
        <v>5942</v>
      </c>
      <c r="E7513" s="713">
        <v>0.08</v>
      </c>
    </row>
    <row r="7514" spans="1:5">
      <c r="A7514" s="712">
        <v>95393</v>
      </c>
      <c r="B7514" s="711" t="s">
        <v>5707</v>
      </c>
      <c r="C7514" s="711" t="s">
        <v>84</v>
      </c>
      <c r="D7514" s="711" t="s">
        <v>5884</v>
      </c>
      <c r="E7514" s="713">
        <v>0.4</v>
      </c>
    </row>
    <row r="7515" spans="1:5">
      <c r="A7515" s="712">
        <v>95394</v>
      </c>
      <c r="B7515" s="711" t="s">
        <v>5708</v>
      </c>
      <c r="C7515" s="711" t="s">
        <v>84</v>
      </c>
      <c r="D7515" s="711" t="s">
        <v>5884</v>
      </c>
      <c r="E7515" s="713">
        <v>0.32</v>
      </c>
    </row>
    <row r="7516" spans="1:5">
      <c r="A7516" s="712">
        <v>95395</v>
      </c>
      <c r="B7516" s="711" t="s">
        <v>5709</v>
      </c>
      <c r="C7516" s="711" t="s">
        <v>84</v>
      </c>
      <c r="D7516" s="711" t="s">
        <v>5884</v>
      </c>
      <c r="E7516" s="713">
        <v>0.45</v>
      </c>
    </row>
    <row r="7517" spans="1:5">
      <c r="A7517" s="712">
        <v>95396</v>
      </c>
      <c r="B7517" s="711" t="s">
        <v>5710</v>
      </c>
      <c r="C7517" s="711" t="s">
        <v>84</v>
      </c>
      <c r="D7517" s="711" t="s">
        <v>5884</v>
      </c>
      <c r="E7517" s="713">
        <v>0.6</v>
      </c>
    </row>
    <row r="7518" spans="1:5">
      <c r="A7518" s="712">
        <v>95397</v>
      </c>
      <c r="B7518" s="711" t="s">
        <v>5711</v>
      </c>
      <c r="C7518" s="711" t="s">
        <v>84</v>
      </c>
      <c r="D7518" s="711" t="s">
        <v>5884</v>
      </c>
      <c r="E7518" s="713">
        <v>0.08</v>
      </c>
    </row>
    <row r="7519" spans="1:5">
      <c r="A7519" s="712">
        <v>95398</v>
      </c>
      <c r="B7519" s="711" t="s">
        <v>5712</v>
      </c>
      <c r="C7519" s="711" t="s">
        <v>84</v>
      </c>
      <c r="D7519" s="711" t="s">
        <v>5884</v>
      </c>
      <c r="E7519" s="713">
        <v>0.06</v>
      </c>
    </row>
    <row r="7520" spans="1:5">
      <c r="A7520" s="712">
        <v>95399</v>
      </c>
      <c r="B7520" s="711" t="s">
        <v>5713</v>
      </c>
      <c r="C7520" s="711" t="s">
        <v>84</v>
      </c>
      <c r="D7520" s="711" t="s">
        <v>5884</v>
      </c>
      <c r="E7520" s="713">
        <v>0.03</v>
      </c>
    </row>
    <row r="7521" spans="1:5">
      <c r="A7521" s="712">
        <v>95400</v>
      </c>
      <c r="B7521" s="711" t="s">
        <v>5714</v>
      </c>
      <c r="C7521" s="711" t="s">
        <v>84</v>
      </c>
      <c r="D7521" s="711" t="s">
        <v>5884</v>
      </c>
      <c r="E7521" s="713">
        <v>7.0000000000000007E-2</v>
      </c>
    </row>
    <row r="7522" spans="1:5">
      <c r="A7522" s="712">
        <v>95401</v>
      </c>
      <c r="B7522" s="711" t="s">
        <v>5715</v>
      </c>
      <c r="C7522" s="711" t="s">
        <v>84</v>
      </c>
      <c r="D7522" s="711" t="s">
        <v>5942</v>
      </c>
      <c r="E7522" s="713">
        <v>0.21</v>
      </c>
    </row>
    <row r="7523" spans="1:5">
      <c r="A7523" s="712">
        <v>95402</v>
      </c>
      <c r="B7523" s="711" t="s">
        <v>5716</v>
      </c>
      <c r="C7523" s="711" t="s">
        <v>84</v>
      </c>
      <c r="D7523" s="711" t="s">
        <v>5942</v>
      </c>
      <c r="E7523" s="713">
        <v>0.77</v>
      </c>
    </row>
    <row r="7524" spans="1:5">
      <c r="A7524" s="712">
        <v>95403</v>
      </c>
      <c r="B7524" s="711" t="s">
        <v>5717</v>
      </c>
      <c r="C7524" s="711" t="s">
        <v>84</v>
      </c>
      <c r="D7524" s="711" t="s">
        <v>5884</v>
      </c>
      <c r="E7524" s="713">
        <v>0.88</v>
      </c>
    </row>
    <row r="7525" spans="1:5">
      <c r="A7525" s="712">
        <v>95404</v>
      </c>
      <c r="B7525" s="711" t="s">
        <v>5718</v>
      </c>
      <c r="C7525" s="711" t="s">
        <v>84</v>
      </c>
      <c r="D7525" s="711" t="s">
        <v>5884</v>
      </c>
      <c r="E7525" s="713">
        <v>1.2</v>
      </c>
    </row>
    <row r="7526" spans="1:5">
      <c r="A7526" s="712">
        <v>95405</v>
      </c>
      <c r="B7526" s="711" t="s">
        <v>5719</v>
      </c>
      <c r="C7526" s="711" t="s">
        <v>84</v>
      </c>
      <c r="D7526" s="711" t="s">
        <v>5884</v>
      </c>
      <c r="E7526" s="713">
        <v>0.33</v>
      </c>
    </row>
    <row r="7527" spans="1:5">
      <c r="A7527" s="712">
        <v>95406</v>
      </c>
      <c r="B7527" s="711" t="s">
        <v>5720</v>
      </c>
      <c r="C7527" s="711" t="s">
        <v>84</v>
      </c>
      <c r="D7527" s="711" t="s">
        <v>5942</v>
      </c>
      <c r="E7527" s="713">
        <v>0.08</v>
      </c>
    </row>
    <row r="7528" spans="1:5">
      <c r="A7528" s="712">
        <v>95407</v>
      </c>
      <c r="B7528" s="711" t="s">
        <v>5721</v>
      </c>
      <c r="C7528" s="711" t="s">
        <v>84</v>
      </c>
      <c r="D7528" s="711" t="s">
        <v>5884</v>
      </c>
      <c r="E7528" s="713">
        <v>2.1</v>
      </c>
    </row>
    <row r="7529" spans="1:5">
      <c r="A7529" s="712">
        <v>95408</v>
      </c>
      <c r="B7529" s="711" t="s">
        <v>5722</v>
      </c>
      <c r="C7529" s="711" t="s">
        <v>579</v>
      </c>
      <c r="D7529" s="711" t="s">
        <v>5884</v>
      </c>
      <c r="E7529" s="713">
        <v>5.96</v>
      </c>
    </row>
    <row r="7530" spans="1:5">
      <c r="A7530" s="712">
        <v>95409</v>
      </c>
      <c r="B7530" s="711" t="s">
        <v>5723</v>
      </c>
      <c r="C7530" s="711" t="s">
        <v>579</v>
      </c>
      <c r="D7530" s="711" t="s">
        <v>5884</v>
      </c>
      <c r="E7530" s="713">
        <v>11.53</v>
      </c>
    </row>
    <row r="7531" spans="1:5">
      <c r="A7531" s="712">
        <v>95410</v>
      </c>
      <c r="B7531" s="711" t="s">
        <v>5724</v>
      </c>
      <c r="C7531" s="711" t="s">
        <v>579</v>
      </c>
      <c r="D7531" s="711" t="s">
        <v>5884</v>
      </c>
      <c r="E7531" s="713">
        <v>5.39</v>
      </c>
    </row>
    <row r="7532" spans="1:5">
      <c r="A7532" s="712">
        <v>95411</v>
      </c>
      <c r="B7532" s="711" t="s">
        <v>5725</v>
      </c>
      <c r="C7532" s="711" t="s">
        <v>579</v>
      </c>
      <c r="D7532" s="711" t="s">
        <v>5884</v>
      </c>
      <c r="E7532" s="713">
        <v>10.3</v>
      </c>
    </row>
    <row r="7533" spans="1:5">
      <c r="A7533" s="712">
        <v>95412</v>
      </c>
      <c r="B7533" s="711" t="s">
        <v>5726</v>
      </c>
      <c r="C7533" s="711" t="s">
        <v>579</v>
      </c>
      <c r="D7533" s="711" t="s">
        <v>5884</v>
      </c>
      <c r="E7533" s="713">
        <v>12.31</v>
      </c>
    </row>
    <row r="7534" spans="1:5">
      <c r="A7534" s="712">
        <v>95413</v>
      </c>
      <c r="B7534" s="711" t="s">
        <v>5727</v>
      </c>
      <c r="C7534" s="711" t="s">
        <v>579</v>
      </c>
      <c r="D7534" s="711" t="s">
        <v>5884</v>
      </c>
      <c r="E7534" s="713">
        <v>11.21</v>
      </c>
    </row>
    <row r="7535" spans="1:5">
      <c r="A7535" s="712">
        <v>95414</v>
      </c>
      <c r="B7535" s="711" t="s">
        <v>5728</v>
      </c>
      <c r="C7535" s="711" t="s">
        <v>579</v>
      </c>
      <c r="D7535" s="711" t="s">
        <v>5884</v>
      </c>
      <c r="E7535" s="713">
        <v>55.81</v>
      </c>
    </row>
    <row r="7536" spans="1:5">
      <c r="A7536" s="712">
        <v>95415</v>
      </c>
      <c r="B7536" s="711" t="s">
        <v>5729</v>
      </c>
      <c r="C7536" s="711" t="s">
        <v>579</v>
      </c>
      <c r="D7536" s="711" t="s">
        <v>5884</v>
      </c>
      <c r="E7536" s="713">
        <v>106.55</v>
      </c>
    </row>
    <row r="7537" spans="1:5">
      <c r="A7537" s="712">
        <v>95416</v>
      </c>
      <c r="B7537" s="711" t="s">
        <v>5730</v>
      </c>
      <c r="C7537" s="711" t="s">
        <v>579</v>
      </c>
      <c r="D7537" s="711" t="s">
        <v>5884</v>
      </c>
      <c r="E7537" s="713">
        <v>9.39</v>
      </c>
    </row>
    <row r="7538" spans="1:5">
      <c r="A7538" s="712">
        <v>95417</v>
      </c>
      <c r="B7538" s="711" t="s">
        <v>5731</v>
      </c>
      <c r="C7538" s="711" t="s">
        <v>579</v>
      </c>
      <c r="D7538" s="711" t="s">
        <v>5884</v>
      </c>
      <c r="E7538" s="713">
        <v>121.27</v>
      </c>
    </row>
    <row r="7539" spans="1:5">
      <c r="A7539" s="712">
        <v>95418</v>
      </c>
      <c r="B7539" s="711" t="s">
        <v>5732</v>
      </c>
      <c r="C7539" s="711" t="s">
        <v>579</v>
      </c>
      <c r="D7539" s="711" t="s">
        <v>5884</v>
      </c>
      <c r="E7539" s="713">
        <v>165.78</v>
      </c>
    </row>
    <row r="7540" spans="1:5">
      <c r="A7540" s="712">
        <v>95419</v>
      </c>
      <c r="B7540" s="711" t="s">
        <v>5733</v>
      </c>
      <c r="C7540" s="711" t="s">
        <v>579</v>
      </c>
      <c r="D7540" s="711" t="s">
        <v>5884</v>
      </c>
      <c r="E7540" s="713">
        <v>44.6</v>
      </c>
    </row>
    <row r="7541" spans="1:5">
      <c r="A7541" s="712">
        <v>95420</v>
      </c>
      <c r="B7541" s="711" t="s">
        <v>5734</v>
      </c>
      <c r="C7541" s="711" t="s">
        <v>579</v>
      </c>
      <c r="D7541" s="711" t="s">
        <v>5884</v>
      </c>
      <c r="E7541" s="713">
        <v>63.35</v>
      </c>
    </row>
    <row r="7542" spans="1:5">
      <c r="A7542" s="712">
        <v>95421</v>
      </c>
      <c r="B7542" s="711" t="s">
        <v>5735</v>
      </c>
      <c r="C7542" s="711" t="s">
        <v>579</v>
      </c>
      <c r="D7542" s="711" t="s">
        <v>5884</v>
      </c>
      <c r="E7542" s="713">
        <v>83.75</v>
      </c>
    </row>
    <row r="7543" spans="1:5">
      <c r="A7543" s="712">
        <v>95422</v>
      </c>
      <c r="B7543" s="711" t="s">
        <v>5736</v>
      </c>
      <c r="C7543" s="711" t="s">
        <v>579</v>
      </c>
      <c r="D7543" s="711" t="s">
        <v>5884</v>
      </c>
      <c r="E7543" s="713">
        <v>30.03</v>
      </c>
    </row>
    <row r="7544" spans="1:5">
      <c r="A7544" s="712">
        <v>95423</v>
      </c>
      <c r="B7544" s="711" t="s">
        <v>5737</v>
      </c>
      <c r="C7544" s="711" t="s">
        <v>579</v>
      </c>
      <c r="D7544" s="711" t="s">
        <v>5884</v>
      </c>
      <c r="E7544" s="713">
        <v>45.58</v>
      </c>
    </row>
    <row r="7545" spans="1:5">
      <c r="A7545" s="712">
        <v>95424</v>
      </c>
      <c r="B7545" s="711" t="s">
        <v>5738</v>
      </c>
      <c r="C7545" s="711" t="s">
        <v>579</v>
      </c>
      <c r="D7545" s="711" t="s">
        <v>5884</v>
      </c>
      <c r="E7545" s="713">
        <v>11.9</v>
      </c>
    </row>
    <row r="7546" spans="1:5">
      <c r="A7546" s="712">
        <v>100288</v>
      </c>
      <c r="B7546" s="711" t="s">
        <v>5739</v>
      </c>
      <c r="C7546" s="711" t="s">
        <v>84</v>
      </c>
      <c r="D7546" s="711" t="s">
        <v>5884</v>
      </c>
      <c r="E7546" s="713">
        <v>0.03</v>
      </c>
    </row>
    <row r="7547" spans="1:5">
      <c r="A7547" s="712">
        <v>100288</v>
      </c>
      <c r="B7547" s="711" t="s">
        <v>5739</v>
      </c>
      <c r="C7547" s="711" t="s">
        <v>84</v>
      </c>
      <c r="D7547" s="711" t="s">
        <v>5884</v>
      </c>
      <c r="E7547" s="713">
        <v>0.03</v>
      </c>
    </row>
    <row r="7548" spans="1:5">
      <c r="A7548" s="712">
        <v>100289</v>
      </c>
      <c r="B7548" s="711" t="s">
        <v>5740</v>
      </c>
      <c r="C7548" s="711" t="s">
        <v>84</v>
      </c>
      <c r="D7548" s="711" t="s">
        <v>5884</v>
      </c>
      <c r="E7548" s="713">
        <v>15.9</v>
      </c>
    </row>
    <row r="7549" spans="1:5">
      <c r="A7549" s="712">
        <v>100289</v>
      </c>
      <c r="B7549" s="711" t="s">
        <v>5740</v>
      </c>
      <c r="C7549" s="711" t="s">
        <v>84</v>
      </c>
      <c r="D7549" s="711" t="s">
        <v>5884</v>
      </c>
      <c r="E7549" s="713">
        <v>15.9</v>
      </c>
    </row>
    <row r="7550" spans="1:5">
      <c r="A7550" s="712">
        <v>100290</v>
      </c>
      <c r="B7550" s="711" t="s">
        <v>5741</v>
      </c>
      <c r="C7550" s="711" t="s">
        <v>84</v>
      </c>
      <c r="D7550" s="711" t="s">
        <v>5884</v>
      </c>
      <c r="E7550" s="713">
        <v>0.06</v>
      </c>
    </row>
    <row r="7551" spans="1:5">
      <c r="A7551" s="712">
        <v>100290</v>
      </c>
      <c r="B7551" s="711" t="s">
        <v>5741</v>
      </c>
      <c r="C7551" s="711" t="s">
        <v>84</v>
      </c>
      <c r="D7551" s="711" t="s">
        <v>5884</v>
      </c>
      <c r="E7551" s="713">
        <v>0.06</v>
      </c>
    </row>
    <row r="7552" spans="1:5">
      <c r="A7552" s="712">
        <v>100291</v>
      </c>
      <c r="B7552" s="711" t="s">
        <v>5742</v>
      </c>
      <c r="C7552" s="711" t="s">
        <v>84</v>
      </c>
      <c r="D7552" s="711" t="s">
        <v>5884</v>
      </c>
      <c r="E7552" s="713">
        <v>0.11</v>
      </c>
    </row>
    <row r="7553" spans="1:5">
      <c r="A7553" s="712">
        <v>100291</v>
      </c>
      <c r="B7553" s="711" t="s">
        <v>5742</v>
      </c>
      <c r="C7553" s="711" t="s">
        <v>84</v>
      </c>
      <c r="D7553" s="711" t="s">
        <v>5884</v>
      </c>
      <c r="E7553" s="713">
        <v>0.11</v>
      </c>
    </row>
    <row r="7554" spans="1:5">
      <c r="A7554" s="712">
        <v>100292</v>
      </c>
      <c r="B7554" s="711" t="s">
        <v>5743</v>
      </c>
      <c r="C7554" s="711" t="s">
        <v>84</v>
      </c>
      <c r="D7554" s="711" t="s">
        <v>5884</v>
      </c>
      <c r="E7554" s="713">
        <v>0.38</v>
      </c>
    </row>
    <row r="7555" spans="1:5">
      <c r="A7555" s="712">
        <v>100292</v>
      </c>
      <c r="B7555" s="711" t="s">
        <v>5743</v>
      </c>
      <c r="C7555" s="711" t="s">
        <v>84</v>
      </c>
      <c r="D7555" s="711" t="s">
        <v>5884</v>
      </c>
      <c r="E7555" s="713">
        <v>0.38</v>
      </c>
    </row>
    <row r="7556" spans="1:5">
      <c r="A7556" s="712">
        <v>100293</v>
      </c>
      <c r="B7556" s="711" t="s">
        <v>5744</v>
      </c>
      <c r="C7556" s="711" t="s">
        <v>84</v>
      </c>
      <c r="D7556" s="711" t="s">
        <v>5884</v>
      </c>
      <c r="E7556" s="713">
        <v>0.11</v>
      </c>
    </row>
    <row r="7557" spans="1:5">
      <c r="A7557" s="712">
        <v>100293</v>
      </c>
      <c r="B7557" s="711" t="s">
        <v>5744</v>
      </c>
      <c r="C7557" s="711" t="s">
        <v>84</v>
      </c>
      <c r="D7557" s="711" t="s">
        <v>5884</v>
      </c>
      <c r="E7557" s="713">
        <v>0.11</v>
      </c>
    </row>
    <row r="7558" spans="1:5">
      <c r="A7558" s="712">
        <v>100294</v>
      </c>
      <c r="B7558" s="711" t="s">
        <v>5745</v>
      </c>
      <c r="C7558" s="711" t="s">
        <v>84</v>
      </c>
      <c r="D7558" s="711" t="s">
        <v>5884</v>
      </c>
      <c r="E7558" s="713">
        <v>0.21</v>
      </c>
    </row>
    <row r="7559" spans="1:5">
      <c r="A7559" s="712">
        <v>100294</v>
      </c>
      <c r="B7559" s="711" t="s">
        <v>5745</v>
      </c>
      <c r="C7559" s="711" t="s">
        <v>84</v>
      </c>
      <c r="D7559" s="711" t="s">
        <v>5884</v>
      </c>
      <c r="E7559" s="713">
        <v>0.21</v>
      </c>
    </row>
    <row r="7560" spans="1:5">
      <c r="A7560" s="712">
        <v>100295</v>
      </c>
      <c r="B7560" s="711" t="s">
        <v>5746</v>
      </c>
      <c r="C7560" s="711" t="s">
        <v>84</v>
      </c>
      <c r="D7560" s="711" t="s">
        <v>5884</v>
      </c>
      <c r="E7560" s="713">
        <v>0.3</v>
      </c>
    </row>
    <row r="7561" spans="1:5">
      <c r="A7561" s="712">
        <v>100295</v>
      </c>
      <c r="B7561" s="711" t="s">
        <v>5746</v>
      </c>
      <c r="C7561" s="711" t="s">
        <v>84</v>
      </c>
      <c r="D7561" s="711" t="s">
        <v>5884</v>
      </c>
      <c r="E7561" s="713">
        <v>0.3</v>
      </c>
    </row>
    <row r="7562" spans="1:5">
      <c r="A7562" s="712">
        <v>100296</v>
      </c>
      <c r="B7562" s="711" t="s">
        <v>5747</v>
      </c>
      <c r="C7562" s="711" t="s">
        <v>84</v>
      </c>
      <c r="D7562" s="711" t="s">
        <v>5884</v>
      </c>
      <c r="E7562" s="713">
        <v>0.61</v>
      </c>
    </row>
    <row r="7563" spans="1:5">
      <c r="A7563" s="712">
        <v>100296</v>
      </c>
      <c r="B7563" s="711" t="s">
        <v>5747</v>
      </c>
      <c r="C7563" s="711" t="s">
        <v>84</v>
      </c>
      <c r="D7563" s="711" t="s">
        <v>5884</v>
      </c>
      <c r="E7563" s="713">
        <v>0.61</v>
      </c>
    </row>
    <row r="7564" spans="1:5">
      <c r="A7564" s="712">
        <v>100297</v>
      </c>
      <c r="B7564" s="711" t="s">
        <v>5748</v>
      </c>
      <c r="C7564" s="711" t="s">
        <v>84</v>
      </c>
      <c r="D7564" s="711" t="s">
        <v>5884</v>
      </c>
      <c r="E7564" s="713">
        <v>0.69</v>
      </c>
    </row>
    <row r="7565" spans="1:5">
      <c r="A7565" s="712">
        <v>100297</v>
      </c>
      <c r="B7565" s="711" t="s">
        <v>5748</v>
      </c>
      <c r="C7565" s="711" t="s">
        <v>84</v>
      </c>
      <c r="D7565" s="711" t="s">
        <v>5884</v>
      </c>
      <c r="E7565" s="713">
        <v>0.69</v>
      </c>
    </row>
    <row r="7566" spans="1:5">
      <c r="A7566" s="712">
        <v>100298</v>
      </c>
      <c r="B7566" s="711" t="s">
        <v>5749</v>
      </c>
      <c r="C7566" s="711" t="s">
        <v>84</v>
      </c>
      <c r="D7566" s="711" t="s">
        <v>5884</v>
      </c>
      <c r="E7566" s="713">
        <v>0.33</v>
      </c>
    </row>
    <row r="7567" spans="1:5">
      <c r="A7567" s="712">
        <v>100298</v>
      </c>
      <c r="B7567" s="711" t="s">
        <v>5749</v>
      </c>
      <c r="C7567" s="711" t="s">
        <v>84</v>
      </c>
      <c r="D7567" s="711" t="s">
        <v>5884</v>
      </c>
      <c r="E7567" s="713">
        <v>0.33</v>
      </c>
    </row>
    <row r="7568" spans="1:5">
      <c r="A7568" s="712">
        <v>100299</v>
      </c>
      <c r="B7568" s="711" t="s">
        <v>5750</v>
      </c>
      <c r="C7568" s="711" t="s">
        <v>84</v>
      </c>
      <c r="D7568" s="711" t="s">
        <v>5884</v>
      </c>
      <c r="E7568" s="713">
        <v>0.41</v>
      </c>
    </row>
    <row r="7569" spans="1:5">
      <c r="A7569" s="712">
        <v>100299</v>
      </c>
      <c r="B7569" s="711" t="s">
        <v>5750</v>
      </c>
      <c r="C7569" s="711" t="s">
        <v>84</v>
      </c>
      <c r="D7569" s="711" t="s">
        <v>5884</v>
      </c>
      <c r="E7569" s="713">
        <v>0.41</v>
      </c>
    </row>
    <row r="7570" spans="1:5">
      <c r="A7570" s="712">
        <v>100300</v>
      </c>
      <c r="B7570" s="711" t="s">
        <v>861</v>
      </c>
      <c r="C7570" s="711" t="s">
        <v>84</v>
      </c>
      <c r="D7570" s="711" t="s">
        <v>5884</v>
      </c>
      <c r="E7570" s="713">
        <v>18.510000000000002</v>
      </c>
    </row>
    <row r="7571" spans="1:5">
      <c r="A7571" s="712">
        <v>100300</v>
      </c>
      <c r="B7571" s="711" t="s">
        <v>861</v>
      </c>
      <c r="C7571" s="711" t="s">
        <v>84</v>
      </c>
      <c r="D7571" s="711" t="s">
        <v>5884</v>
      </c>
      <c r="E7571" s="713">
        <v>18.510000000000002</v>
      </c>
    </row>
    <row r="7572" spans="1:5">
      <c r="A7572" s="712">
        <v>100301</v>
      </c>
      <c r="B7572" s="711" t="s">
        <v>5751</v>
      </c>
      <c r="C7572" s="711" t="s">
        <v>84</v>
      </c>
      <c r="D7572" s="711" t="s">
        <v>5884</v>
      </c>
      <c r="E7572" s="713">
        <v>17.78</v>
      </c>
    </row>
    <row r="7573" spans="1:5">
      <c r="A7573" s="712">
        <v>100301</v>
      </c>
      <c r="B7573" s="711" t="s">
        <v>5751</v>
      </c>
      <c r="C7573" s="711" t="s">
        <v>84</v>
      </c>
      <c r="D7573" s="711" t="s">
        <v>5884</v>
      </c>
      <c r="E7573" s="713">
        <v>17.78</v>
      </c>
    </row>
    <row r="7574" spans="1:5">
      <c r="A7574" s="712">
        <v>100302</v>
      </c>
      <c r="B7574" s="711" t="s">
        <v>5752</v>
      </c>
      <c r="C7574" s="711" t="s">
        <v>84</v>
      </c>
      <c r="D7574" s="711" t="s">
        <v>5884</v>
      </c>
      <c r="E7574" s="713">
        <v>109.8</v>
      </c>
    </row>
    <row r="7575" spans="1:5">
      <c r="A7575" s="712">
        <v>100302</v>
      </c>
      <c r="B7575" s="711" t="s">
        <v>5752</v>
      </c>
      <c r="C7575" s="711" t="s">
        <v>84</v>
      </c>
      <c r="D7575" s="711" t="s">
        <v>5884</v>
      </c>
      <c r="E7575" s="713">
        <v>109.8</v>
      </c>
    </row>
    <row r="7576" spans="1:5">
      <c r="A7576" s="712">
        <v>100303</v>
      </c>
      <c r="B7576" s="711" t="s">
        <v>5753</v>
      </c>
      <c r="C7576" s="711" t="s">
        <v>84</v>
      </c>
      <c r="D7576" s="711" t="s">
        <v>5884</v>
      </c>
      <c r="E7576" s="713">
        <v>16.8</v>
      </c>
    </row>
    <row r="7577" spans="1:5">
      <c r="A7577" s="712">
        <v>100303</v>
      </c>
      <c r="B7577" s="711" t="s">
        <v>5753</v>
      </c>
      <c r="C7577" s="711" t="s">
        <v>84</v>
      </c>
      <c r="D7577" s="711" t="s">
        <v>5884</v>
      </c>
      <c r="E7577" s="713">
        <v>16.8</v>
      </c>
    </row>
    <row r="7578" spans="1:5">
      <c r="A7578" s="712">
        <v>100304</v>
      </c>
      <c r="B7578" s="711" t="s">
        <v>5754</v>
      </c>
      <c r="C7578" s="711" t="s">
        <v>84</v>
      </c>
      <c r="D7578" s="711" t="s">
        <v>5884</v>
      </c>
      <c r="E7578" s="713">
        <v>61.67</v>
      </c>
    </row>
    <row r="7579" spans="1:5">
      <c r="A7579" s="712">
        <v>100304</v>
      </c>
      <c r="B7579" s="711" t="s">
        <v>5754</v>
      </c>
      <c r="C7579" s="711" t="s">
        <v>84</v>
      </c>
      <c r="D7579" s="711" t="s">
        <v>5884</v>
      </c>
      <c r="E7579" s="713">
        <v>61.67</v>
      </c>
    </row>
    <row r="7580" spans="1:5">
      <c r="A7580" s="712">
        <v>100305</v>
      </c>
      <c r="B7580" s="711" t="s">
        <v>5755</v>
      </c>
      <c r="C7580" s="711" t="s">
        <v>84</v>
      </c>
      <c r="D7580" s="711" t="s">
        <v>5884</v>
      </c>
      <c r="E7580" s="713">
        <v>76.7</v>
      </c>
    </row>
    <row r="7581" spans="1:5">
      <c r="A7581" s="712">
        <v>100305</v>
      </c>
      <c r="B7581" s="711" t="s">
        <v>5755</v>
      </c>
      <c r="C7581" s="711" t="s">
        <v>84</v>
      </c>
      <c r="D7581" s="711" t="s">
        <v>5884</v>
      </c>
      <c r="E7581" s="713">
        <v>76.7</v>
      </c>
    </row>
    <row r="7582" spans="1:5">
      <c r="A7582" s="712">
        <v>100306</v>
      </c>
      <c r="B7582" s="711" t="s">
        <v>5756</v>
      </c>
      <c r="C7582" s="711" t="s">
        <v>84</v>
      </c>
      <c r="D7582" s="711" t="s">
        <v>5884</v>
      </c>
      <c r="E7582" s="713">
        <v>86.38</v>
      </c>
    </row>
    <row r="7583" spans="1:5">
      <c r="A7583" s="712">
        <v>100306</v>
      </c>
      <c r="B7583" s="711" t="s">
        <v>5756</v>
      </c>
      <c r="C7583" s="711" t="s">
        <v>84</v>
      </c>
      <c r="D7583" s="711" t="s">
        <v>5884</v>
      </c>
      <c r="E7583" s="713">
        <v>86.38</v>
      </c>
    </row>
    <row r="7584" spans="1:5">
      <c r="A7584" s="712">
        <v>100307</v>
      </c>
      <c r="B7584" s="711" t="s">
        <v>5757</v>
      </c>
      <c r="C7584" s="711" t="s">
        <v>84</v>
      </c>
      <c r="D7584" s="711" t="s">
        <v>5884</v>
      </c>
      <c r="E7584" s="713">
        <v>20.16</v>
      </c>
    </row>
    <row r="7585" spans="1:5">
      <c r="A7585" s="712">
        <v>100307</v>
      </c>
      <c r="B7585" s="711" t="s">
        <v>5757</v>
      </c>
      <c r="C7585" s="711" t="s">
        <v>84</v>
      </c>
      <c r="D7585" s="711" t="s">
        <v>5884</v>
      </c>
      <c r="E7585" s="713">
        <v>20.16</v>
      </c>
    </row>
    <row r="7586" spans="1:5">
      <c r="A7586" s="712">
        <v>100308</v>
      </c>
      <c r="B7586" s="711" t="s">
        <v>5758</v>
      </c>
      <c r="C7586" s="711" t="s">
        <v>84</v>
      </c>
      <c r="D7586" s="711" t="s">
        <v>5884</v>
      </c>
      <c r="E7586" s="713">
        <v>23.34</v>
      </c>
    </row>
    <row r="7587" spans="1:5">
      <c r="A7587" s="712">
        <v>100308</v>
      </c>
      <c r="B7587" s="711" t="s">
        <v>5758</v>
      </c>
      <c r="C7587" s="711" t="s">
        <v>84</v>
      </c>
      <c r="D7587" s="711" t="s">
        <v>5884</v>
      </c>
      <c r="E7587" s="713">
        <v>23.34</v>
      </c>
    </row>
    <row r="7588" spans="1:5">
      <c r="A7588" s="712">
        <v>100309</v>
      </c>
      <c r="B7588" s="711" t="s">
        <v>675</v>
      </c>
      <c r="C7588" s="711" t="s">
        <v>84</v>
      </c>
      <c r="D7588" s="711" t="s">
        <v>5884</v>
      </c>
      <c r="E7588" s="713">
        <v>34.42</v>
      </c>
    </row>
    <row r="7589" spans="1:5">
      <c r="A7589" s="712">
        <v>100309</v>
      </c>
      <c r="B7589" s="711" t="s">
        <v>675</v>
      </c>
      <c r="C7589" s="711" t="s">
        <v>84</v>
      </c>
      <c r="D7589" s="711" t="s">
        <v>5884</v>
      </c>
      <c r="E7589" s="713">
        <v>34.42</v>
      </c>
    </row>
    <row r="7590" spans="1:5">
      <c r="A7590" s="712">
        <v>100310</v>
      </c>
      <c r="B7590" s="711" t="s">
        <v>5759</v>
      </c>
      <c r="C7590" s="711" t="s">
        <v>579</v>
      </c>
      <c r="D7590" s="711" t="s">
        <v>5884</v>
      </c>
      <c r="E7590" s="713">
        <v>8.59</v>
      </c>
    </row>
    <row r="7591" spans="1:5">
      <c r="A7591" s="712">
        <v>100310</v>
      </c>
      <c r="B7591" s="711" t="s">
        <v>5759</v>
      </c>
      <c r="C7591" s="711" t="s">
        <v>579</v>
      </c>
      <c r="D7591" s="711" t="s">
        <v>5884</v>
      </c>
      <c r="E7591" s="713">
        <v>8.59</v>
      </c>
    </row>
    <row r="7592" spans="1:5">
      <c r="A7592" s="712">
        <v>100311</v>
      </c>
      <c r="B7592" s="711" t="s">
        <v>5760</v>
      </c>
      <c r="C7592" s="711" t="s">
        <v>579</v>
      </c>
      <c r="D7592" s="711" t="s">
        <v>5884</v>
      </c>
      <c r="E7592" s="713">
        <v>53.99</v>
      </c>
    </row>
    <row r="7593" spans="1:5">
      <c r="A7593" s="712">
        <v>100311</v>
      </c>
      <c r="B7593" s="711" t="s">
        <v>5760</v>
      </c>
      <c r="C7593" s="711" t="s">
        <v>579</v>
      </c>
      <c r="D7593" s="711" t="s">
        <v>5884</v>
      </c>
      <c r="E7593" s="713">
        <v>53.99</v>
      </c>
    </row>
    <row r="7594" spans="1:5">
      <c r="A7594" s="712">
        <v>100312</v>
      </c>
      <c r="B7594" s="711" t="s">
        <v>5761</v>
      </c>
      <c r="C7594" s="711" t="s">
        <v>579</v>
      </c>
      <c r="D7594" s="711" t="s">
        <v>5884</v>
      </c>
      <c r="E7594" s="713">
        <v>77.34</v>
      </c>
    </row>
    <row r="7595" spans="1:5">
      <c r="A7595" s="712">
        <v>100312</v>
      </c>
      <c r="B7595" s="711" t="s">
        <v>5761</v>
      </c>
      <c r="C7595" s="711" t="s">
        <v>579</v>
      </c>
      <c r="D7595" s="711" t="s">
        <v>5884</v>
      </c>
      <c r="E7595" s="713">
        <v>77.34</v>
      </c>
    </row>
    <row r="7596" spans="1:5">
      <c r="A7596" s="712">
        <v>100313</v>
      </c>
      <c r="B7596" s="711" t="s">
        <v>5762</v>
      </c>
      <c r="C7596" s="711" t="s">
        <v>579</v>
      </c>
      <c r="D7596" s="711" t="s">
        <v>5884</v>
      </c>
      <c r="E7596" s="713">
        <v>84.08</v>
      </c>
    </row>
    <row r="7597" spans="1:5">
      <c r="A7597" s="712">
        <v>100313</v>
      </c>
      <c r="B7597" s="711" t="s">
        <v>5762</v>
      </c>
      <c r="C7597" s="711" t="s">
        <v>579</v>
      </c>
      <c r="D7597" s="711" t="s">
        <v>5884</v>
      </c>
      <c r="E7597" s="713">
        <v>84.08</v>
      </c>
    </row>
    <row r="7598" spans="1:5">
      <c r="A7598" s="712">
        <v>100314</v>
      </c>
      <c r="B7598" s="711" t="s">
        <v>5763</v>
      </c>
      <c r="C7598" s="711" t="s">
        <v>579</v>
      </c>
      <c r="D7598" s="711" t="s">
        <v>5884</v>
      </c>
      <c r="E7598" s="713">
        <v>94.86</v>
      </c>
    </row>
    <row r="7599" spans="1:5">
      <c r="A7599" s="712">
        <v>100314</v>
      </c>
      <c r="B7599" s="711" t="s">
        <v>5763</v>
      </c>
      <c r="C7599" s="711" t="s">
        <v>579</v>
      </c>
      <c r="D7599" s="711" t="s">
        <v>5884</v>
      </c>
      <c r="E7599" s="713">
        <v>94.86</v>
      </c>
    </row>
    <row r="7600" spans="1:5">
      <c r="A7600" s="712">
        <v>100315</v>
      </c>
      <c r="B7600" s="711" t="s">
        <v>5764</v>
      </c>
      <c r="C7600" s="711" t="s">
        <v>579</v>
      </c>
      <c r="D7600" s="711" t="s">
        <v>5884</v>
      </c>
      <c r="E7600" s="713">
        <v>57.24</v>
      </c>
    </row>
    <row r="7601" spans="1:5">
      <c r="A7601" s="712">
        <v>100315</v>
      </c>
      <c r="B7601" s="711" t="s">
        <v>5764</v>
      </c>
      <c r="C7601" s="711" t="s">
        <v>579</v>
      </c>
      <c r="D7601" s="711" t="s">
        <v>5884</v>
      </c>
      <c r="E7601" s="713">
        <v>57.24</v>
      </c>
    </row>
    <row r="7602" spans="1:5">
      <c r="A7602" s="712">
        <v>100316</v>
      </c>
      <c r="B7602" s="711" t="s">
        <v>861</v>
      </c>
      <c r="C7602" s="711" t="s">
        <v>579</v>
      </c>
      <c r="D7602" s="711" t="s">
        <v>5884</v>
      </c>
      <c r="E7602" s="714">
        <v>3308.66</v>
      </c>
    </row>
    <row r="7603" spans="1:5">
      <c r="A7603" s="712">
        <v>100316</v>
      </c>
      <c r="B7603" s="711" t="s">
        <v>861</v>
      </c>
      <c r="C7603" s="711" t="s">
        <v>579</v>
      </c>
      <c r="D7603" s="711" t="s">
        <v>5884</v>
      </c>
      <c r="E7603" s="714">
        <v>3308.66</v>
      </c>
    </row>
    <row r="7604" spans="1:5">
      <c r="A7604" s="712">
        <v>100317</v>
      </c>
      <c r="B7604" s="711" t="s">
        <v>5765</v>
      </c>
      <c r="C7604" s="711" t="s">
        <v>579</v>
      </c>
      <c r="D7604" s="711" t="s">
        <v>5884</v>
      </c>
      <c r="E7604" s="714">
        <v>19556.73</v>
      </c>
    </row>
    <row r="7605" spans="1:5">
      <c r="A7605" s="712">
        <v>100317</v>
      </c>
      <c r="B7605" s="711" t="s">
        <v>5765</v>
      </c>
      <c r="C7605" s="711" t="s">
        <v>579</v>
      </c>
      <c r="D7605" s="711" t="s">
        <v>5884</v>
      </c>
      <c r="E7605" s="714">
        <v>19556.73</v>
      </c>
    </row>
    <row r="7606" spans="1:5">
      <c r="A7606" s="712">
        <v>100318</v>
      </c>
      <c r="B7606" s="711" t="s">
        <v>5754</v>
      </c>
      <c r="C7606" s="711" t="s">
        <v>579</v>
      </c>
      <c r="D7606" s="711" t="s">
        <v>5884</v>
      </c>
      <c r="E7606" s="714">
        <v>11039.19</v>
      </c>
    </row>
    <row r="7607" spans="1:5">
      <c r="A7607" s="712">
        <v>100318</v>
      </c>
      <c r="B7607" s="711" t="s">
        <v>5754</v>
      </c>
      <c r="C7607" s="711" t="s">
        <v>579</v>
      </c>
      <c r="D7607" s="711" t="s">
        <v>5884</v>
      </c>
      <c r="E7607" s="714">
        <v>11039.19</v>
      </c>
    </row>
    <row r="7608" spans="1:5">
      <c r="A7608" s="712">
        <v>100319</v>
      </c>
      <c r="B7608" s="711" t="s">
        <v>5755</v>
      </c>
      <c r="C7608" s="711" t="s">
        <v>579</v>
      </c>
      <c r="D7608" s="711" t="s">
        <v>5884</v>
      </c>
      <c r="E7608" s="714">
        <v>13649.97</v>
      </c>
    </row>
    <row r="7609" spans="1:5">
      <c r="A7609" s="712">
        <v>100319</v>
      </c>
      <c r="B7609" s="711" t="s">
        <v>5755</v>
      </c>
      <c r="C7609" s="711" t="s">
        <v>579</v>
      </c>
      <c r="D7609" s="711" t="s">
        <v>5884</v>
      </c>
      <c r="E7609" s="714">
        <v>13649.97</v>
      </c>
    </row>
    <row r="7610" spans="1:5">
      <c r="A7610" s="712">
        <v>100320</v>
      </c>
      <c r="B7610" s="711" t="s">
        <v>5756</v>
      </c>
      <c r="C7610" s="711" t="s">
        <v>579</v>
      </c>
      <c r="D7610" s="711" t="s">
        <v>5884</v>
      </c>
      <c r="E7610" s="714">
        <v>15371.71</v>
      </c>
    </row>
    <row r="7611" spans="1:5">
      <c r="A7611" s="712">
        <v>100320</v>
      </c>
      <c r="B7611" s="711" t="s">
        <v>5756</v>
      </c>
      <c r="C7611" s="711" t="s">
        <v>579</v>
      </c>
      <c r="D7611" s="711" t="s">
        <v>5884</v>
      </c>
      <c r="E7611" s="714">
        <v>15371.71</v>
      </c>
    </row>
    <row r="7612" spans="1:5">
      <c r="A7612" s="712">
        <v>100321</v>
      </c>
      <c r="B7612" s="711" t="s">
        <v>675</v>
      </c>
      <c r="C7612" s="711" t="s">
        <v>579</v>
      </c>
      <c r="D7612" s="711" t="s">
        <v>5884</v>
      </c>
      <c r="E7612" s="714">
        <v>6130.37</v>
      </c>
    </row>
    <row r="7613" spans="1:5">
      <c r="A7613" s="712">
        <v>100321</v>
      </c>
      <c r="B7613" s="711" t="s">
        <v>675</v>
      </c>
      <c r="C7613" s="711" t="s">
        <v>579</v>
      </c>
      <c r="D7613" s="711" t="s">
        <v>5884</v>
      </c>
      <c r="E7613" s="714">
        <v>6130.37</v>
      </c>
    </row>
    <row r="7614" spans="1:5">
      <c r="A7614" s="712">
        <v>100533</v>
      </c>
      <c r="B7614" s="711" t="s">
        <v>859</v>
      </c>
      <c r="C7614" s="711" t="s">
        <v>84</v>
      </c>
      <c r="D7614" s="711" t="s">
        <v>5884</v>
      </c>
      <c r="E7614" s="713">
        <v>15.21</v>
      </c>
    </row>
    <row r="7615" spans="1:5">
      <c r="A7615" s="712">
        <v>100533</v>
      </c>
      <c r="B7615" s="711" t="s">
        <v>859</v>
      </c>
      <c r="C7615" s="711" t="s">
        <v>84</v>
      </c>
      <c r="D7615" s="711" t="s">
        <v>5884</v>
      </c>
      <c r="E7615" s="713">
        <v>15.21</v>
      </c>
    </row>
    <row r="7616" spans="1:5">
      <c r="A7616" s="712">
        <v>100534</v>
      </c>
      <c r="B7616" s="711" t="s">
        <v>859</v>
      </c>
      <c r="C7616" s="711" t="s">
        <v>579</v>
      </c>
      <c r="D7616" s="711" t="s">
        <v>5884</v>
      </c>
      <c r="E7616" s="714">
        <v>2725.32</v>
      </c>
    </row>
    <row r="7617" spans="1:5">
      <c r="A7617" s="712">
        <v>100534</v>
      </c>
      <c r="B7617" s="711" t="s">
        <v>859</v>
      </c>
      <c r="C7617" s="711" t="s">
        <v>579</v>
      </c>
      <c r="D7617" s="711" t="s">
        <v>5884</v>
      </c>
      <c r="E7617" s="714">
        <v>2725.32</v>
      </c>
    </row>
    <row r="7618" spans="1:5">
      <c r="A7618" s="712">
        <v>100535</v>
      </c>
      <c r="B7618" s="711" t="s">
        <v>5766</v>
      </c>
      <c r="C7618" s="711" t="s">
        <v>84</v>
      </c>
      <c r="D7618" s="711" t="s">
        <v>5884</v>
      </c>
      <c r="E7618" s="713">
        <v>0.17</v>
      </c>
    </row>
    <row r="7619" spans="1:5">
      <c r="A7619" s="712">
        <v>100535</v>
      </c>
      <c r="B7619" s="711" t="s">
        <v>5766</v>
      </c>
      <c r="C7619" s="711" t="s">
        <v>84</v>
      </c>
      <c r="D7619" s="711" t="s">
        <v>5884</v>
      </c>
      <c r="E7619" s="713">
        <v>0.17</v>
      </c>
    </row>
    <row r="7620" spans="1:5">
      <c r="A7620" s="712">
        <v>100536</v>
      </c>
      <c r="B7620" s="711" t="s">
        <v>5767</v>
      </c>
      <c r="C7620" s="711" t="s">
        <v>579</v>
      </c>
      <c r="D7620" s="711" t="s">
        <v>5884</v>
      </c>
      <c r="E7620" s="713">
        <v>24.2</v>
      </c>
    </row>
    <row r="7621" spans="1:5">
      <c r="A7621" s="712">
        <v>100536</v>
      </c>
      <c r="B7621" s="711" t="s">
        <v>5767</v>
      </c>
      <c r="C7621" s="711" t="s">
        <v>579</v>
      </c>
      <c r="D7621" s="711" t="s">
        <v>5884</v>
      </c>
      <c r="E7621" s="713">
        <v>24.2</v>
      </c>
    </row>
    <row r="7622" spans="1:5">
      <c r="A7622" s="712">
        <v>101284</v>
      </c>
      <c r="B7622" s="711" t="s">
        <v>7587</v>
      </c>
      <c r="C7622" s="711" t="s">
        <v>84</v>
      </c>
      <c r="D7622" s="711" t="s">
        <v>5884</v>
      </c>
      <c r="E7622" s="713">
        <v>0.94</v>
      </c>
    </row>
    <row r="7623" spans="1:5">
      <c r="A7623" s="712">
        <v>101284</v>
      </c>
      <c r="B7623" s="711" t="s">
        <v>7587</v>
      </c>
      <c r="C7623" s="711" t="s">
        <v>84</v>
      </c>
      <c r="D7623" s="711" t="s">
        <v>5884</v>
      </c>
      <c r="E7623" s="713">
        <v>0.94</v>
      </c>
    </row>
    <row r="7624" spans="1:5">
      <c r="A7624" s="712">
        <v>101285</v>
      </c>
      <c r="B7624" s="711" t="s">
        <v>7588</v>
      </c>
      <c r="C7624" s="711" t="s">
        <v>84</v>
      </c>
      <c r="D7624" s="711" t="s">
        <v>5884</v>
      </c>
      <c r="E7624" s="713">
        <v>0.28999999999999998</v>
      </c>
    </row>
    <row r="7625" spans="1:5">
      <c r="A7625" s="712">
        <v>101285</v>
      </c>
      <c r="B7625" s="711" t="s">
        <v>7588</v>
      </c>
      <c r="C7625" s="711" t="s">
        <v>84</v>
      </c>
      <c r="D7625" s="711" t="s">
        <v>5884</v>
      </c>
      <c r="E7625" s="713">
        <v>0.28999999999999998</v>
      </c>
    </row>
    <row r="7626" spans="1:5">
      <c r="A7626" s="712">
        <v>101286</v>
      </c>
      <c r="B7626" s="711" t="s">
        <v>7589</v>
      </c>
      <c r="C7626" s="711" t="s">
        <v>579</v>
      </c>
      <c r="D7626" s="711" t="s">
        <v>5884</v>
      </c>
      <c r="E7626" s="713">
        <v>11.37</v>
      </c>
    </row>
    <row r="7627" spans="1:5">
      <c r="A7627" s="712">
        <v>101286</v>
      </c>
      <c r="B7627" s="711" t="s">
        <v>7589</v>
      </c>
      <c r="C7627" s="711" t="s">
        <v>579</v>
      </c>
      <c r="D7627" s="711" t="s">
        <v>5884</v>
      </c>
      <c r="E7627" s="713">
        <v>11.37</v>
      </c>
    </row>
    <row r="7628" spans="1:5">
      <c r="A7628" s="712">
        <v>101287</v>
      </c>
      <c r="B7628" s="711" t="s">
        <v>7590</v>
      </c>
      <c r="C7628" s="711" t="s">
        <v>579</v>
      </c>
      <c r="D7628" s="711" t="s">
        <v>5884</v>
      </c>
      <c r="E7628" s="713">
        <v>37.15</v>
      </c>
    </row>
    <row r="7629" spans="1:5">
      <c r="A7629" s="712">
        <v>101287</v>
      </c>
      <c r="B7629" s="711" t="s">
        <v>7590</v>
      </c>
      <c r="C7629" s="711" t="s">
        <v>579</v>
      </c>
      <c r="D7629" s="711" t="s">
        <v>5884</v>
      </c>
      <c r="E7629" s="713">
        <v>37.15</v>
      </c>
    </row>
    <row r="7630" spans="1:5">
      <c r="A7630" s="712">
        <v>101288</v>
      </c>
      <c r="B7630" s="711" t="s">
        <v>7591</v>
      </c>
      <c r="C7630" s="711" t="s">
        <v>579</v>
      </c>
      <c r="D7630" s="711" t="s">
        <v>5884</v>
      </c>
      <c r="E7630" s="713">
        <v>8.61</v>
      </c>
    </row>
    <row r="7631" spans="1:5">
      <c r="A7631" s="712">
        <v>101288</v>
      </c>
      <c r="B7631" s="711" t="s">
        <v>7591</v>
      </c>
      <c r="C7631" s="711" t="s">
        <v>579</v>
      </c>
      <c r="D7631" s="711" t="s">
        <v>5884</v>
      </c>
      <c r="E7631" s="713">
        <v>8.61</v>
      </c>
    </row>
    <row r="7632" spans="1:5">
      <c r="A7632" s="712">
        <v>101289</v>
      </c>
      <c r="B7632" s="711" t="s">
        <v>7592</v>
      </c>
      <c r="C7632" s="711" t="s">
        <v>579</v>
      </c>
      <c r="D7632" s="711" t="s">
        <v>5884</v>
      </c>
      <c r="E7632" s="713">
        <v>11.77</v>
      </c>
    </row>
    <row r="7633" spans="1:5">
      <c r="A7633" s="712">
        <v>101289</v>
      </c>
      <c r="B7633" s="711" t="s">
        <v>7592</v>
      </c>
      <c r="C7633" s="711" t="s">
        <v>579</v>
      </c>
      <c r="D7633" s="711" t="s">
        <v>5884</v>
      </c>
      <c r="E7633" s="713">
        <v>11.77</v>
      </c>
    </row>
    <row r="7634" spans="1:5">
      <c r="A7634" s="712">
        <v>101290</v>
      </c>
      <c r="B7634" s="711" t="s">
        <v>7593</v>
      </c>
      <c r="C7634" s="711" t="s">
        <v>579</v>
      </c>
      <c r="D7634" s="711" t="s">
        <v>5884</v>
      </c>
      <c r="E7634" s="713">
        <v>15.13</v>
      </c>
    </row>
    <row r="7635" spans="1:5">
      <c r="A7635" s="712">
        <v>101290</v>
      </c>
      <c r="B7635" s="711" t="s">
        <v>7593</v>
      </c>
      <c r="C7635" s="711" t="s">
        <v>579</v>
      </c>
      <c r="D7635" s="711" t="s">
        <v>5884</v>
      </c>
      <c r="E7635" s="713">
        <v>15.13</v>
      </c>
    </row>
    <row r="7636" spans="1:5">
      <c r="A7636" s="712">
        <v>101291</v>
      </c>
      <c r="B7636" s="711" t="s">
        <v>7594</v>
      </c>
      <c r="C7636" s="711" t="s">
        <v>579</v>
      </c>
      <c r="D7636" s="711" t="s">
        <v>5884</v>
      </c>
      <c r="E7636" s="713">
        <v>12.2</v>
      </c>
    </row>
    <row r="7637" spans="1:5">
      <c r="A7637" s="712">
        <v>101291</v>
      </c>
      <c r="B7637" s="711" t="s">
        <v>7594</v>
      </c>
      <c r="C7637" s="711" t="s">
        <v>579</v>
      </c>
      <c r="D7637" s="711" t="s">
        <v>5884</v>
      </c>
      <c r="E7637" s="713">
        <v>12.2</v>
      </c>
    </row>
    <row r="7638" spans="1:5">
      <c r="A7638" s="712">
        <v>101292</v>
      </c>
      <c r="B7638" s="711" t="s">
        <v>7595</v>
      </c>
      <c r="C7638" s="711" t="s">
        <v>579</v>
      </c>
      <c r="D7638" s="711" t="s">
        <v>5884</v>
      </c>
      <c r="E7638" s="713">
        <v>13.79</v>
      </c>
    </row>
    <row r="7639" spans="1:5">
      <c r="A7639" s="712">
        <v>101292</v>
      </c>
      <c r="B7639" s="711" t="s">
        <v>7595</v>
      </c>
      <c r="C7639" s="711" t="s">
        <v>579</v>
      </c>
      <c r="D7639" s="711" t="s">
        <v>5884</v>
      </c>
      <c r="E7639" s="713">
        <v>13.79</v>
      </c>
    </row>
    <row r="7640" spans="1:5">
      <c r="A7640" s="712">
        <v>101293</v>
      </c>
      <c r="B7640" s="711" t="s">
        <v>7596</v>
      </c>
      <c r="C7640" s="711" t="s">
        <v>579</v>
      </c>
      <c r="D7640" s="711" t="s">
        <v>5884</v>
      </c>
      <c r="E7640" s="713">
        <v>16.309999999999999</v>
      </c>
    </row>
    <row r="7641" spans="1:5">
      <c r="A7641" s="712">
        <v>101293</v>
      </c>
      <c r="B7641" s="711" t="s">
        <v>7596</v>
      </c>
      <c r="C7641" s="711" t="s">
        <v>579</v>
      </c>
      <c r="D7641" s="711" t="s">
        <v>5884</v>
      </c>
      <c r="E7641" s="713">
        <v>16.309999999999999</v>
      </c>
    </row>
    <row r="7642" spans="1:5">
      <c r="A7642" s="712">
        <v>101294</v>
      </c>
      <c r="B7642" s="711" t="s">
        <v>7597</v>
      </c>
      <c r="C7642" s="711" t="s">
        <v>579</v>
      </c>
      <c r="D7642" s="711" t="s">
        <v>5884</v>
      </c>
      <c r="E7642" s="713">
        <v>15.91</v>
      </c>
    </row>
    <row r="7643" spans="1:5">
      <c r="A7643" s="712">
        <v>101294</v>
      </c>
      <c r="B7643" s="711" t="s">
        <v>7597</v>
      </c>
      <c r="C7643" s="711" t="s">
        <v>579</v>
      </c>
      <c r="D7643" s="711" t="s">
        <v>5884</v>
      </c>
      <c r="E7643" s="713">
        <v>15.91</v>
      </c>
    </row>
    <row r="7644" spans="1:5">
      <c r="A7644" s="712">
        <v>101295</v>
      </c>
      <c r="B7644" s="711" t="s">
        <v>7598</v>
      </c>
      <c r="C7644" s="711" t="s">
        <v>579</v>
      </c>
      <c r="D7644" s="711" t="s">
        <v>5884</v>
      </c>
      <c r="E7644" s="713">
        <v>15.28</v>
      </c>
    </row>
    <row r="7645" spans="1:5">
      <c r="A7645" s="712">
        <v>101295</v>
      </c>
      <c r="B7645" s="711" t="s">
        <v>7598</v>
      </c>
      <c r="C7645" s="711" t="s">
        <v>579</v>
      </c>
      <c r="D7645" s="711" t="s">
        <v>5884</v>
      </c>
      <c r="E7645" s="713">
        <v>15.28</v>
      </c>
    </row>
    <row r="7646" spans="1:5">
      <c r="A7646" s="712">
        <v>101296</v>
      </c>
      <c r="B7646" s="711" t="s">
        <v>7599</v>
      </c>
      <c r="C7646" s="711" t="s">
        <v>579</v>
      </c>
      <c r="D7646" s="711" t="s">
        <v>5884</v>
      </c>
      <c r="E7646" s="713">
        <v>17.98</v>
      </c>
    </row>
    <row r="7647" spans="1:5">
      <c r="A7647" s="712">
        <v>101296</v>
      </c>
      <c r="B7647" s="711" t="s">
        <v>7599</v>
      </c>
      <c r="C7647" s="711" t="s">
        <v>579</v>
      </c>
      <c r="D7647" s="711" t="s">
        <v>5884</v>
      </c>
      <c r="E7647" s="713">
        <v>17.98</v>
      </c>
    </row>
    <row r="7648" spans="1:5">
      <c r="A7648" s="712">
        <v>101297</v>
      </c>
      <c r="B7648" s="711" t="s">
        <v>7600</v>
      </c>
      <c r="C7648" s="711" t="s">
        <v>579</v>
      </c>
      <c r="D7648" s="711" t="s">
        <v>5884</v>
      </c>
      <c r="E7648" s="713">
        <v>20.149999999999999</v>
      </c>
    </row>
    <row r="7649" spans="1:5">
      <c r="A7649" s="712">
        <v>101297</v>
      </c>
      <c r="B7649" s="711" t="s">
        <v>7600</v>
      </c>
      <c r="C7649" s="711" t="s">
        <v>579</v>
      </c>
      <c r="D7649" s="711" t="s">
        <v>5884</v>
      </c>
      <c r="E7649" s="713">
        <v>20.149999999999999</v>
      </c>
    </row>
    <row r="7650" spans="1:5">
      <c r="A7650" s="712">
        <v>101298</v>
      </c>
      <c r="B7650" s="711" t="s">
        <v>7601</v>
      </c>
      <c r="C7650" s="711" t="s">
        <v>579</v>
      </c>
      <c r="D7650" s="711" t="s">
        <v>5884</v>
      </c>
      <c r="E7650" s="713">
        <v>10.57</v>
      </c>
    </row>
    <row r="7651" spans="1:5">
      <c r="A7651" s="712">
        <v>101298</v>
      </c>
      <c r="B7651" s="711" t="s">
        <v>7601</v>
      </c>
      <c r="C7651" s="711" t="s">
        <v>579</v>
      </c>
      <c r="D7651" s="711" t="s">
        <v>5884</v>
      </c>
      <c r="E7651" s="713">
        <v>10.57</v>
      </c>
    </row>
    <row r="7652" spans="1:5">
      <c r="A7652" s="712">
        <v>101299</v>
      </c>
      <c r="B7652" s="711" t="s">
        <v>7602</v>
      </c>
      <c r="C7652" s="711" t="s">
        <v>579</v>
      </c>
      <c r="D7652" s="711" t="s">
        <v>5884</v>
      </c>
      <c r="E7652" s="713">
        <v>13.61</v>
      </c>
    </row>
    <row r="7653" spans="1:5">
      <c r="A7653" s="712">
        <v>101299</v>
      </c>
      <c r="B7653" s="711" t="s">
        <v>7602</v>
      </c>
      <c r="C7653" s="711" t="s">
        <v>579</v>
      </c>
      <c r="D7653" s="711" t="s">
        <v>5884</v>
      </c>
      <c r="E7653" s="713">
        <v>13.61</v>
      </c>
    </row>
    <row r="7654" spans="1:5">
      <c r="A7654" s="712">
        <v>101300</v>
      </c>
      <c r="B7654" s="711" t="s">
        <v>7603</v>
      </c>
      <c r="C7654" s="711" t="s">
        <v>579</v>
      </c>
      <c r="D7654" s="711" t="s">
        <v>5884</v>
      </c>
      <c r="E7654" s="713">
        <v>11.44</v>
      </c>
    </row>
    <row r="7655" spans="1:5">
      <c r="A7655" s="712">
        <v>101300</v>
      </c>
      <c r="B7655" s="711" t="s">
        <v>7603</v>
      </c>
      <c r="C7655" s="711" t="s">
        <v>579</v>
      </c>
      <c r="D7655" s="711" t="s">
        <v>5884</v>
      </c>
      <c r="E7655" s="713">
        <v>11.44</v>
      </c>
    </row>
    <row r="7656" spans="1:5">
      <c r="A7656" s="712">
        <v>101301</v>
      </c>
      <c r="B7656" s="711" t="s">
        <v>7604</v>
      </c>
      <c r="C7656" s="711" t="s">
        <v>579</v>
      </c>
      <c r="D7656" s="711" t="s">
        <v>5884</v>
      </c>
      <c r="E7656" s="713">
        <v>4.8600000000000003</v>
      </c>
    </row>
    <row r="7657" spans="1:5">
      <c r="A7657" s="712">
        <v>101301</v>
      </c>
      <c r="B7657" s="711" t="s">
        <v>7604</v>
      </c>
      <c r="C7657" s="711" t="s">
        <v>579</v>
      </c>
      <c r="D7657" s="711" t="s">
        <v>5884</v>
      </c>
      <c r="E7657" s="713">
        <v>4.8600000000000003</v>
      </c>
    </row>
    <row r="7658" spans="1:5">
      <c r="A7658" s="712">
        <v>101302</v>
      </c>
      <c r="B7658" s="711" t="s">
        <v>7605</v>
      </c>
      <c r="C7658" s="711" t="s">
        <v>579</v>
      </c>
      <c r="D7658" s="711" t="s">
        <v>5884</v>
      </c>
      <c r="E7658" s="713">
        <v>23.78</v>
      </c>
    </row>
    <row r="7659" spans="1:5">
      <c r="A7659" s="712">
        <v>101302</v>
      </c>
      <c r="B7659" s="711" t="s">
        <v>7605</v>
      </c>
      <c r="C7659" s="711" t="s">
        <v>579</v>
      </c>
      <c r="D7659" s="711" t="s">
        <v>5884</v>
      </c>
      <c r="E7659" s="713">
        <v>23.78</v>
      </c>
    </row>
    <row r="7660" spans="1:5">
      <c r="A7660" s="712">
        <v>101303</v>
      </c>
      <c r="B7660" s="711" t="s">
        <v>7606</v>
      </c>
      <c r="C7660" s="711" t="s">
        <v>579</v>
      </c>
      <c r="D7660" s="711" t="s">
        <v>5884</v>
      </c>
      <c r="E7660" s="713">
        <v>41.37</v>
      </c>
    </row>
    <row r="7661" spans="1:5">
      <c r="A7661" s="712">
        <v>101303</v>
      </c>
      <c r="B7661" s="711" t="s">
        <v>7606</v>
      </c>
      <c r="C7661" s="711" t="s">
        <v>579</v>
      </c>
      <c r="D7661" s="711" t="s">
        <v>5884</v>
      </c>
      <c r="E7661" s="713">
        <v>41.37</v>
      </c>
    </row>
    <row r="7662" spans="1:5">
      <c r="A7662" s="712">
        <v>101304</v>
      </c>
      <c r="B7662" s="711" t="s">
        <v>7607</v>
      </c>
      <c r="C7662" s="711" t="s">
        <v>579</v>
      </c>
      <c r="D7662" s="711" t="s">
        <v>5884</v>
      </c>
      <c r="E7662" s="713">
        <v>20.97</v>
      </c>
    </row>
    <row r="7663" spans="1:5">
      <c r="A7663" s="712">
        <v>101304</v>
      </c>
      <c r="B7663" s="711" t="s">
        <v>7607</v>
      </c>
      <c r="C7663" s="711" t="s">
        <v>579</v>
      </c>
      <c r="D7663" s="711" t="s">
        <v>5884</v>
      </c>
      <c r="E7663" s="713">
        <v>20.97</v>
      </c>
    </row>
    <row r="7664" spans="1:5">
      <c r="A7664" s="712">
        <v>101305</v>
      </c>
      <c r="B7664" s="711" t="s">
        <v>7608</v>
      </c>
      <c r="C7664" s="711" t="s">
        <v>579</v>
      </c>
      <c r="D7664" s="711" t="s">
        <v>5884</v>
      </c>
      <c r="E7664" s="713">
        <v>17.82</v>
      </c>
    </row>
    <row r="7665" spans="1:5">
      <c r="A7665" s="712">
        <v>101305</v>
      </c>
      <c r="B7665" s="711" t="s">
        <v>7608</v>
      </c>
      <c r="C7665" s="711" t="s">
        <v>579</v>
      </c>
      <c r="D7665" s="711" t="s">
        <v>5884</v>
      </c>
      <c r="E7665" s="713">
        <v>17.82</v>
      </c>
    </row>
    <row r="7666" spans="1:5">
      <c r="A7666" s="712">
        <v>101306</v>
      </c>
      <c r="B7666" s="711" t="s">
        <v>7609</v>
      </c>
      <c r="C7666" s="711" t="s">
        <v>579</v>
      </c>
      <c r="D7666" s="711" t="s">
        <v>5884</v>
      </c>
      <c r="E7666" s="713">
        <v>25.54</v>
      </c>
    </row>
    <row r="7667" spans="1:5">
      <c r="A7667" s="712">
        <v>101306</v>
      </c>
      <c r="B7667" s="711" t="s">
        <v>7609</v>
      </c>
      <c r="C7667" s="711" t="s">
        <v>579</v>
      </c>
      <c r="D7667" s="711" t="s">
        <v>5884</v>
      </c>
      <c r="E7667" s="713">
        <v>25.54</v>
      </c>
    </row>
    <row r="7668" spans="1:5">
      <c r="A7668" s="712">
        <v>101307</v>
      </c>
      <c r="B7668" s="711" t="s">
        <v>7610</v>
      </c>
      <c r="C7668" s="711" t="s">
        <v>579</v>
      </c>
      <c r="D7668" s="711" t="s">
        <v>5884</v>
      </c>
      <c r="E7668" s="713">
        <v>15.1</v>
      </c>
    </row>
    <row r="7669" spans="1:5">
      <c r="A7669" s="712">
        <v>101307</v>
      </c>
      <c r="B7669" s="711" t="s">
        <v>7610</v>
      </c>
      <c r="C7669" s="711" t="s">
        <v>579</v>
      </c>
      <c r="D7669" s="711" t="s">
        <v>5884</v>
      </c>
      <c r="E7669" s="713">
        <v>15.1</v>
      </c>
    </row>
    <row r="7670" spans="1:5">
      <c r="A7670" s="712">
        <v>101308</v>
      </c>
      <c r="B7670" s="711" t="s">
        <v>7611</v>
      </c>
      <c r="C7670" s="711" t="s">
        <v>579</v>
      </c>
      <c r="D7670" s="711" t="s">
        <v>5884</v>
      </c>
      <c r="E7670" s="713">
        <v>12</v>
      </c>
    </row>
    <row r="7671" spans="1:5">
      <c r="A7671" s="712">
        <v>101308</v>
      </c>
      <c r="B7671" s="711" t="s">
        <v>7611</v>
      </c>
      <c r="C7671" s="711" t="s">
        <v>579</v>
      </c>
      <c r="D7671" s="711" t="s">
        <v>5884</v>
      </c>
      <c r="E7671" s="713">
        <v>12</v>
      </c>
    </row>
    <row r="7672" spans="1:5">
      <c r="A7672" s="712">
        <v>101309</v>
      </c>
      <c r="B7672" s="711" t="s">
        <v>7612</v>
      </c>
      <c r="C7672" s="711" t="s">
        <v>579</v>
      </c>
      <c r="D7672" s="711" t="s">
        <v>5884</v>
      </c>
      <c r="E7672" s="713">
        <v>16.52</v>
      </c>
    </row>
    <row r="7673" spans="1:5">
      <c r="A7673" s="712">
        <v>101309</v>
      </c>
      <c r="B7673" s="711" t="s">
        <v>7612</v>
      </c>
      <c r="C7673" s="711" t="s">
        <v>579</v>
      </c>
      <c r="D7673" s="711" t="s">
        <v>5884</v>
      </c>
      <c r="E7673" s="713">
        <v>16.52</v>
      </c>
    </row>
    <row r="7674" spans="1:5">
      <c r="A7674" s="712">
        <v>101310</v>
      </c>
      <c r="B7674" s="711" t="s">
        <v>7613</v>
      </c>
      <c r="C7674" s="711" t="s">
        <v>579</v>
      </c>
      <c r="D7674" s="711" t="s">
        <v>5884</v>
      </c>
      <c r="E7674" s="713">
        <v>20.97</v>
      </c>
    </row>
    <row r="7675" spans="1:5">
      <c r="A7675" s="712">
        <v>101310</v>
      </c>
      <c r="B7675" s="711" t="s">
        <v>7613</v>
      </c>
      <c r="C7675" s="711" t="s">
        <v>579</v>
      </c>
      <c r="D7675" s="711" t="s">
        <v>5884</v>
      </c>
      <c r="E7675" s="713">
        <v>20.97</v>
      </c>
    </row>
    <row r="7676" spans="1:5">
      <c r="A7676" s="712">
        <v>101311</v>
      </c>
      <c r="B7676" s="711" t="s">
        <v>7614</v>
      </c>
      <c r="C7676" s="711" t="s">
        <v>579</v>
      </c>
      <c r="D7676" s="711" t="s">
        <v>5884</v>
      </c>
      <c r="E7676" s="713">
        <v>16.309999999999999</v>
      </c>
    </row>
    <row r="7677" spans="1:5">
      <c r="A7677" s="712">
        <v>101311</v>
      </c>
      <c r="B7677" s="711" t="s">
        <v>7614</v>
      </c>
      <c r="C7677" s="711" t="s">
        <v>579</v>
      </c>
      <c r="D7677" s="711" t="s">
        <v>5884</v>
      </c>
      <c r="E7677" s="713">
        <v>16.309999999999999</v>
      </c>
    </row>
    <row r="7678" spans="1:5">
      <c r="A7678" s="712">
        <v>101312</v>
      </c>
      <c r="B7678" s="711" t="s">
        <v>7615</v>
      </c>
      <c r="C7678" s="711" t="s">
        <v>579</v>
      </c>
      <c r="D7678" s="711" t="s">
        <v>5884</v>
      </c>
      <c r="E7678" s="713">
        <v>9.91</v>
      </c>
    </row>
    <row r="7679" spans="1:5">
      <c r="A7679" s="712">
        <v>101312</v>
      </c>
      <c r="B7679" s="711" t="s">
        <v>7615</v>
      </c>
      <c r="C7679" s="711" t="s">
        <v>579</v>
      </c>
      <c r="D7679" s="711" t="s">
        <v>5884</v>
      </c>
      <c r="E7679" s="713">
        <v>9.91</v>
      </c>
    </row>
    <row r="7680" spans="1:5">
      <c r="A7680" s="712">
        <v>101313</v>
      </c>
      <c r="B7680" s="711" t="s">
        <v>7616</v>
      </c>
      <c r="C7680" s="711" t="s">
        <v>579</v>
      </c>
      <c r="D7680" s="711" t="s">
        <v>5884</v>
      </c>
      <c r="E7680" s="713">
        <v>52.81</v>
      </c>
    </row>
    <row r="7681" spans="1:5">
      <c r="A7681" s="712">
        <v>101313</v>
      </c>
      <c r="B7681" s="711" t="s">
        <v>7616</v>
      </c>
      <c r="C7681" s="711" t="s">
        <v>579</v>
      </c>
      <c r="D7681" s="711" t="s">
        <v>5884</v>
      </c>
      <c r="E7681" s="713">
        <v>52.81</v>
      </c>
    </row>
    <row r="7682" spans="1:5">
      <c r="A7682" s="712">
        <v>101314</v>
      </c>
      <c r="B7682" s="711" t="s">
        <v>7617</v>
      </c>
      <c r="C7682" s="711" t="s">
        <v>579</v>
      </c>
      <c r="D7682" s="711" t="s">
        <v>5884</v>
      </c>
      <c r="E7682" s="713">
        <v>52.87</v>
      </c>
    </row>
    <row r="7683" spans="1:5">
      <c r="A7683" s="712">
        <v>101314</v>
      </c>
      <c r="B7683" s="711" t="s">
        <v>7617</v>
      </c>
      <c r="C7683" s="711" t="s">
        <v>579</v>
      </c>
      <c r="D7683" s="711" t="s">
        <v>5884</v>
      </c>
      <c r="E7683" s="713">
        <v>52.87</v>
      </c>
    </row>
    <row r="7684" spans="1:5">
      <c r="A7684" s="712">
        <v>101315</v>
      </c>
      <c r="B7684" s="711" t="s">
        <v>7618</v>
      </c>
      <c r="C7684" s="711" t="s">
        <v>579</v>
      </c>
      <c r="D7684" s="711" t="s">
        <v>5884</v>
      </c>
      <c r="E7684" s="713">
        <v>64.53</v>
      </c>
    </row>
    <row r="7685" spans="1:5">
      <c r="A7685" s="712">
        <v>101315</v>
      </c>
      <c r="B7685" s="711" t="s">
        <v>7618</v>
      </c>
      <c r="C7685" s="711" t="s">
        <v>579</v>
      </c>
      <c r="D7685" s="711" t="s">
        <v>5884</v>
      </c>
      <c r="E7685" s="713">
        <v>64.53</v>
      </c>
    </row>
    <row r="7686" spans="1:5">
      <c r="A7686" s="712">
        <v>101316</v>
      </c>
      <c r="B7686" s="711" t="s">
        <v>7619</v>
      </c>
      <c r="C7686" s="711" t="s">
        <v>579</v>
      </c>
      <c r="D7686" s="711" t="s">
        <v>5884</v>
      </c>
      <c r="E7686" s="713">
        <v>25.37</v>
      </c>
    </row>
    <row r="7687" spans="1:5">
      <c r="A7687" s="712">
        <v>101316</v>
      </c>
      <c r="B7687" s="711" t="s">
        <v>7619</v>
      </c>
      <c r="C7687" s="711" t="s">
        <v>579</v>
      </c>
      <c r="D7687" s="711" t="s">
        <v>5884</v>
      </c>
      <c r="E7687" s="713">
        <v>25.37</v>
      </c>
    </row>
    <row r="7688" spans="1:5">
      <c r="A7688" s="712">
        <v>101317</v>
      </c>
      <c r="B7688" s="711" t="s">
        <v>7620</v>
      </c>
      <c r="C7688" s="711" t="s">
        <v>579</v>
      </c>
      <c r="D7688" s="711" t="s">
        <v>5884</v>
      </c>
      <c r="E7688" s="713">
        <v>129.99</v>
      </c>
    </row>
    <row r="7689" spans="1:5">
      <c r="A7689" s="712">
        <v>101317</v>
      </c>
      <c r="B7689" s="711" t="s">
        <v>7620</v>
      </c>
      <c r="C7689" s="711" t="s">
        <v>579</v>
      </c>
      <c r="D7689" s="711" t="s">
        <v>5884</v>
      </c>
      <c r="E7689" s="713">
        <v>129.99</v>
      </c>
    </row>
    <row r="7690" spans="1:5">
      <c r="A7690" s="712">
        <v>101318</v>
      </c>
      <c r="B7690" s="711" t="s">
        <v>7621</v>
      </c>
      <c r="C7690" s="711" t="s">
        <v>579</v>
      </c>
      <c r="D7690" s="711" t="s">
        <v>5884</v>
      </c>
      <c r="E7690" s="713">
        <v>288.66000000000003</v>
      </c>
    </row>
    <row r="7691" spans="1:5">
      <c r="A7691" s="712">
        <v>101318</v>
      </c>
      <c r="B7691" s="711" t="s">
        <v>7621</v>
      </c>
      <c r="C7691" s="711" t="s">
        <v>579</v>
      </c>
      <c r="D7691" s="711" t="s">
        <v>5884</v>
      </c>
      <c r="E7691" s="713">
        <v>288.66000000000003</v>
      </c>
    </row>
    <row r="7692" spans="1:5">
      <c r="A7692" s="712">
        <v>101319</v>
      </c>
      <c r="B7692" s="711" t="s">
        <v>7622</v>
      </c>
      <c r="C7692" s="711" t="s">
        <v>579</v>
      </c>
      <c r="D7692" s="711" t="s">
        <v>5884</v>
      </c>
      <c r="E7692" s="713">
        <v>40.81</v>
      </c>
    </row>
    <row r="7693" spans="1:5">
      <c r="A7693" s="712">
        <v>101319</v>
      </c>
      <c r="B7693" s="711" t="s">
        <v>7622</v>
      </c>
      <c r="C7693" s="711" t="s">
        <v>579</v>
      </c>
      <c r="D7693" s="711" t="s">
        <v>5884</v>
      </c>
      <c r="E7693" s="713">
        <v>40.81</v>
      </c>
    </row>
    <row r="7694" spans="1:5">
      <c r="A7694" s="712">
        <v>101320</v>
      </c>
      <c r="B7694" s="711" t="s">
        <v>7623</v>
      </c>
      <c r="C7694" s="711" t="s">
        <v>579</v>
      </c>
      <c r="D7694" s="711" t="s">
        <v>5884</v>
      </c>
      <c r="E7694" s="713">
        <v>12.55</v>
      </c>
    </row>
    <row r="7695" spans="1:5">
      <c r="A7695" s="712">
        <v>101320</v>
      </c>
      <c r="B7695" s="711" t="s">
        <v>7623</v>
      </c>
      <c r="C7695" s="711" t="s">
        <v>579</v>
      </c>
      <c r="D7695" s="711" t="s">
        <v>5884</v>
      </c>
      <c r="E7695" s="713">
        <v>12.55</v>
      </c>
    </row>
    <row r="7696" spans="1:5">
      <c r="A7696" s="712">
        <v>101321</v>
      </c>
      <c r="B7696" s="711" t="s">
        <v>7624</v>
      </c>
      <c r="C7696" s="711" t="s">
        <v>579</v>
      </c>
      <c r="D7696" s="711" t="s">
        <v>5884</v>
      </c>
      <c r="E7696" s="713">
        <v>17.11</v>
      </c>
    </row>
    <row r="7697" spans="1:5">
      <c r="A7697" s="712">
        <v>101321</v>
      </c>
      <c r="B7697" s="711" t="s">
        <v>7624</v>
      </c>
      <c r="C7697" s="711" t="s">
        <v>579</v>
      </c>
      <c r="D7697" s="711" t="s">
        <v>5884</v>
      </c>
      <c r="E7697" s="713">
        <v>17.11</v>
      </c>
    </row>
    <row r="7698" spans="1:5">
      <c r="A7698" s="712">
        <v>101322</v>
      </c>
      <c r="B7698" s="711" t="s">
        <v>7625</v>
      </c>
      <c r="C7698" s="711" t="s">
        <v>579</v>
      </c>
      <c r="D7698" s="711" t="s">
        <v>5884</v>
      </c>
      <c r="E7698" s="713">
        <v>16.309999999999999</v>
      </c>
    </row>
    <row r="7699" spans="1:5">
      <c r="A7699" s="712">
        <v>101322</v>
      </c>
      <c r="B7699" s="711" t="s">
        <v>7625</v>
      </c>
      <c r="C7699" s="711" t="s">
        <v>579</v>
      </c>
      <c r="D7699" s="711" t="s">
        <v>5884</v>
      </c>
      <c r="E7699" s="713">
        <v>16.309999999999999</v>
      </c>
    </row>
    <row r="7700" spans="1:5">
      <c r="A7700" s="712">
        <v>101323</v>
      </c>
      <c r="B7700" s="711" t="s">
        <v>7626</v>
      </c>
      <c r="C7700" s="711" t="s">
        <v>579</v>
      </c>
      <c r="D7700" s="711" t="s">
        <v>5884</v>
      </c>
      <c r="E7700" s="713">
        <v>30.03</v>
      </c>
    </row>
    <row r="7701" spans="1:5">
      <c r="A7701" s="712">
        <v>101323</v>
      </c>
      <c r="B7701" s="711" t="s">
        <v>7626</v>
      </c>
      <c r="C7701" s="711" t="s">
        <v>579</v>
      </c>
      <c r="D7701" s="711" t="s">
        <v>5884</v>
      </c>
      <c r="E7701" s="713">
        <v>30.03</v>
      </c>
    </row>
    <row r="7702" spans="1:5">
      <c r="A7702" s="712">
        <v>101324</v>
      </c>
      <c r="B7702" s="711" t="s">
        <v>7627</v>
      </c>
      <c r="C7702" s="711" t="s">
        <v>579</v>
      </c>
      <c r="D7702" s="711" t="s">
        <v>5884</v>
      </c>
      <c r="E7702" s="713">
        <v>5.62</v>
      </c>
    </row>
    <row r="7703" spans="1:5">
      <c r="A7703" s="712">
        <v>101324</v>
      </c>
      <c r="B7703" s="711" t="s">
        <v>7627</v>
      </c>
      <c r="C7703" s="711" t="s">
        <v>579</v>
      </c>
      <c r="D7703" s="711" t="s">
        <v>5884</v>
      </c>
      <c r="E7703" s="713">
        <v>5.62</v>
      </c>
    </row>
    <row r="7704" spans="1:5">
      <c r="A7704" s="712">
        <v>101325</v>
      </c>
      <c r="B7704" s="711" t="s">
        <v>7628</v>
      </c>
      <c r="C7704" s="711" t="s">
        <v>579</v>
      </c>
      <c r="D7704" s="711" t="s">
        <v>5884</v>
      </c>
      <c r="E7704" s="713">
        <v>16.16</v>
      </c>
    </row>
    <row r="7705" spans="1:5">
      <c r="A7705" s="712">
        <v>101325</v>
      </c>
      <c r="B7705" s="711" t="s">
        <v>7628</v>
      </c>
      <c r="C7705" s="711" t="s">
        <v>579</v>
      </c>
      <c r="D7705" s="711" t="s">
        <v>5884</v>
      </c>
      <c r="E7705" s="713">
        <v>16.16</v>
      </c>
    </row>
    <row r="7706" spans="1:5">
      <c r="A7706" s="712">
        <v>101326</v>
      </c>
      <c r="B7706" s="711" t="s">
        <v>7629</v>
      </c>
      <c r="C7706" s="711" t="s">
        <v>579</v>
      </c>
      <c r="D7706" s="711" t="s">
        <v>5884</v>
      </c>
      <c r="E7706" s="713">
        <v>7.01</v>
      </c>
    </row>
    <row r="7707" spans="1:5">
      <c r="A7707" s="712">
        <v>101326</v>
      </c>
      <c r="B7707" s="711" t="s">
        <v>7629</v>
      </c>
      <c r="C7707" s="711" t="s">
        <v>579</v>
      </c>
      <c r="D7707" s="711" t="s">
        <v>5884</v>
      </c>
      <c r="E7707" s="713">
        <v>7.01</v>
      </c>
    </row>
    <row r="7708" spans="1:5">
      <c r="A7708" s="712">
        <v>101327</v>
      </c>
      <c r="B7708" s="711" t="s">
        <v>7630</v>
      </c>
      <c r="C7708" s="711" t="s">
        <v>579</v>
      </c>
      <c r="D7708" s="711" t="s">
        <v>5884</v>
      </c>
      <c r="E7708" s="713">
        <v>9.44</v>
      </c>
    </row>
    <row r="7709" spans="1:5">
      <c r="A7709" s="712">
        <v>101327</v>
      </c>
      <c r="B7709" s="711" t="s">
        <v>7630</v>
      </c>
      <c r="C7709" s="711" t="s">
        <v>579</v>
      </c>
      <c r="D7709" s="711" t="s">
        <v>5884</v>
      </c>
      <c r="E7709" s="713">
        <v>9.44</v>
      </c>
    </row>
    <row r="7710" spans="1:5">
      <c r="A7710" s="712">
        <v>101328</v>
      </c>
      <c r="B7710" s="711" t="s">
        <v>7631</v>
      </c>
      <c r="C7710" s="711" t="s">
        <v>579</v>
      </c>
      <c r="D7710" s="711" t="s">
        <v>5884</v>
      </c>
      <c r="E7710" s="713">
        <v>7.96</v>
      </c>
    </row>
    <row r="7711" spans="1:5">
      <c r="A7711" s="712">
        <v>101328</v>
      </c>
      <c r="B7711" s="711" t="s">
        <v>7631</v>
      </c>
      <c r="C7711" s="711" t="s">
        <v>579</v>
      </c>
      <c r="D7711" s="711" t="s">
        <v>5884</v>
      </c>
      <c r="E7711" s="713">
        <v>7.96</v>
      </c>
    </row>
    <row r="7712" spans="1:5">
      <c r="A7712" s="712">
        <v>101329</v>
      </c>
      <c r="B7712" s="711" t="s">
        <v>7632</v>
      </c>
      <c r="C7712" s="711" t="s">
        <v>579</v>
      </c>
      <c r="D7712" s="711" t="s">
        <v>5884</v>
      </c>
      <c r="E7712" s="713">
        <v>24.49</v>
      </c>
    </row>
    <row r="7713" spans="1:5">
      <c r="A7713" s="712">
        <v>101329</v>
      </c>
      <c r="B7713" s="711" t="s">
        <v>7632</v>
      </c>
      <c r="C7713" s="711" t="s">
        <v>579</v>
      </c>
      <c r="D7713" s="711" t="s">
        <v>5884</v>
      </c>
      <c r="E7713" s="713">
        <v>24.49</v>
      </c>
    </row>
    <row r="7714" spans="1:5">
      <c r="A7714" s="712">
        <v>101330</v>
      </c>
      <c r="B7714" s="711" t="s">
        <v>7633</v>
      </c>
      <c r="C7714" s="711" t="s">
        <v>579</v>
      </c>
      <c r="D7714" s="711" t="s">
        <v>5884</v>
      </c>
      <c r="E7714" s="713">
        <v>21.43</v>
      </c>
    </row>
    <row r="7715" spans="1:5">
      <c r="A7715" s="712">
        <v>101330</v>
      </c>
      <c r="B7715" s="711" t="s">
        <v>7633</v>
      </c>
      <c r="C7715" s="711" t="s">
        <v>579</v>
      </c>
      <c r="D7715" s="711" t="s">
        <v>5884</v>
      </c>
      <c r="E7715" s="713">
        <v>21.43</v>
      </c>
    </row>
    <row r="7716" spans="1:5">
      <c r="A7716" s="712">
        <v>101331</v>
      </c>
      <c r="B7716" s="711" t="s">
        <v>7634</v>
      </c>
      <c r="C7716" s="711" t="s">
        <v>579</v>
      </c>
      <c r="D7716" s="711" t="s">
        <v>5884</v>
      </c>
      <c r="E7716" s="713">
        <v>15.74</v>
      </c>
    </row>
    <row r="7717" spans="1:5">
      <c r="A7717" s="712">
        <v>101331</v>
      </c>
      <c r="B7717" s="711" t="s">
        <v>7634</v>
      </c>
      <c r="C7717" s="711" t="s">
        <v>579</v>
      </c>
      <c r="D7717" s="711" t="s">
        <v>5884</v>
      </c>
      <c r="E7717" s="713">
        <v>15.74</v>
      </c>
    </row>
    <row r="7718" spans="1:5">
      <c r="A7718" s="712">
        <v>101332</v>
      </c>
      <c r="B7718" s="711" t="s">
        <v>7635</v>
      </c>
      <c r="C7718" s="711" t="s">
        <v>579</v>
      </c>
      <c r="D7718" s="711" t="s">
        <v>5884</v>
      </c>
      <c r="E7718" s="713">
        <v>5.5</v>
      </c>
    </row>
    <row r="7719" spans="1:5">
      <c r="A7719" s="712">
        <v>101332</v>
      </c>
      <c r="B7719" s="711" t="s">
        <v>7635</v>
      </c>
      <c r="C7719" s="711" t="s">
        <v>579</v>
      </c>
      <c r="D7719" s="711" t="s">
        <v>5884</v>
      </c>
      <c r="E7719" s="713">
        <v>5.5</v>
      </c>
    </row>
    <row r="7720" spans="1:5">
      <c r="A7720" s="712">
        <v>101333</v>
      </c>
      <c r="B7720" s="711" t="s">
        <v>7636</v>
      </c>
      <c r="C7720" s="711" t="s">
        <v>579</v>
      </c>
      <c r="D7720" s="711" t="s">
        <v>5884</v>
      </c>
      <c r="E7720" s="713">
        <v>13.49</v>
      </c>
    </row>
    <row r="7721" spans="1:5">
      <c r="A7721" s="712">
        <v>101333</v>
      </c>
      <c r="B7721" s="711" t="s">
        <v>7636</v>
      </c>
      <c r="C7721" s="711" t="s">
        <v>579</v>
      </c>
      <c r="D7721" s="711" t="s">
        <v>5884</v>
      </c>
      <c r="E7721" s="713">
        <v>13.49</v>
      </c>
    </row>
    <row r="7722" spans="1:5">
      <c r="A7722" s="712">
        <v>101334</v>
      </c>
      <c r="B7722" s="711" t="s">
        <v>7637</v>
      </c>
      <c r="C7722" s="711" t="s">
        <v>579</v>
      </c>
      <c r="D7722" s="711" t="s">
        <v>5884</v>
      </c>
      <c r="E7722" s="713">
        <v>45.43</v>
      </c>
    </row>
    <row r="7723" spans="1:5">
      <c r="A7723" s="712">
        <v>101334</v>
      </c>
      <c r="B7723" s="711" t="s">
        <v>7637</v>
      </c>
      <c r="C7723" s="711" t="s">
        <v>579</v>
      </c>
      <c r="D7723" s="711" t="s">
        <v>5884</v>
      </c>
      <c r="E7723" s="713">
        <v>45.43</v>
      </c>
    </row>
    <row r="7724" spans="1:5">
      <c r="A7724" s="712">
        <v>101335</v>
      </c>
      <c r="B7724" s="711" t="s">
        <v>7638</v>
      </c>
      <c r="C7724" s="711" t="s">
        <v>579</v>
      </c>
      <c r="D7724" s="711" t="s">
        <v>5884</v>
      </c>
      <c r="E7724" s="713">
        <v>5.46</v>
      </c>
    </row>
    <row r="7725" spans="1:5">
      <c r="A7725" s="712">
        <v>101335</v>
      </c>
      <c r="B7725" s="711" t="s">
        <v>7638</v>
      </c>
      <c r="C7725" s="711" t="s">
        <v>579</v>
      </c>
      <c r="D7725" s="711" t="s">
        <v>5884</v>
      </c>
      <c r="E7725" s="713">
        <v>5.46</v>
      </c>
    </row>
    <row r="7726" spans="1:5">
      <c r="A7726" s="712">
        <v>101336</v>
      </c>
      <c r="B7726" s="711" t="s">
        <v>7639</v>
      </c>
      <c r="C7726" s="711" t="s">
        <v>579</v>
      </c>
      <c r="D7726" s="711" t="s">
        <v>5884</v>
      </c>
      <c r="E7726" s="713">
        <v>17.68</v>
      </c>
    </row>
    <row r="7727" spans="1:5">
      <c r="A7727" s="712">
        <v>101336</v>
      </c>
      <c r="B7727" s="711" t="s">
        <v>7639</v>
      </c>
      <c r="C7727" s="711" t="s">
        <v>579</v>
      </c>
      <c r="D7727" s="711" t="s">
        <v>5884</v>
      </c>
      <c r="E7727" s="713">
        <v>17.68</v>
      </c>
    </row>
    <row r="7728" spans="1:5">
      <c r="A7728" s="712">
        <v>101337</v>
      </c>
      <c r="B7728" s="711" t="s">
        <v>7640</v>
      </c>
      <c r="C7728" s="711" t="s">
        <v>579</v>
      </c>
      <c r="D7728" s="711" t="s">
        <v>5884</v>
      </c>
      <c r="E7728" s="713">
        <v>6.12</v>
      </c>
    </row>
    <row r="7729" spans="1:5">
      <c r="A7729" s="712">
        <v>101337</v>
      </c>
      <c r="B7729" s="711" t="s">
        <v>7640</v>
      </c>
      <c r="C7729" s="711" t="s">
        <v>579</v>
      </c>
      <c r="D7729" s="711" t="s">
        <v>5884</v>
      </c>
      <c r="E7729" s="713">
        <v>6.12</v>
      </c>
    </row>
    <row r="7730" spans="1:5">
      <c r="A7730" s="712">
        <v>101338</v>
      </c>
      <c r="B7730" s="711" t="s">
        <v>7641</v>
      </c>
      <c r="C7730" s="711" t="s">
        <v>579</v>
      </c>
      <c r="D7730" s="711" t="s">
        <v>5884</v>
      </c>
      <c r="E7730" s="713">
        <v>10.17</v>
      </c>
    </row>
    <row r="7731" spans="1:5">
      <c r="A7731" s="712">
        <v>101338</v>
      </c>
      <c r="B7731" s="711" t="s">
        <v>7641</v>
      </c>
      <c r="C7731" s="711" t="s">
        <v>579</v>
      </c>
      <c r="D7731" s="711" t="s">
        <v>5884</v>
      </c>
      <c r="E7731" s="713">
        <v>10.17</v>
      </c>
    </row>
    <row r="7732" spans="1:5">
      <c r="A7732" s="712">
        <v>101339</v>
      </c>
      <c r="B7732" s="711" t="s">
        <v>7642</v>
      </c>
      <c r="C7732" s="711" t="s">
        <v>579</v>
      </c>
      <c r="D7732" s="711" t="s">
        <v>5884</v>
      </c>
      <c r="E7732" s="713">
        <v>8.83</v>
      </c>
    </row>
    <row r="7733" spans="1:5">
      <c r="A7733" s="712">
        <v>101339</v>
      </c>
      <c r="B7733" s="711" t="s">
        <v>7642</v>
      </c>
      <c r="C7733" s="711" t="s">
        <v>579</v>
      </c>
      <c r="D7733" s="711" t="s">
        <v>5884</v>
      </c>
      <c r="E7733" s="713">
        <v>8.83</v>
      </c>
    </row>
    <row r="7734" spans="1:5">
      <c r="A7734" s="712">
        <v>101340</v>
      </c>
      <c r="B7734" s="711" t="s">
        <v>7643</v>
      </c>
      <c r="C7734" s="711" t="s">
        <v>579</v>
      </c>
      <c r="D7734" s="711" t="s">
        <v>5884</v>
      </c>
      <c r="E7734" s="713">
        <v>8.52</v>
      </c>
    </row>
    <row r="7735" spans="1:5">
      <c r="A7735" s="712">
        <v>101340</v>
      </c>
      <c r="B7735" s="711" t="s">
        <v>7643</v>
      </c>
      <c r="C7735" s="711" t="s">
        <v>579</v>
      </c>
      <c r="D7735" s="711" t="s">
        <v>5884</v>
      </c>
      <c r="E7735" s="713">
        <v>8.52</v>
      </c>
    </row>
    <row r="7736" spans="1:5">
      <c r="A7736" s="712">
        <v>101341</v>
      </c>
      <c r="B7736" s="711" t="s">
        <v>7644</v>
      </c>
      <c r="C7736" s="711" t="s">
        <v>579</v>
      </c>
      <c r="D7736" s="711" t="s">
        <v>5884</v>
      </c>
      <c r="E7736" s="713">
        <v>9.06</v>
      </c>
    </row>
    <row r="7737" spans="1:5">
      <c r="A7737" s="712">
        <v>101341</v>
      </c>
      <c r="B7737" s="711" t="s">
        <v>7644</v>
      </c>
      <c r="C7737" s="711" t="s">
        <v>579</v>
      </c>
      <c r="D7737" s="711" t="s">
        <v>5884</v>
      </c>
      <c r="E7737" s="713">
        <v>9.06</v>
      </c>
    </row>
    <row r="7738" spans="1:5">
      <c r="A7738" s="712">
        <v>101342</v>
      </c>
      <c r="B7738" s="711" t="s">
        <v>7645</v>
      </c>
      <c r="C7738" s="711" t="s">
        <v>579</v>
      </c>
      <c r="D7738" s="711" t="s">
        <v>5884</v>
      </c>
      <c r="E7738" s="713">
        <v>10.87</v>
      </c>
    </row>
    <row r="7739" spans="1:5">
      <c r="A7739" s="712">
        <v>101342</v>
      </c>
      <c r="B7739" s="711" t="s">
        <v>7645</v>
      </c>
      <c r="C7739" s="711" t="s">
        <v>579</v>
      </c>
      <c r="D7739" s="711" t="s">
        <v>5884</v>
      </c>
      <c r="E7739" s="713">
        <v>10.87</v>
      </c>
    </row>
    <row r="7740" spans="1:5">
      <c r="A7740" s="712">
        <v>101343</v>
      </c>
      <c r="B7740" s="711" t="s">
        <v>7646</v>
      </c>
      <c r="C7740" s="711" t="s">
        <v>579</v>
      </c>
      <c r="D7740" s="711" t="s">
        <v>5884</v>
      </c>
      <c r="E7740" s="713">
        <v>16.309999999999999</v>
      </c>
    </row>
    <row r="7741" spans="1:5">
      <c r="A7741" s="712">
        <v>101343</v>
      </c>
      <c r="B7741" s="711" t="s">
        <v>7646</v>
      </c>
      <c r="C7741" s="711" t="s">
        <v>579</v>
      </c>
      <c r="D7741" s="711" t="s">
        <v>5884</v>
      </c>
      <c r="E7741" s="713">
        <v>16.309999999999999</v>
      </c>
    </row>
    <row r="7742" spans="1:5">
      <c r="A7742" s="712">
        <v>101344</v>
      </c>
      <c r="B7742" s="711" t="s">
        <v>7647</v>
      </c>
      <c r="C7742" s="711" t="s">
        <v>579</v>
      </c>
      <c r="D7742" s="711" t="s">
        <v>5884</v>
      </c>
      <c r="E7742" s="713">
        <v>17.68</v>
      </c>
    </row>
    <row r="7743" spans="1:5">
      <c r="A7743" s="712">
        <v>101344</v>
      </c>
      <c r="B7743" s="711" t="s">
        <v>7647</v>
      </c>
      <c r="C7743" s="711" t="s">
        <v>579</v>
      </c>
      <c r="D7743" s="711" t="s">
        <v>5884</v>
      </c>
      <c r="E7743" s="713">
        <v>17.68</v>
      </c>
    </row>
    <row r="7744" spans="1:5">
      <c r="A7744" s="712">
        <v>101345</v>
      </c>
      <c r="B7744" s="711" t="s">
        <v>7648</v>
      </c>
      <c r="C7744" s="711" t="s">
        <v>579</v>
      </c>
      <c r="D7744" s="711" t="s">
        <v>5884</v>
      </c>
      <c r="E7744" s="713">
        <v>17.68</v>
      </c>
    </row>
    <row r="7745" spans="1:5">
      <c r="A7745" s="712">
        <v>101345</v>
      </c>
      <c r="B7745" s="711" t="s">
        <v>7648</v>
      </c>
      <c r="C7745" s="711" t="s">
        <v>579</v>
      </c>
      <c r="D7745" s="711" t="s">
        <v>5884</v>
      </c>
      <c r="E7745" s="713">
        <v>17.68</v>
      </c>
    </row>
    <row r="7746" spans="1:5">
      <c r="A7746" s="712">
        <v>101346</v>
      </c>
      <c r="B7746" s="711" t="s">
        <v>7649</v>
      </c>
      <c r="C7746" s="711" t="s">
        <v>579</v>
      </c>
      <c r="D7746" s="711" t="s">
        <v>5884</v>
      </c>
      <c r="E7746" s="713">
        <v>14.6</v>
      </c>
    </row>
    <row r="7747" spans="1:5">
      <c r="A7747" s="712">
        <v>101346</v>
      </c>
      <c r="B7747" s="711" t="s">
        <v>7649</v>
      </c>
      <c r="C7747" s="711" t="s">
        <v>579</v>
      </c>
      <c r="D7747" s="711" t="s">
        <v>5884</v>
      </c>
      <c r="E7747" s="713">
        <v>14.6</v>
      </c>
    </row>
    <row r="7748" spans="1:5">
      <c r="A7748" s="712">
        <v>101347</v>
      </c>
      <c r="B7748" s="711" t="s">
        <v>7650</v>
      </c>
      <c r="C7748" s="711" t="s">
        <v>579</v>
      </c>
      <c r="D7748" s="711" t="s">
        <v>5884</v>
      </c>
      <c r="E7748" s="713">
        <v>12.4</v>
      </c>
    </row>
    <row r="7749" spans="1:5">
      <c r="A7749" s="712">
        <v>101347</v>
      </c>
      <c r="B7749" s="711" t="s">
        <v>7650</v>
      </c>
      <c r="C7749" s="711" t="s">
        <v>579</v>
      </c>
      <c r="D7749" s="711" t="s">
        <v>5884</v>
      </c>
      <c r="E7749" s="713">
        <v>12.4</v>
      </c>
    </row>
    <row r="7750" spans="1:5">
      <c r="A7750" s="712">
        <v>101348</v>
      </c>
      <c r="B7750" s="711" t="s">
        <v>7651</v>
      </c>
      <c r="C7750" s="711" t="s">
        <v>579</v>
      </c>
      <c r="D7750" s="711" t="s">
        <v>5884</v>
      </c>
      <c r="E7750" s="713">
        <v>9.3000000000000007</v>
      </c>
    </row>
    <row r="7751" spans="1:5">
      <c r="A7751" s="712">
        <v>101348</v>
      </c>
      <c r="B7751" s="711" t="s">
        <v>7651</v>
      </c>
      <c r="C7751" s="711" t="s">
        <v>579</v>
      </c>
      <c r="D7751" s="711" t="s">
        <v>5884</v>
      </c>
      <c r="E7751" s="713">
        <v>9.3000000000000007</v>
      </c>
    </row>
    <row r="7752" spans="1:5">
      <c r="A7752" s="712">
        <v>101349</v>
      </c>
      <c r="B7752" s="711" t="s">
        <v>7652</v>
      </c>
      <c r="C7752" s="711" t="s">
        <v>579</v>
      </c>
      <c r="D7752" s="711" t="s">
        <v>5884</v>
      </c>
      <c r="E7752" s="713">
        <v>11.05</v>
      </c>
    </row>
    <row r="7753" spans="1:5">
      <c r="A7753" s="712">
        <v>101349</v>
      </c>
      <c r="B7753" s="711" t="s">
        <v>7652</v>
      </c>
      <c r="C7753" s="711" t="s">
        <v>579</v>
      </c>
      <c r="D7753" s="711" t="s">
        <v>5884</v>
      </c>
      <c r="E7753" s="713">
        <v>11.05</v>
      </c>
    </row>
    <row r="7754" spans="1:5">
      <c r="A7754" s="712">
        <v>101350</v>
      </c>
      <c r="B7754" s="711" t="s">
        <v>7653</v>
      </c>
      <c r="C7754" s="711" t="s">
        <v>579</v>
      </c>
      <c r="D7754" s="711" t="s">
        <v>5884</v>
      </c>
      <c r="E7754" s="713">
        <v>13.56</v>
      </c>
    </row>
    <row r="7755" spans="1:5">
      <c r="A7755" s="712">
        <v>101350</v>
      </c>
      <c r="B7755" s="711" t="s">
        <v>7653</v>
      </c>
      <c r="C7755" s="711" t="s">
        <v>579</v>
      </c>
      <c r="D7755" s="711" t="s">
        <v>5884</v>
      </c>
      <c r="E7755" s="713">
        <v>13.56</v>
      </c>
    </row>
    <row r="7756" spans="1:5">
      <c r="A7756" s="712">
        <v>101351</v>
      </c>
      <c r="B7756" s="711" t="s">
        <v>7654</v>
      </c>
      <c r="C7756" s="711" t="s">
        <v>579</v>
      </c>
      <c r="D7756" s="711" t="s">
        <v>5884</v>
      </c>
      <c r="E7756" s="713">
        <v>10.34</v>
      </c>
    </row>
    <row r="7757" spans="1:5">
      <c r="A7757" s="712">
        <v>101351</v>
      </c>
      <c r="B7757" s="711" t="s">
        <v>7654</v>
      </c>
      <c r="C7757" s="711" t="s">
        <v>579</v>
      </c>
      <c r="D7757" s="711" t="s">
        <v>5884</v>
      </c>
      <c r="E7757" s="713">
        <v>10.34</v>
      </c>
    </row>
    <row r="7758" spans="1:5">
      <c r="A7758" s="712">
        <v>101352</v>
      </c>
      <c r="B7758" s="711" t="s">
        <v>7655</v>
      </c>
      <c r="C7758" s="711" t="s">
        <v>579</v>
      </c>
      <c r="D7758" s="711" t="s">
        <v>5884</v>
      </c>
      <c r="E7758" s="713">
        <v>11.41</v>
      </c>
    </row>
    <row r="7759" spans="1:5">
      <c r="A7759" s="712">
        <v>101352</v>
      </c>
      <c r="B7759" s="711" t="s">
        <v>7655</v>
      </c>
      <c r="C7759" s="711" t="s">
        <v>579</v>
      </c>
      <c r="D7759" s="711" t="s">
        <v>5884</v>
      </c>
      <c r="E7759" s="713">
        <v>11.41</v>
      </c>
    </row>
    <row r="7760" spans="1:5">
      <c r="A7760" s="712">
        <v>101353</v>
      </c>
      <c r="B7760" s="711" t="s">
        <v>7656</v>
      </c>
      <c r="C7760" s="711" t="s">
        <v>579</v>
      </c>
      <c r="D7760" s="711" t="s">
        <v>5884</v>
      </c>
      <c r="E7760" s="713">
        <v>9.11</v>
      </c>
    </row>
    <row r="7761" spans="1:5">
      <c r="A7761" s="712">
        <v>101353</v>
      </c>
      <c r="B7761" s="711" t="s">
        <v>7656</v>
      </c>
      <c r="C7761" s="711" t="s">
        <v>579</v>
      </c>
      <c r="D7761" s="711" t="s">
        <v>5884</v>
      </c>
      <c r="E7761" s="713">
        <v>9.11</v>
      </c>
    </row>
    <row r="7762" spans="1:5">
      <c r="A7762" s="712">
        <v>101354</v>
      </c>
      <c r="B7762" s="711" t="s">
        <v>7657</v>
      </c>
      <c r="C7762" s="711" t="s">
        <v>579</v>
      </c>
      <c r="D7762" s="711" t="s">
        <v>5884</v>
      </c>
      <c r="E7762" s="713">
        <v>12.37</v>
      </c>
    </row>
    <row r="7763" spans="1:5">
      <c r="A7763" s="712">
        <v>101354</v>
      </c>
      <c r="B7763" s="711" t="s">
        <v>7657</v>
      </c>
      <c r="C7763" s="711" t="s">
        <v>579</v>
      </c>
      <c r="D7763" s="711" t="s">
        <v>5884</v>
      </c>
      <c r="E7763" s="713">
        <v>12.37</v>
      </c>
    </row>
    <row r="7764" spans="1:5">
      <c r="A7764" s="712">
        <v>101355</v>
      </c>
      <c r="B7764" s="711" t="s">
        <v>7658</v>
      </c>
      <c r="C7764" s="711" t="s">
        <v>579</v>
      </c>
      <c r="D7764" s="711" t="s">
        <v>5884</v>
      </c>
      <c r="E7764" s="713">
        <v>9.8000000000000007</v>
      </c>
    </row>
    <row r="7765" spans="1:5">
      <c r="A7765" s="712">
        <v>101355</v>
      </c>
      <c r="B7765" s="711" t="s">
        <v>7658</v>
      </c>
      <c r="C7765" s="711" t="s">
        <v>579</v>
      </c>
      <c r="D7765" s="711" t="s">
        <v>5884</v>
      </c>
      <c r="E7765" s="713">
        <v>9.8000000000000007</v>
      </c>
    </row>
    <row r="7766" spans="1:5">
      <c r="A7766" s="712">
        <v>101356</v>
      </c>
      <c r="B7766" s="711" t="s">
        <v>7659</v>
      </c>
      <c r="C7766" s="711" t="s">
        <v>579</v>
      </c>
      <c r="D7766" s="711" t="s">
        <v>5884</v>
      </c>
      <c r="E7766" s="713">
        <v>22.89</v>
      </c>
    </row>
    <row r="7767" spans="1:5">
      <c r="A7767" s="712">
        <v>101356</v>
      </c>
      <c r="B7767" s="711" t="s">
        <v>7659</v>
      </c>
      <c r="C7767" s="711" t="s">
        <v>579</v>
      </c>
      <c r="D7767" s="711" t="s">
        <v>5884</v>
      </c>
      <c r="E7767" s="713">
        <v>22.89</v>
      </c>
    </row>
    <row r="7768" spans="1:5">
      <c r="A7768" s="712">
        <v>101357</v>
      </c>
      <c r="B7768" s="711" t="s">
        <v>7660</v>
      </c>
      <c r="C7768" s="711" t="s">
        <v>579</v>
      </c>
      <c r="D7768" s="711" t="s">
        <v>5884</v>
      </c>
      <c r="E7768" s="713">
        <v>30.03</v>
      </c>
    </row>
    <row r="7769" spans="1:5">
      <c r="A7769" s="712">
        <v>101357</v>
      </c>
      <c r="B7769" s="711" t="s">
        <v>7660</v>
      </c>
      <c r="C7769" s="711" t="s">
        <v>579</v>
      </c>
      <c r="D7769" s="711" t="s">
        <v>5884</v>
      </c>
      <c r="E7769" s="713">
        <v>30.03</v>
      </c>
    </row>
    <row r="7770" spans="1:5">
      <c r="A7770" s="712">
        <v>101358</v>
      </c>
      <c r="B7770" s="711" t="s">
        <v>7661</v>
      </c>
      <c r="C7770" s="711" t="s">
        <v>579</v>
      </c>
      <c r="D7770" s="711" t="s">
        <v>5884</v>
      </c>
      <c r="E7770" s="713">
        <v>20.97</v>
      </c>
    </row>
    <row r="7771" spans="1:5">
      <c r="A7771" s="712">
        <v>101358</v>
      </c>
      <c r="B7771" s="711" t="s">
        <v>7661</v>
      </c>
      <c r="C7771" s="711" t="s">
        <v>579</v>
      </c>
      <c r="D7771" s="711" t="s">
        <v>5884</v>
      </c>
      <c r="E7771" s="713">
        <v>20.97</v>
      </c>
    </row>
    <row r="7772" spans="1:5">
      <c r="A7772" s="712">
        <v>101359</v>
      </c>
      <c r="B7772" s="711" t="s">
        <v>7662</v>
      </c>
      <c r="C7772" s="711" t="s">
        <v>579</v>
      </c>
      <c r="D7772" s="711" t="s">
        <v>5884</v>
      </c>
      <c r="E7772" s="713">
        <v>22.63</v>
      </c>
    </row>
    <row r="7773" spans="1:5">
      <c r="A7773" s="712">
        <v>101359</v>
      </c>
      <c r="B7773" s="711" t="s">
        <v>7662</v>
      </c>
      <c r="C7773" s="711" t="s">
        <v>579</v>
      </c>
      <c r="D7773" s="711" t="s">
        <v>5884</v>
      </c>
      <c r="E7773" s="713">
        <v>22.63</v>
      </c>
    </row>
    <row r="7774" spans="1:5">
      <c r="A7774" s="712">
        <v>101360</v>
      </c>
      <c r="B7774" s="711" t="s">
        <v>7663</v>
      </c>
      <c r="C7774" s="711" t="s">
        <v>579</v>
      </c>
      <c r="D7774" s="711" t="s">
        <v>5884</v>
      </c>
      <c r="E7774" s="713">
        <v>22.55</v>
      </c>
    </row>
    <row r="7775" spans="1:5">
      <c r="A7775" s="712">
        <v>101360</v>
      </c>
      <c r="B7775" s="711" t="s">
        <v>7663</v>
      </c>
      <c r="C7775" s="711" t="s">
        <v>579</v>
      </c>
      <c r="D7775" s="711" t="s">
        <v>5884</v>
      </c>
      <c r="E7775" s="713">
        <v>22.55</v>
      </c>
    </row>
    <row r="7776" spans="1:5">
      <c r="A7776" s="712">
        <v>101361</v>
      </c>
      <c r="B7776" s="711" t="s">
        <v>7664</v>
      </c>
      <c r="C7776" s="711" t="s">
        <v>579</v>
      </c>
      <c r="D7776" s="711" t="s">
        <v>5884</v>
      </c>
      <c r="E7776" s="713">
        <v>20.07</v>
      </c>
    </row>
    <row r="7777" spans="1:5">
      <c r="A7777" s="712">
        <v>101361</v>
      </c>
      <c r="B7777" s="711" t="s">
        <v>7664</v>
      </c>
      <c r="C7777" s="711" t="s">
        <v>579</v>
      </c>
      <c r="D7777" s="711" t="s">
        <v>5884</v>
      </c>
      <c r="E7777" s="713">
        <v>20.07</v>
      </c>
    </row>
    <row r="7778" spans="1:5">
      <c r="A7778" s="712">
        <v>101362</v>
      </c>
      <c r="B7778" s="711" t="s">
        <v>7665</v>
      </c>
      <c r="C7778" s="711" t="s">
        <v>579</v>
      </c>
      <c r="D7778" s="711" t="s">
        <v>5884</v>
      </c>
      <c r="E7778" s="713">
        <v>4.6900000000000004</v>
      </c>
    </row>
    <row r="7779" spans="1:5">
      <c r="A7779" s="712">
        <v>101362</v>
      </c>
      <c r="B7779" s="711" t="s">
        <v>7665</v>
      </c>
      <c r="C7779" s="711" t="s">
        <v>579</v>
      </c>
      <c r="D7779" s="711" t="s">
        <v>5884</v>
      </c>
      <c r="E7779" s="713">
        <v>4.6900000000000004</v>
      </c>
    </row>
    <row r="7780" spans="1:5">
      <c r="A7780" s="712">
        <v>101363</v>
      </c>
      <c r="B7780" s="711" t="s">
        <v>7666</v>
      </c>
      <c r="C7780" s="711" t="s">
        <v>579</v>
      </c>
      <c r="D7780" s="711" t="s">
        <v>5884</v>
      </c>
      <c r="E7780" s="713">
        <v>16.309999999999999</v>
      </c>
    </row>
    <row r="7781" spans="1:5">
      <c r="A7781" s="712">
        <v>101363</v>
      </c>
      <c r="B7781" s="711" t="s">
        <v>7666</v>
      </c>
      <c r="C7781" s="711" t="s">
        <v>579</v>
      </c>
      <c r="D7781" s="711" t="s">
        <v>5884</v>
      </c>
      <c r="E7781" s="713">
        <v>16.309999999999999</v>
      </c>
    </row>
    <row r="7782" spans="1:5">
      <c r="A7782" s="712">
        <v>101364</v>
      </c>
      <c r="B7782" s="711" t="s">
        <v>7667</v>
      </c>
      <c r="C7782" s="711" t="s">
        <v>579</v>
      </c>
      <c r="D7782" s="711" t="s">
        <v>5884</v>
      </c>
      <c r="E7782" s="713">
        <v>19.57</v>
      </c>
    </row>
    <row r="7783" spans="1:5">
      <c r="A7783" s="712">
        <v>101364</v>
      </c>
      <c r="B7783" s="711" t="s">
        <v>7667</v>
      </c>
      <c r="C7783" s="711" t="s">
        <v>579</v>
      </c>
      <c r="D7783" s="711" t="s">
        <v>5884</v>
      </c>
      <c r="E7783" s="713">
        <v>19.57</v>
      </c>
    </row>
    <row r="7784" spans="1:5">
      <c r="A7784" s="712">
        <v>101365</v>
      </c>
      <c r="B7784" s="711" t="s">
        <v>7668</v>
      </c>
      <c r="C7784" s="711" t="s">
        <v>579</v>
      </c>
      <c r="D7784" s="711" t="s">
        <v>5884</v>
      </c>
      <c r="E7784" s="713">
        <v>16.309999999999999</v>
      </c>
    </row>
    <row r="7785" spans="1:5">
      <c r="A7785" s="712">
        <v>101365</v>
      </c>
      <c r="B7785" s="711" t="s">
        <v>7668</v>
      </c>
      <c r="C7785" s="711" t="s">
        <v>579</v>
      </c>
      <c r="D7785" s="711" t="s">
        <v>5884</v>
      </c>
      <c r="E7785" s="713">
        <v>16.309999999999999</v>
      </c>
    </row>
    <row r="7786" spans="1:5">
      <c r="A7786" s="712">
        <v>101366</v>
      </c>
      <c r="B7786" s="711" t="s">
        <v>7669</v>
      </c>
      <c r="C7786" s="711" t="s">
        <v>579</v>
      </c>
      <c r="D7786" s="711" t="s">
        <v>5884</v>
      </c>
      <c r="E7786" s="713">
        <v>18.2</v>
      </c>
    </row>
    <row r="7787" spans="1:5">
      <c r="A7787" s="712">
        <v>101366</v>
      </c>
      <c r="B7787" s="711" t="s">
        <v>7669</v>
      </c>
      <c r="C7787" s="711" t="s">
        <v>579</v>
      </c>
      <c r="D7787" s="711" t="s">
        <v>5884</v>
      </c>
      <c r="E7787" s="713">
        <v>18.2</v>
      </c>
    </row>
    <row r="7788" spans="1:5">
      <c r="A7788" s="712">
        <v>101367</v>
      </c>
      <c r="B7788" s="711" t="s">
        <v>7670</v>
      </c>
      <c r="C7788" s="711" t="s">
        <v>579</v>
      </c>
      <c r="D7788" s="711" t="s">
        <v>5884</v>
      </c>
      <c r="E7788" s="713">
        <v>20.010000000000002</v>
      </c>
    </row>
    <row r="7789" spans="1:5">
      <c r="A7789" s="712">
        <v>101367</v>
      </c>
      <c r="B7789" s="711" t="s">
        <v>7670</v>
      </c>
      <c r="C7789" s="711" t="s">
        <v>579</v>
      </c>
      <c r="D7789" s="711" t="s">
        <v>5884</v>
      </c>
      <c r="E7789" s="713">
        <v>20.010000000000002</v>
      </c>
    </row>
    <row r="7790" spans="1:5">
      <c r="A7790" s="712">
        <v>101368</v>
      </c>
      <c r="B7790" s="711" t="s">
        <v>7671</v>
      </c>
      <c r="C7790" s="711" t="s">
        <v>579</v>
      </c>
      <c r="D7790" s="711" t="s">
        <v>5884</v>
      </c>
      <c r="E7790" s="713">
        <v>32.19</v>
      </c>
    </row>
    <row r="7791" spans="1:5">
      <c r="A7791" s="712">
        <v>101368</v>
      </c>
      <c r="B7791" s="711" t="s">
        <v>7671</v>
      </c>
      <c r="C7791" s="711" t="s">
        <v>579</v>
      </c>
      <c r="D7791" s="711" t="s">
        <v>5884</v>
      </c>
      <c r="E7791" s="713">
        <v>32.19</v>
      </c>
    </row>
    <row r="7792" spans="1:5">
      <c r="A7792" s="712">
        <v>101369</v>
      </c>
      <c r="B7792" s="711" t="s">
        <v>7672</v>
      </c>
      <c r="C7792" s="711" t="s">
        <v>579</v>
      </c>
      <c r="D7792" s="711" t="s">
        <v>5884</v>
      </c>
      <c r="E7792" s="713">
        <v>21.59</v>
      </c>
    </row>
    <row r="7793" spans="1:5">
      <c r="A7793" s="712">
        <v>101369</v>
      </c>
      <c r="B7793" s="711" t="s">
        <v>7672</v>
      </c>
      <c r="C7793" s="711" t="s">
        <v>579</v>
      </c>
      <c r="D7793" s="711" t="s">
        <v>5884</v>
      </c>
      <c r="E7793" s="713">
        <v>21.59</v>
      </c>
    </row>
    <row r="7794" spans="1:5">
      <c r="A7794" s="712">
        <v>101370</v>
      </c>
      <c r="B7794" s="711" t="s">
        <v>7673</v>
      </c>
      <c r="C7794" s="711" t="s">
        <v>579</v>
      </c>
      <c r="D7794" s="711" t="s">
        <v>5884</v>
      </c>
      <c r="E7794" s="713">
        <v>17.8</v>
      </c>
    </row>
    <row r="7795" spans="1:5">
      <c r="A7795" s="712">
        <v>101370</v>
      </c>
      <c r="B7795" s="711" t="s">
        <v>7673</v>
      </c>
      <c r="C7795" s="711" t="s">
        <v>579</v>
      </c>
      <c r="D7795" s="711" t="s">
        <v>5884</v>
      </c>
      <c r="E7795" s="713">
        <v>17.8</v>
      </c>
    </row>
    <row r="7796" spans="1:5">
      <c r="A7796" s="712">
        <v>101371</v>
      </c>
      <c r="B7796" s="711" t="s">
        <v>7674</v>
      </c>
      <c r="C7796" s="711" t="s">
        <v>579</v>
      </c>
      <c r="D7796" s="711" t="s">
        <v>5884</v>
      </c>
      <c r="E7796" s="713">
        <v>19.07</v>
      </c>
    </row>
    <row r="7797" spans="1:5">
      <c r="A7797" s="712">
        <v>101371</v>
      </c>
      <c r="B7797" s="711" t="s">
        <v>7674</v>
      </c>
      <c r="C7797" s="711" t="s">
        <v>579</v>
      </c>
      <c r="D7797" s="711" t="s">
        <v>5884</v>
      </c>
      <c r="E7797" s="713">
        <v>19.07</v>
      </c>
    </row>
    <row r="7798" spans="1:5">
      <c r="A7798" s="712">
        <v>101372</v>
      </c>
      <c r="B7798" s="711" t="s">
        <v>7675</v>
      </c>
      <c r="C7798" s="711" t="s">
        <v>579</v>
      </c>
      <c r="D7798" s="711" t="s">
        <v>5884</v>
      </c>
      <c r="E7798" s="713">
        <v>4.92</v>
      </c>
    </row>
    <row r="7799" spans="1:5">
      <c r="A7799" s="712">
        <v>101372</v>
      </c>
      <c r="B7799" s="711" t="s">
        <v>7675</v>
      </c>
      <c r="C7799" s="711" t="s">
        <v>579</v>
      </c>
      <c r="D7799" s="711" t="s">
        <v>5884</v>
      </c>
      <c r="E7799" s="713">
        <v>4.92</v>
      </c>
    </row>
    <row r="7800" spans="1:5">
      <c r="A7800" s="712">
        <v>101373</v>
      </c>
      <c r="B7800" s="711" t="s">
        <v>7676</v>
      </c>
      <c r="C7800" s="711" t="s">
        <v>84</v>
      </c>
      <c r="D7800" s="711" t="s">
        <v>5884</v>
      </c>
      <c r="E7800" s="713">
        <v>117.95</v>
      </c>
    </row>
    <row r="7801" spans="1:5">
      <c r="A7801" s="712">
        <v>101373</v>
      </c>
      <c r="B7801" s="711" t="s">
        <v>7676</v>
      </c>
      <c r="C7801" s="711" t="s">
        <v>84</v>
      </c>
      <c r="D7801" s="711" t="s">
        <v>5884</v>
      </c>
      <c r="E7801" s="713">
        <v>117.95</v>
      </c>
    </row>
    <row r="7802" spans="1:5">
      <c r="A7802" s="712">
        <v>101374</v>
      </c>
      <c r="B7802" s="711" t="s">
        <v>5542</v>
      </c>
      <c r="C7802" s="711" t="s">
        <v>579</v>
      </c>
      <c r="D7802" s="711" t="s">
        <v>5884</v>
      </c>
      <c r="E7802" s="714">
        <v>2972.65</v>
      </c>
    </row>
    <row r="7803" spans="1:5">
      <c r="A7803" s="712">
        <v>101374</v>
      </c>
      <c r="B7803" s="711" t="s">
        <v>5542</v>
      </c>
      <c r="C7803" s="711" t="s">
        <v>579</v>
      </c>
      <c r="D7803" s="711" t="s">
        <v>5884</v>
      </c>
      <c r="E7803" s="714">
        <v>2972.65</v>
      </c>
    </row>
    <row r="7804" spans="1:5">
      <c r="A7804" s="712">
        <v>101375</v>
      </c>
      <c r="B7804" s="711" t="s">
        <v>7677</v>
      </c>
      <c r="C7804" s="711" t="s">
        <v>579</v>
      </c>
      <c r="D7804" s="711" t="s">
        <v>5884</v>
      </c>
      <c r="E7804" s="714">
        <v>3014.23</v>
      </c>
    </row>
    <row r="7805" spans="1:5">
      <c r="A7805" s="712">
        <v>101375</v>
      </c>
      <c r="B7805" s="711" t="s">
        <v>7677</v>
      </c>
      <c r="C7805" s="711" t="s">
        <v>579</v>
      </c>
      <c r="D7805" s="711" t="s">
        <v>5884</v>
      </c>
      <c r="E7805" s="714">
        <v>3014.23</v>
      </c>
    </row>
    <row r="7806" spans="1:5">
      <c r="A7806" s="712">
        <v>101376</v>
      </c>
      <c r="B7806" s="711" t="s">
        <v>7678</v>
      </c>
      <c r="C7806" s="711" t="s">
        <v>579</v>
      </c>
      <c r="D7806" s="711" t="s">
        <v>5884</v>
      </c>
      <c r="E7806" s="714">
        <v>2361.71</v>
      </c>
    </row>
    <row r="7807" spans="1:5">
      <c r="A7807" s="712">
        <v>101376</v>
      </c>
      <c r="B7807" s="711" t="s">
        <v>7678</v>
      </c>
      <c r="C7807" s="711" t="s">
        <v>579</v>
      </c>
      <c r="D7807" s="711" t="s">
        <v>5884</v>
      </c>
      <c r="E7807" s="714">
        <v>2361.71</v>
      </c>
    </row>
    <row r="7808" spans="1:5">
      <c r="A7808" s="712">
        <v>101377</v>
      </c>
      <c r="B7808" s="711" t="s">
        <v>5544</v>
      </c>
      <c r="C7808" s="711" t="s">
        <v>579</v>
      </c>
      <c r="D7808" s="711" t="s">
        <v>5884</v>
      </c>
      <c r="E7808" s="714">
        <v>3035.83</v>
      </c>
    </row>
    <row r="7809" spans="1:5">
      <c r="A7809" s="712">
        <v>101377</v>
      </c>
      <c r="B7809" s="711" t="s">
        <v>5544</v>
      </c>
      <c r="C7809" s="711" t="s">
        <v>579</v>
      </c>
      <c r="D7809" s="711" t="s">
        <v>5884</v>
      </c>
      <c r="E7809" s="714">
        <v>3035.83</v>
      </c>
    </row>
    <row r="7810" spans="1:5">
      <c r="A7810" s="712">
        <v>101378</v>
      </c>
      <c r="B7810" s="711" t="s">
        <v>5751</v>
      </c>
      <c r="C7810" s="711" t="s">
        <v>579</v>
      </c>
      <c r="D7810" s="711" t="s">
        <v>5884</v>
      </c>
      <c r="E7810" s="714">
        <v>3240.89</v>
      </c>
    </row>
    <row r="7811" spans="1:5">
      <c r="A7811" s="712">
        <v>101378</v>
      </c>
      <c r="B7811" s="711" t="s">
        <v>5751</v>
      </c>
      <c r="C7811" s="711" t="s">
        <v>579</v>
      </c>
      <c r="D7811" s="711" t="s">
        <v>5884</v>
      </c>
      <c r="E7811" s="714">
        <v>3240.89</v>
      </c>
    </row>
    <row r="7812" spans="1:5">
      <c r="A7812" s="712">
        <v>101379</v>
      </c>
      <c r="B7812" s="711" t="s">
        <v>7679</v>
      </c>
      <c r="C7812" s="711" t="s">
        <v>579</v>
      </c>
      <c r="D7812" s="711" t="s">
        <v>5884</v>
      </c>
      <c r="E7812" s="714">
        <v>3104.59</v>
      </c>
    </row>
    <row r="7813" spans="1:5">
      <c r="A7813" s="712">
        <v>101379</v>
      </c>
      <c r="B7813" s="711" t="s">
        <v>7679</v>
      </c>
      <c r="C7813" s="711" t="s">
        <v>579</v>
      </c>
      <c r="D7813" s="711" t="s">
        <v>5884</v>
      </c>
      <c r="E7813" s="714">
        <v>3104.59</v>
      </c>
    </row>
    <row r="7814" spans="1:5">
      <c r="A7814" s="712">
        <v>101380</v>
      </c>
      <c r="B7814" s="711" t="s">
        <v>5546</v>
      </c>
      <c r="C7814" s="711" t="s">
        <v>579</v>
      </c>
      <c r="D7814" s="711" t="s">
        <v>5884</v>
      </c>
      <c r="E7814" s="714">
        <v>3339.09</v>
      </c>
    </row>
    <row r="7815" spans="1:5">
      <c r="A7815" s="712">
        <v>101380</v>
      </c>
      <c r="B7815" s="711" t="s">
        <v>5546</v>
      </c>
      <c r="C7815" s="711" t="s">
        <v>579</v>
      </c>
      <c r="D7815" s="711" t="s">
        <v>5884</v>
      </c>
      <c r="E7815" s="714">
        <v>3339.09</v>
      </c>
    </row>
    <row r="7816" spans="1:5">
      <c r="A7816" s="712">
        <v>101381</v>
      </c>
      <c r="B7816" s="711" t="s">
        <v>276</v>
      </c>
      <c r="C7816" s="711" t="s">
        <v>579</v>
      </c>
      <c r="D7816" s="711" t="s">
        <v>5884</v>
      </c>
      <c r="E7816" s="714">
        <v>3760.55</v>
      </c>
    </row>
    <row r="7817" spans="1:5">
      <c r="A7817" s="712">
        <v>101381</v>
      </c>
      <c r="B7817" s="711" t="s">
        <v>276</v>
      </c>
      <c r="C7817" s="711" t="s">
        <v>579</v>
      </c>
      <c r="D7817" s="711" t="s">
        <v>5884</v>
      </c>
      <c r="E7817" s="714">
        <v>3760.55</v>
      </c>
    </row>
    <row r="7818" spans="1:5">
      <c r="A7818" s="712">
        <v>101382</v>
      </c>
      <c r="B7818" s="711" t="s">
        <v>7680</v>
      </c>
      <c r="C7818" s="711" t="s">
        <v>579</v>
      </c>
      <c r="D7818" s="711" t="s">
        <v>5884</v>
      </c>
      <c r="E7818" s="714">
        <v>2967.06</v>
      </c>
    </row>
    <row r="7819" spans="1:5">
      <c r="A7819" s="712">
        <v>101382</v>
      </c>
      <c r="B7819" s="711" t="s">
        <v>7680</v>
      </c>
      <c r="C7819" s="711" t="s">
        <v>579</v>
      </c>
      <c r="D7819" s="711" t="s">
        <v>5884</v>
      </c>
      <c r="E7819" s="714">
        <v>2967.06</v>
      </c>
    </row>
    <row r="7820" spans="1:5">
      <c r="A7820" s="712">
        <v>101383</v>
      </c>
      <c r="B7820" s="711" t="s">
        <v>5753</v>
      </c>
      <c r="C7820" s="711" t="s">
        <v>579</v>
      </c>
      <c r="D7820" s="711" t="s">
        <v>5884</v>
      </c>
      <c r="E7820" s="714">
        <v>3057.81</v>
      </c>
    </row>
    <row r="7821" spans="1:5">
      <c r="A7821" s="712">
        <v>101383</v>
      </c>
      <c r="B7821" s="711" t="s">
        <v>5753</v>
      </c>
      <c r="C7821" s="711" t="s">
        <v>579</v>
      </c>
      <c r="D7821" s="711" t="s">
        <v>5884</v>
      </c>
      <c r="E7821" s="714">
        <v>3057.81</v>
      </c>
    </row>
    <row r="7822" spans="1:5">
      <c r="A7822" s="712">
        <v>101384</v>
      </c>
      <c r="B7822" s="711" t="s">
        <v>5549</v>
      </c>
      <c r="C7822" s="711" t="s">
        <v>579</v>
      </c>
      <c r="D7822" s="711" t="s">
        <v>5884</v>
      </c>
      <c r="E7822" s="714">
        <v>2924.79</v>
      </c>
    </row>
    <row r="7823" spans="1:5">
      <c r="A7823" s="712">
        <v>101384</v>
      </c>
      <c r="B7823" s="711" t="s">
        <v>5549</v>
      </c>
      <c r="C7823" s="711" t="s">
        <v>579</v>
      </c>
      <c r="D7823" s="711" t="s">
        <v>5884</v>
      </c>
      <c r="E7823" s="714">
        <v>2924.79</v>
      </c>
    </row>
    <row r="7824" spans="1:5">
      <c r="A7824" s="712">
        <v>101385</v>
      </c>
      <c r="B7824" s="711" t="s">
        <v>7681</v>
      </c>
      <c r="C7824" s="711" t="s">
        <v>579</v>
      </c>
      <c r="D7824" s="711" t="s">
        <v>5884</v>
      </c>
      <c r="E7824" s="714">
        <v>4632.8599999999997</v>
      </c>
    </row>
    <row r="7825" spans="1:5">
      <c r="A7825" s="712">
        <v>101385</v>
      </c>
      <c r="B7825" s="711" t="s">
        <v>7681</v>
      </c>
      <c r="C7825" s="711" t="s">
        <v>579</v>
      </c>
      <c r="D7825" s="711" t="s">
        <v>5884</v>
      </c>
      <c r="E7825" s="714">
        <v>4632.8599999999997</v>
      </c>
    </row>
    <row r="7826" spans="1:5">
      <c r="A7826" s="712">
        <v>101386</v>
      </c>
      <c r="B7826" s="711" t="s">
        <v>5550</v>
      </c>
      <c r="C7826" s="711" t="s">
        <v>579</v>
      </c>
      <c r="D7826" s="711" t="s">
        <v>5884</v>
      </c>
      <c r="E7826" s="714">
        <v>2675.22</v>
      </c>
    </row>
    <row r="7827" spans="1:5">
      <c r="A7827" s="712">
        <v>101386</v>
      </c>
      <c r="B7827" s="711" t="s">
        <v>5550</v>
      </c>
      <c r="C7827" s="711" t="s">
        <v>579</v>
      </c>
      <c r="D7827" s="711" t="s">
        <v>5884</v>
      </c>
      <c r="E7827" s="714">
        <v>2675.22</v>
      </c>
    </row>
    <row r="7828" spans="1:5">
      <c r="A7828" s="712">
        <v>101387</v>
      </c>
      <c r="B7828" s="711" t="s">
        <v>7682</v>
      </c>
      <c r="C7828" s="711" t="s">
        <v>579</v>
      </c>
      <c r="D7828" s="711" t="s">
        <v>5884</v>
      </c>
      <c r="E7828" s="714">
        <v>2849.85</v>
      </c>
    </row>
    <row r="7829" spans="1:5">
      <c r="A7829" s="712">
        <v>101387</v>
      </c>
      <c r="B7829" s="711" t="s">
        <v>7682</v>
      </c>
      <c r="C7829" s="711" t="s">
        <v>579</v>
      </c>
      <c r="D7829" s="711" t="s">
        <v>5884</v>
      </c>
      <c r="E7829" s="714">
        <v>2849.85</v>
      </c>
    </row>
    <row r="7830" spans="1:5">
      <c r="A7830" s="712">
        <v>101388</v>
      </c>
      <c r="B7830" s="711" t="s">
        <v>5552</v>
      </c>
      <c r="C7830" s="711" t="s">
        <v>579</v>
      </c>
      <c r="D7830" s="711" t="s">
        <v>5884</v>
      </c>
      <c r="E7830" s="714">
        <v>2963.3</v>
      </c>
    </row>
    <row r="7831" spans="1:5">
      <c r="A7831" s="712">
        <v>101388</v>
      </c>
      <c r="B7831" s="711" t="s">
        <v>5552</v>
      </c>
      <c r="C7831" s="711" t="s">
        <v>579</v>
      </c>
      <c r="D7831" s="711" t="s">
        <v>5884</v>
      </c>
      <c r="E7831" s="714">
        <v>2963.3</v>
      </c>
    </row>
    <row r="7832" spans="1:5">
      <c r="A7832" s="712">
        <v>101389</v>
      </c>
      <c r="B7832" s="711" t="s">
        <v>119</v>
      </c>
      <c r="C7832" s="711" t="s">
        <v>579</v>
      </c>
      <c r="D7832" s="711" t="s">
        <v>5884</v>
      </c>
      <c r="E7832" s="714">
        <v>1286.02</v>
      </c>
    </row>
    <row r="7833" spans="1:5">
      <c r="A7833" s="712">
        <v>101389</v>
      </c>
      <c r="B7833" s="711" t="s">
        <v>119</v>
      </c>
      <c r="C7833" s="711" t="s">
        <v>579</v>
      </c>
      <c r="D7833" s="711" t="s">
        <v>5884</v>
      </c>
      <c r="E7833" s="714">
        <v>1286.02</v>
      </c>
    </row>
    <row r="7834" spans="1:5">
      <c r="A7834" s="712">
        <v>101390</v>
      </c>
      <c r="B7834" s="711" t="s">
        <v>7683</v>
      </c>
      <c r="C7834" s="711" t="s">
        <v>579</v>
      </c>
      <c r="D7834" s="711" t="s">
        <v>5884</v>
      </c>
      <c r="E7834" s="714">
        <v>5413.8</v>
      </c>
    </row>
    <row r="7835" spans="1:5">
      <c r="A7835" s="712">
        <v>101390</v>
      </c>
      <c r="B7835" s="711" t="s">
        <v>7683</v>
      </c>
      <c r="C7835" s="711" t="s">
        <v>579</v>
      </c>
      <c r="D7835" s="711" t="s">
        <v>5884</v>
      </c>
      <c r="E7835" s="714">
        <v>5413.8</v>
      </c>
    </row>
    <row r="7836" spans="1:5">
      <c r="A7836" s="712">
        <v>101391</v>
      </c>
      <c r="B7836" s="711" t="s">
        <v>7684</v>
      </c>
      <c r="C7836" s="711" t="s">
        <v>579</v>
      </c>
      <c r="D7836" s="711" t="s">
        <v>5884</v>
      </c>
      <c r="E7836" s="714">
        <v>3765.21</v>
      </c>
    </row>
    <row r="7837" spans="1:5">
      <c r="A7837" s="712">
        <v>101391</v>
      </c>
      <c r="B7837" s="711" t="s">
        <v>7684</v>
      </c>
      <c r="C7837" s="711" t="s">
        <v>579</v>
      </c>
      <c r="D7837" s="711" t="s">
        <v>5884</v>
      </c>
      <c r="E7837" s="714">
        <v>3765.21</v>
      </c>
    </row>
    <row r="7838" spans="1:5">
      <c r="A7838" s="712">
        <v>101392</v>
      </c>
      <c r="B7838" s="711" t="s">
        <v>7685</v>
      </c>
      <c r="C7838" s="711" t="s">
        <v>579</v>
      </c>
      <c r="D7838" s="711" t="s">
        <v>5884</v>
      </c>
      <c r="E7838" s="714">
        <v>2823.22</v>
      </c>
    </row>
    <row r="7839" spans="1:5">
      <c r="A7839" s="712">
        <v>101392</v>
      </c>
      <c r="B7839" s="711" t="s">
        <v>7685</v>
      </c>
      <c r="C7839" s="711" t="s">
        <v>579</v>
      </c>
      <c r="D7839" s="711" t="s">
        <v>5884</v>
      </c>
      <c r="E7839" s="714">
        <v>2823.22</v>
      </c>
    </row>
    <row r="7840" spans="1:5">
      <c r="A7840" s="712">
        <v>101393</v>
      </c>
      <c r="B7840" s="711" t="s">
        <v>7686</v>
      </c>
      <c r="C7840" s="711" t="s">
        <v>579</v>
      </c>
      <c r="D7840" s="711" t="s">
        <v>5884</v>
      </c>
      <c r="E7840" s="714">
        <v>4334.83</v>
      </c>
    </row>
    <row r="7841" spans="1:5">
      <c r="A7841" s="712">
        <v>101393</v>
      </c>
      <c r="B7841" s="711" t="s">
        <v>7686</v>
      </c>
      <c r="C7841" s="711" t="s">
        <v>579</v>
      </c>
      <c r="D7841" s="711" t="s">
        <v>5884</v>
      </c>
      <c r="E7841" s="714">
        <v>4334.83</v>
      </c>
    </row>
    <row r="7842" spans="1:5">
      <c r="A7842" s="712">
        <v>101394</v>
      </c>
      <c r="B7842" s="711" t="s">
        <v>5557</v>
      </c>
      <c r="C7842" s="711" t="s">
        <v>579</v>
      </c>
      <c r="D7842" s="711" t="s">
        <v>5884</v>
      </c>
      <c r="E7842" s="714">
        <v>3567.36</v>
      </c>
    </row>
    <row r="7843" spans="1:5">
      <c r="A7843" s="712">
        <v>101394</v>
      </c>
      <c r="B7843" s="711" t="s">
        <v>5557</v>
      </c>
      <c r="C7843" s="711" t="s">
        <v>579</v>
      </c>
      <c r="D7843" s="711" t="s">
        <v>5884</v>
      </c>
      <c r="E7843" s="714">
        <v>3567.36</v>
      </c>
    </row>
    <row r="7844" spans="1:5">
      <c r="A7844" s="712">
        <v>101395</v>
      </c>
      <c r="B7844" s="711" t="s">
        <v>7687</v>
      </c>
      <c r="C7844" s="711" t="s">
        <v>579</v>
      </c>
      <c r="D7844" s="711" t="s">
        <v>5884</v>
      </c>
      <c r="E7844" s="714">
        <v>3191.45</v>
      </c>
    </row>
    <row r="7845" spans="1:5">
      <c r="A7845" s="712">
        <v>101395</v>
      </c>
      <c r="B7845" s="711" t="s">
        <v>7687</v>
      </c>
      <c r="C7845" s="711" t="s">
        <v>579</v>
      </c>
      <c r="D7845" s="711" t="s">
        <v>5884</v>
      </c>
      <c r="E7845" s="714">
        <v>3191.45</v>
      </c>
    </row>
    <row r="7846" spans="1:5">
      <c r="A7846" s="712">
        <v>101396</v>
      </c>
      <c r="B7846" s="711" t="s">
        <v>7688</v>
      </c>
      <c r="C7846" s="711" t="s">
        <v>579</v>
      </c>
      <c r="D7846" s="711" t="s">
        <v>5884</v>
      </c>
      <c r="E7846" s="714">
        <v>3745.13</v>
      </c>
    </row>
    <row r="7847" spans="1:5">
      <c r="A7847" s="712">
        <v>101396</v>
      </c>
      <c r="B7847" s="711" t="s">
        <v>7688</v>
      </c>
      <c r="C7847" s="711" t="s">
        <v>579</v>
      </c>
      <c r="D7847" s="711" t="s">
        <v>5884</v>
      </c>
      <c r="E7847" s="714">
        <v>3745.13</v>
      </c>
    </row>
    <row r="7848" spans="1:5">
      <c r="A7848" s="712">
        <v>101397</v>
      </c>
      <c r="B7848" s="711" t="s">
        <v>83</v>
      </c>
      <c r="C7848" s="711" t="s">
        <v>579</v>
      </c>
      <c r="D7848" s="711" t="s">
        <v>5884</v>
      </c>
      <c r="E7848" s="714">
        <v>3740.47</v>
      </c>
    </row>
    <row r="7849" spans="1:5">
      <c r="A7849" s="712">
        <v>101397</v>
      </c>
      <c r="B7849" s="711" t="s">
        <v>83</v>
      </c>
      <c r="C7849" s="711" t="s">
        <v>579</v>
      </c>
      <c r="D7849" s="711" t="s">
        <v>5884</v>
      </c>
      <c r="E7849" s="714">
        <v>3740.47</v>
      </c>
    </row>
    <row r="7850" spans="1:5">
      <c r="A7850" s="712">
        <v>101398</v>
      </c>
      <c r="B7850" s="711" t="s">
        <v>7689</v>
      </c>
      <c r="C7850" s="711" t="s">
        <v>579</v>
      </c>
      <c r="D7850" s="711" t="s">
        <v>5884</v>
      </c>
      <c r="E7850" s="714">
        <v>2570.1</v>
      </c>
    </row>
    <row r="7851" spans="1:5">
      <c r="A7851" s="712">
        <v>101398</v>
      </c>
      <c r="B7851" s="711" t="s">
        <v>7689</v>
      </c>
      <c r="C7851" s="711" t="s">
        <v>579</v>
      </c>
      <c r="D7851" s="711" t="s">
        <v>5884</v>
      </c>
      <c r="E7851" s="714">
        <v>2570.1</v>
      </c>
    </row>
    <row r="7852" spans="1:5">
      <c r="A7852" s="712">
        <v>101399</v>
      </c>
      <c r="B7852" s="711" t="s">
        <v>858</v>
      </c>
      <c r="C7852" s="711" t="s">
        <v>579</v>
      </c>
      <c r="D7852" s="711" t="s">
        <v>5884</v>
      </c>
      <c r="E7852" s="714">
        <v>3797.64</v>
      </c>
    </row>
    <row r="7853" spans="1:5">
      <c r="A7853" s="712">
        <v>101399</v>
      </c>
      <c r="B7853" s="711" t="s">
        <v>858</v>
      </c>
      <c r="C7853" s="711" t="s">
        <v>579</v>
      </c>
      <c r="D7853" s="711" t="s">
        <v>5884</v>
      </c>
      <c r="E7853" s="714">
        <v>3797.64</v>
      </c>
    </row>
    <row r="7854" spans="1:5">
      <c r="A7854" s="712">
        <v>101400</v>
      </c>
      <c r="B7854" s="711" t="s">
        <v>7690</v>
      </c>
      <c r="C7854" s="711" t="s">
        <v>579</v>
      </c>
      <c r="D7854" s="711" t="s">
        <v>5884</v>
      </c>
      <c r="E7854" s="714">
        <v>3800.69</v>
      </c>
    </row>
    <row r="7855" spans="1:5">
      <c r="A7855" s="712">
        <v>101400</v>
      </c>
      <c r="B7855" s="711" t="s">
        <v>7690</v>
      </c>
      <c r="C7855" s="711" t="s">
        <v>579</v>
      </c>
      <c r="D7855" s="711" t="s">
        <v>5884</v>
      </c>
      <c r="E7855" s="714">
        <v>3800.69</v>
      </c>
    </row>
    <row r="7856" spans="1:5">
      <c r="A7856" s="712">
        <v>101401</v>
      </c>
      <c r="B7856" s="711" t="s">
        <v>5561</v>
      </c>
      <c r="C7856" s="711" t="s">
        <v>579</v>
      </c>
      <c r="D7856" s="711" t="s">
        <v>5884</v>
      </c>
      <c r="E7856" s="714">
        <v>5039.26</v>
      </c>
    </row>
    <row r="7857" spans="1:5">
      <c r="A7857" s="712">
        <v>101401</v>
      </c>
      <c r="B7857" s="711" t="s">
        <v>5561</v>
      </c>
      <c r="C7857" s="711" t="s">
        <v>579</v>
      </c>
      <c r="D7857" s="711" t="s">
        <v>5884</v>
      </c>
      <c r="E7857" s="714">
        <v>5039.26</v>
      </c>
    </row>
    <row r="7858" spans="1:5">
      <c r="A7858" s="712">
        <v>101402</v>
      </c>
      <c r="B7858" s="711" t="s">
        <v>5562</v>
      </c>
      <c r="C7858" s="711" t="s">
        <v>579</v>
      </c>
      <c r="D7858" s="711" t="s">
        <v>5884</v>
      </c>
      <c r="E7858" s="714">
        <v>3685.6</v>
      </c>
    </row>
    <row r="7859" spans="1:5">
      <c r="A7859" s="712">
        <v>101402</v>
      </c>
      <c r="B7859" s="711" t="s">
        <v>5562</v>
      </c>
      <c r="C7859" s="711" t="s">
        <v>579</v>
      </c>
      <c r="D7859" s="711" t="s">
        <v>5884</v>
      </c>
      <c r="E7859" s="714">
        <v>3685.6</v>
      </c>
    </row>
    <row r="7860" spans="1:5">
      <c r="A7860" s="712">
        <v>101403</v>
      </c>
      <c r="B7860" s="711" t="s">
        <v>7676</v>
      </c>
      <c r="C7860" s="711" t="s">
        <v>579</v>
      </c>
      <c r="D7860" s="711" t="s">
        <v>5884</v>
      </c>
      <c r="E7860" s="714">
        <v>20984.11</v>
      </c>
    </row>
    <row r="7861" spans="1:5">
      <c r="A7861" s="712">
        <v>101403</v>
      </c>
      <c r="B7861" s="711" t="s">
        <v>7676</v>
      </c>
      <c r="C7861" s="711" t="s">
        <v>579</v>
      </c>
      <c r="D7861" s="711" t="s">
        <v>5884</v>
      </c>
      <c r="E7861" s="714">
        <v>20984.11</v>
      </c>
    </row>
    <row r="7862" spans="1:5">
      <c r="A7862" s="712">
        <v>101404</v>
      </c>
      <c r="B7862" s="711" t="s">
        <v>5620</v>
      </c>
      <c r="C7862" s="711" t="s">
        <v>579</v>
      </c>
      <c r="D7862" s="711" t="s">
        <v>5884</v>
      </c>
      <c r="E7862" s="714">
        <v>15945.18</v>
      </c>
    </row>
    <row r="7863" spans="1:5">
      <c r="A7863" s="712">
        <v>101404</v>
      </c>
      <c r="B7863" s="711" t="s">
        <v>5620</v>
      </c>
      <c r="C7863" s="711" t="s">
        <v>579</v>
      </c>
      <c r="D7863" s="711" t="s">
        <v>5884</v>
      </c>
      <c r="E7863" s="714">
        <v>15945.18</v>
      </c>
    </row>
    <row r="7864" spans="1:5">
      <c r="A7864" s="712">
        <v>101405</v>
      </c>
      <c r="B7864" s="711" t="s">
        <v>5621</v>
      </c>
      <c r="C7864" s="711" t="s">
        <v>579</v>
      </c>
      <c r="D7864" s="711" t="s">
        <v>5884</v>
      </c>
      <c r="E7864" s="714">
        <v>14837.14</v>
      </c>
    </row>
    <row r="7865" spans="1:5">
      <c r="A7865" s="712">
        <v>101405</v>
      </c>
      <c r="B7865" s="711" t="s">
        <v>5621</v>
      </c>
      <c r="C7865" s="711" t="s">
        <v>579</v>
      </c>
      <c r="D7865" s="711" t="s">
        <v>5884</v>
      </c>
      <c r="E7865" s="714">
        <v>14837.14</v>
      </c>
    </row>
    <row r="7866" spans="1:5">
      <c r="A7866" s="712">
        <v>101406</v>
      </c>
      <c r="B7866" s="711" t="s">
        <v>5563</v>
      </c>
      <c r="C7866" s="711" t="s">
        <v>579</v>
      </c>
      <c r="D7866" s="711" t="s">
        <v>5884</v>
      </c>
      <c r="E7866" s="714">
        <v>3888.76</v>
      </c>
    </row>
    <row r="7867" spans="1:5">
      <c r="A7867" s="712">
        <v>101406</v>
      </c>
      <c r="B7867" s="711" t="s">
        <v>5563</v>
      </c>
      <c r="C7867" s="711" t="s">
        <v>579</v>
      </c>
      <c r="D7867" s="711" t="s">
        <v>5884</v>
      </c>
      <c r="E7867" s="714">
        <v>3888.76</v>
      </c>
    </row>
    <row r="7868" spans="1:5">
      <c r="A7868" s="712">
        <v>101407</v>
      </c>
      <c r="B7868" s="711" t="s">
        <v>5564</v>
      </c>
      <c r="C7868" s="711" t="s">
        <v>579</v>
      </c>
      <c r="D7868" s="711" t="s">
        <v>5884</v>
      </c>
      <c r="E7868" s="714">
        <v>3760.55</v>
      </c>
    </row>
    <row r="7869" spans="1:5">
      <c r="A7869" s="712">
        <v>101407</v>
      </c>
      <c r="B7869" s="711" t="s">
        <v>5564</v>
      </c>
      <c r="C7869" s="711" t="s">
        <v>579</v>
      </c>
      <c r="D7869" s="711" t="s">
        <v>5884</v>
      </c>
      <c r="E7869" s="714">
        <v>3760.55</v>
      </c>
    </row>
    <row r="7870" spans="1:5">
      <c r="A7870" s="712">
        <v>101408</v>
      </c>
      <c r="B7870" s="711" t="s">
        <v>5565</v>
      </c>
      <c r="C7870" s="711" t="s">
        <v>579</v>
      </c>
      <c r="D7870" s="711" t="s">
        <v>5884</v>
      </c>
      <c r="E7870" s="714">
        <v>3774.27</v>
      </c>
    </row>
    <row r="7871" spans="1:5">
      <c r="A7871" s="712">
        <v>101408</v>
      </c>
      <c r="B7871" s="711" t="s">
        <v>5565</v>
      </c>
      <c r="C7871" s="711" t="s">
        <v>579</v>
      </c>
      <c r="D7871" s="711" t="s">
        <v>5884</v>
      </c>
      <c r="E7871" s="714">
        <v>3774.27</v>
      </c>
    </row>
    <row r="7872" spans="1:5">
      <c r="A7872" s="712">
        <v>101409</v>
      </c>
      <c r="B7872" s="711" t="s">
        <v>7691</v>
      </c>
      <c r="C7872" s="711" t="s">
        <v>579</v>
      </c>
      <c r="D7872" s="711" t="s">
        <v>5884</v>
      </c>
      <c r="E7872" s="714">
        <v>2997.44</v>
      </c>
    </row>
    <row r="7873" spans="1:5">
      <c r="A7873" s="712">
        <v>101409</v>
      </c>
      <c r="B7873" s="711" t="s">
        <v>7691</v>
      </c>
      <c r="C7873" s="711" t="s">
        <v>579</v>
      </c>
      <c r="D7873" s="711" t="s">
        <v>5884</v>
      </c>
      <c r="E7873" s="714">
        <v>2997.44</v>
      </c>
    </row>
    <row r="7874" spans="1:5">
      <c r="A7874" s="712">
        <v>101410</v>
      </c>
      <c r="B7874" s="711" t="s">
        <v>856</v>
      </c>
      <c r="C7874" s="711" t="s">
        <v>579</v>
      </c>
      <c r="D7874" s="711" t="s">
        <v>5884</v>
      </c>
      <c r="E7874" s="714">
        <v>3668.15</v>
      </c>
    </row>
    <row r="7875" spans="1:5">
      <c r="A7875" s="712">
        <v>101410</v>
      </c>
      <c r="B7875" s="711" t="s">
        <v>856</v>
      </c>
      <c r="C7875" s="711" t="s">
        <v>579</v>
      </c>
      <c r="D7875" s="711" t="s">
        <v>5884</v>
      </c>
      <c r="E7875" s="714">
        <v>3668.15</v>
      </c>
    </row>
    <row r="7876" spans="1:5">
      <c r="A7876" s="712">
        <v>101411</v>
      </c>
      <c r="B7876" s="711" t="s">
        <v>7692</v>
      </c>
      <c r="C7876" s="711" t="s">
        <v>579</v>
      </c>
      <c r="D7876" s="711" t="s">
        <v>5884</v>
      </c>
      <c r="E7876" s="714">
        <v>3612.45</v>
      </c>
    </row>
    <row r="7877" spans="1:5">
      <c r="A7877" s="712">
        <v>101411</v>
      </c>
      <c r="B7877" s="711" t="s">
        <v>7692</v>
      </c>
      <c r="C7877" s="711" t="s">
        <v>579</v>
      </c>
      <c r="D7877" s="711" t="s">
        <v>5884</v>
      </c>
      <c r="E7877" s="714">
        <v>3612.45</v>
      </c>
    </row>
    <row r="7878" spans="1:5">
      <c r="A7878" s="712">
        <v>101412</v>
      </c>
      <c r="B7878" s="711" t="s">
        <v>7693</v>
      </c>
      <c r="C7878" s="711" t="s">
        <v>579</v>
      </c>
      <c r="D7878" s="711" t="s">
        <v>5884</v>
      </c>
      <c r="E7878" s="714">
        <v>3802.42</v>
      </c>
    </row>
    <row r="7879" spans="1:5">
      <c r="A7879" s="712">
        <v>101412</v>
      </c>
      <c r="B7879" s="711" t="s">
        <v>7693</v>
      </c>
      <c r="C7879" s="711" t="s">
        <v>579</v>
      </c>
      <c r="D7879" s="711" t="s">
        <v>5884</v>
      </c>
      <c r="E7879" s="714">
        <v>3802.42</v>
      </c>
    </row>
    <row r="7880" spans="1:5">
      <c r="A7880" s="712">
        <v>101413</v>
      </c>
      <c r="B7880" s="711" t="s">
        <v>5567</v>
      </c>
      <c r="C7880" s="711" t="s">
        <v>579</v>
      </c>
      <c r="D7880" s="711" t="s">
        <v>5884</v>
      </c>
      <c r="E7880" s="714">
        <v>3802.91</v>
      </c>
    </row>
    <row r="7881" spans="1:5">
      <c r="A7881" s="712">
        <v>101413</v>
      </c>
      <c r="B7881" s="711" t="s">
        <v>5567</v>
      </c>
      <c r="C7881" s="711" t="s">
        <v>579</v>
      </c>
      <c r="D7881" s="711" t="s">
        <v>5884</v>
      </c>
      <c r="E7881" s="714">
        <v>3802.91</v>
      </c>
    </row>
    <row r="7882" spans="1:5">
      <c r="A7882" s="712">
        <v>101414</v>
      </c>
      <c r="B7882" s="711" t="s">
        <v>7694</v>
      </c>
      <c r="C7882" s="711" t="s">
        <v>579</v>
      </c>
      <c r="D7882" s="711" t="s">
        <v>5884</v>
      </c>
      <c r="E7882" s="714">
        <v>3189.66</v>
      </c>
    </row>
    <row r="7883" spans="1:5">
      <c r="A7883" s="712">
        <v>101414</v>
      </c>
      <c r="B7883" s="711" t="s">
        <v>7694</v>
      </c>
      <c r="C7883" s="711" t="s">
        <v>579</v>
      </c>
      <c r="D7883" s="711" t="s">
        <v>5884</v>
      </c>
      <c r="E7883" s="714">
        <v>3189.66</v>
      </c>
    </row>
    <row r="7884" spans="1:5">
      <c r="A7884" s="712">
        <v>101415</v>
      </c>
      <c r="B7884" s="711" t="s">
        <v>7695</v>
      </c>
      <c r="C7884" s="711" t="s">
        <v>579</v>
      </c>
      <c r="D7884" s="711" t="s">
        <v>5884</v>
      </c>
      <c r="E7884" s="714">
        <v>3933.67</v>
      </c>
    </row>
    <row r="7885" spans="1:5">
      <c r="A7885" s="712">
        <v>101415</v>
      </c>
      <c r="B7885" s="711" t="s">
        <v>7695</v>
      </c>
      <c r="C7885" s="711" t="s">
        <v>579</v>
      </c>
      <c r="D7885" s="711" t="s">
        <v>5884</v>
      </c>
      <c r="E7885" s="714">
        <v>3933.67</v>
      </c>
    </row>
    <row r="7886" spans="1:5">
      <c r="A7886" s="712">
        <v>101416</v>
      </c>
      <c r="B7886" s="711" t="s">
        <v>5758</v>
      </c>
      <c r="C7886" s="711" t="s">
        <v>579</v>
      </c>
      <c r="D7886" s="711" t="s">
        <v>5884</v>
      </c>
      <c r="E7886" s="714">
        <v>4210.18</v>
      </c>
    </row>
    <row r="7887" spans="1:5">
      <c r="A7887" s="712">
        <v>101416</v>
      </c>
      <c r="B7887" s="711" t="s">
        <v>5758</v>
      </c>
      <c r="C7887" s="711" t="s">
        <v>579</v>
      </c>
      <c r="D7887" s="711" t="s">
        <v>5884</v>
      </c>
      <c r="E7887" s="714">
        <v>4210.18</v>
      </c>
    </row>
    <row r="7888" spans="1:5">
      <c r="A7888" s="712">
        <v>101417</v>
      </c>
      <c r="B7888" s="711" t="s">
        <v>7696</v>
      </c>
      <c r="C7888" s="711" t="s">
        <v>579</v>
      </c>
      <c r="D7888" s="711" t="s">
        <v>5884</v>
      </c>
      <c r="E7888" s="714">
        <v>3645.3</v>
      </c>
    </row>
    <row r="7889" spans="1:5">
      <c r="A7889" s="712">
        <v>101417</v>
      </c>
      <c r="B7889" s="711" t="s">
        <v>7696</v>
      </c>
      <c r="C7889" s="711" t="s">
        <v>579</v>
      </c>
      <c r="D7889" s="711" t="s">
        <v>5884</v>
      </c>
      <c r="E7889" s="714">
        <v>3645.3</v>
      </c>
    </row>
    <row r="7890" spans="1:5">
      <c r="A7890" s="712">
        <v>101418</v>
      </c>
      <c r="B7890" s="711" t="s">
        <v>7697</v>
      </c>
      <c r="C7890" s="711" t="s">
        <v>579</v>
      </c>
      <c r="D7890" s="711" t="s">
        <v>5884</v>
      </c>
      <c r="E7890" s="714">
        <v>2903.01</v>
      </c>
    </row>
    <row r="7891" spans="1:5">
      <c r="A7891" s="712">
        <v>101418</v>
      </c>
      <c r="B7891" s="711" t="s">
        <v>7697</v>
      </c>
      <c r="C7891" s="711" t="s">
        <v>579</v>
      </c>
      <c r="D7891" s="711" t="s">
        <v>5884</v>
      </c>
      <c r="E7891" s="714">
        <v>2903.01</v>
      </c>
    </row>
    <row r="7892" spans="1:5">
      <c r="A7892" s="712">
        <v>101419</v>
      </c>
      <c r="B7892" s="711" t="s">
        <v>7698</v>
      </c>
      <c r="C7892" s="711" t="s">
        <v>579</v>
      </c>
      <c r="D7892" s="711" t="s">
        <v>5884</v>
      </c>
      <c r="E7892" s="714">
        <v>3897.22</v>
      </c>
    </row>
    <row r="7893" spans="1:5">
      <c r="A7893" s="712">
        <v>101419</v>
      </c>
      <c r="B7893" s="711" t="s">
        <v>7698</v>
      </c>
      <c r="C7893" s="711" t="s">
        <v>579</v>
      </c>
      <c r="D7893" s="711" t="s">
        <v>5884</v>
      </c>
      <c r="E7893" s="714">
        <v>3897.22</v>
      </c>
    </row>
    <row r="7894" spans="1:5">
      <c r="A7894" s="712">
        <v>101420</v>
      </c>
      <c r="B7894" s="711" t="s">
        <v>7699</v>
      </c>
      <c r="C7894" s="711" t="s">
        <v>579</v>
      </c>
      <c r="D7894" s="711" t="s">
        <v>5884</v>
      </c>
      <c r="E7894" s="714">
        <v>3000.6</v>
      </c>
    </row>
    <row r="7895" spans="1:5">
      <c r="A7895" s="712">
        <v>101420</v>
      </c>
      <c r="B7895" s="711" t="s">
        <v>7699</v>
      </c>
      <c r="C7895" s="711" t="s">
        <v>579</v>
      </c>
      <c r="D7895" s="711" t="s">
        <v>5884</v>
      </c>
      <c r="E7895" s="714">
        <v>3000.6</v>
      </c>
    </row>
    <row r="7896" spans="1:5">
      <c r="A7896" s="712">
        <v>101421</v>
      </c>
      <c r="B7896" s="711" t="s">
        <v>7700</v>
      </c>
      <c r="C7896" s="711" t="s">
        <v>579</v>
      </c>
      <c r="D7896" s="711" t="s">
        <v>5884</v>
      </c>
      <c r="E7896" s="714">
        <v>3838.16</v>
      </c>
    </row>
    <row r="7897" spans="1:5">
      <c r="A7897" s="712">
        <v>101421</v>
      </c>
      <c r="B7897" s="711" t="s">
        <v>7700</v>
      </c>
      <c r="C7897" s="711" t="s">
        <v>579</v>
      </c>
      <c r="D7897" s="711" t="s">
        <v>5884</v>
      </c>
      <c r="E7897" s="714">
        <v>3838.16</v>
      </c>
    </row>
    <row r="7898" spans="1:5">
      <c r="A7898" s="712">
        <v>101422</v>
      </c>
      <c r="B7898" s="711" t="s">
        <v>7701</v>
      </c>
      <c r="C7898" s="711" t="s">
        <v>579</v>
      </c>
      <c r="D7898" s="711" t="s">
        <v>5884</v>
      </c>
      <c r="E7898" s="714">
        <v>2956.65</v>
      </c>
    </row>
    <row r="7899" spans="1:5">
      <c r="A7899" s="712">
        <v>101422</v>
      </c>
      <c r="B7899" s="711" t="s">
        <v>7701</v>
      </c>
      <c r="C7899" s="711" t="s">
        <v>579</v>
      </c>
      <c r="D7899" s="711" t="s">
        <v>5884</v>
      </c>
      <c r="E7899" s="714">
        <v>2956.65</v>
      </c>
    </row>
    <row r="7900" spans="1:5">
      <c r="A7900" s="712">
        <v>101423</v>
      </c>
      <c r="B7900" s="711" t="s">
        <v>7702</v>
      </c>
      <c r="C7900" s="711" t="s">
        <v>579</v>
      </c>
      <c r="D7900" s="711" t="s">
        <v>5884</v>
      </c>
      <c r="E7900" s="714">
        <v>2944.96</v>
      </c>
    </row>
    <row r="7901" spans="1:5">
      <c r="A7901" s="712">
        <v>101423</v>
      </c>
      <c r="B7901" s="711" t="s">
        <v>7702</v>
      </c>
      <c r="C7901" s="711" t="s">
        <v>579</v>
      </c>
      <c r="D7901" s="711" t="s">
        <v>5884</v>
      </c>
      <c r="E7901" s="714">
        <v>2944.96</v>
      </c>
    </row>
    <row r="7902" spans="1:5">
      <c r="A7902" s="712">
        <v>101424</v>
      </c>
      <c r="B7902" s="711" t="s">
        <v>7703</v>
      </c>
      <c r="C7902" s="711" t="s">
        <v>579</v>
      </c>
      <c r="D7902" s="711" t="s">
        <v>5884</v>
      </c>
      <c r="E7902" s="714">
        <v>2968.83</v>
      </c>
    </row>
    <row r="7903" spans="1:5">
      <c r="A7903" s="712">
        <v>101424</v>
      </c>
      <c r="B7903" s="711" t="s">
        <v>7703</v>
      </c>
      <c r="C7903" s="711" t="s">
        <v>579</v>
      </c>
      <c r="D7903" s="711" t="s">
        <v>5884</v>
      </c>
      <c r="E7903" s="714">
        <v>2968.83</v>
      </c>
    </row>
    <row r="7904" spans="1:5">
      <c r="A7904" s="712">
        <v>101425</v>
      </c>
      <c r="B7904" s="711" t="s">
        <v>7704</v>
      </c>
      <c r="C7904" s="711" t="s">
        <v>579</v>
      </c>
      <c r="D7904" s="711" t="s">
        <v>5884</v>
      </c>
      <c r="E7904" s="714">
        <v>1561.96</v>
      </c>
    </row>
    <row r="7905" spans="1:5">
      <c r="A7905" s="712">
        <v>101425</v>
      </c>
      <c r="B7905" s="711" t="s">
        <v>7704</v>
      </c>
      <c r="C7905" s="711" t="s">
        <v>579</v>
      </c>
      <c r="D7905" s="711" t="s">
        <v>5884</v>
      </c>
      <c r="E7905" s="714">
        <v>1561.96</v>
      </c>
    </row>
    <row r="7906" spans="1:5">
      <c r="A7906" s="712">
        <v>101426</v>
      </c>
      <c r="B7906" s="711" t="s">
        <v>7705</v>
      </c>
      <c r="C7906" s="711" t="s">
        <v>579</v>
      </c>
      <c r="D7906" s="711" t="s">
        <v>5884</v>
      </c>
      <c r="E7906" s="714">
        <v>3208.22</v>
      </c>
    </row>
    <row r="7907" spans="1:5">
      <c r="A7907" s="712">
        <v>101426</v>
      </c>
      <c r="B7907" s="711" t="s">
        <v>7705</v>
      </c>
      <c r="C7907" s="711" t="s">
        <v>579</v>
      </c>
      <c r="D7907" s="711" t="s">
        <v>5884</v>
      </c>
      <c r="E7907" s="714">
        <v>3208.22</v>
      </c>
    </row>
    <row r="7908" spans="1:5">
      <c r="A7908" s="712">
        <v>101427</v>
      </c>
      <c r="B7908" s="711" t="s">
        <v>5580</v>
      </c>
      <c r="C7908" s="711" t="s">
        <v>579</v>
      </c>
      <c r="D7908" s="711" t="s">
        <v>5884</v>
      </c>
      <c r="E7908" s="714">
        <v>2915.18</v>
      </c>
    </row>
    <row r="7909" spans="1:5">
      <c r="A7909" s="712">
        <v>101427</v>
      </c>
      <c r="B7909" s="711" t="s">
        <v>5580</v>
      </c>
      <c r="C7909" s="711" t="s">
        <v>579</v>
      </c>
      <c r="D7909" s="711" t="s">
        <v>5884</v>
      </c>
      <c r="E7909" s="714">
        <v>2915.18</v>
      </c>
    </row>
    <row r="7910" spans="1:5">
      <c r="A7910" s="712">
        <v>101428</v>
      </c>
      <c r="B7910" s="711" t="s">
        <v>7706</v>
      </c>
      <c r="C7910" s="711" t="s">
        <v>579</v>
      </c>
      <c r="D7910" s="711" t="s">
        <v>5884</v>
      </c>
      <c r="E7910" s="714">
        <v>2847.74</v>
      </c>
    </row>
    <row r="7911" spans="1:5">
      <c r="A7911" s="712">
        <v>101428</v>
      </c>
      <c r="B7911" s="711" t="s">
        <v>7706</v>
      </c>
      <c r="C7911" s="711" t="s">
        <v>579</v>
      </c>
      <c r="D7911" s="711" t="s">
        <v>5884</v>
      </c>
      <c r="E7911" s="714">
        <v>2847.74</v>
      </c>
    </row>
    <row r="7912" spans="1:5">
      <c r="A7912" s="712">
        <v>101429</v>
      </c>
      <c r="B7912" s="711" t="s">
        <v>7707</v>
      </c>
      <c r="C7912" s="711" t="s">
        <v>579</v>
      </c>
      <c r="D7912" s="711" t="s">
        <v>5884</v>
      </c>
      <c r="E7912" s="714">
        <v>2965.21</v>
      </c>
    </row>
    <row r="7913" spans="1:5">
      <c r="A7913" s="712">
        <v>101429</v>
      </c>
      <c r="B7913" s="711" t="s">
        <v>7707</v>
      </c>
      <c r="C7913" s="711" t="s">
        <v>579</v>
      </c>
      <c r="D7913" s="711" t="s">
        <v>5884</v>
      </c>
      <c r="E7913" s="714">
        <v>2965.21</v>
      </c>
    </row>
    <row r="7914" spans="1:5">
      <c r="A7914" s="712">
        <v>101430</v>
      </c>
      <c r="B7914" s="711" t="s">
        <v>7708</v>
      </c>
      <c r="C7914" s="711" t="s">
        <v>579</v>
      </c>
      <c r="D7914" s="711" t="s">
        <v>5884</v>
      </c>
      <c r="E7914" s="714">
        <v>3360.35</v>
      </c>
    </row>
    <row r="7915" spans="1:5">
      <c r="A7915" s="712">
        <v>101430</v>
      </c>
      <c r="B7915" s="711" t="s">
        <v>7708</v>
      </c>
      <c r="C7915" s="711" t="s">
        <v>579</v>
      </c>
      <c r="D7915" s="711" t="s">
        <v>5884</v>
      </c>
      <c r="E7915" s="714">
        <v>3360.35</v>
      </c>
    </row>
    <row r="7916" spans="1:5">
      <c r="A7916" s="712">
        <v>101431</v>
      </c>
      <c r="B7916" s="711" t="s">
        <v>5583</v>
      </c>
      <c r="C7916" s="711" t="s">
        <v>579</v>
      </c>
      <c r="D7916" s="711" t="s">
        <v>5884</v>
      </c>
      <c r="E7916" s="714">
        <v>3591.39</v>
      </c>
    </row>
    <row r="7917" spans="1:5">
      <c r="A7917" s="712">
        <v>101431</v>
      </c>
      <c r="B7917" s="711" t="s">
        <v>5583</v>
      </c>
      <c r="C7917" s="711" t="s">
        <v>579</v>
      </c>
      <c r="D7917" s="711" t="s">
        <v>5884</v>
      </c>
      <c r="E7917" s="714">
        <v>3591.39</v>
      </c>
    </row>
    <row r="7918" spans="1:5">
      <c r="A7918" s="712">
        <v>101432</v>
      </c>
      <c r="B7918" s="711" t="s">
        <v>7709</v>
      </c>
      <c r="C7918" s="711" t="s">
        <v>579</v>
      </c>
      <c r="D7918" s="711" t="s">
        <v>5884</v>
      </c>
      <c r="E7918" s="714">
        <v>2968.83</v>
      </c>
    </row>
    <row r="7919" spans="1:5">
      <c r="A7919" s="712">
        <v>101432</v>
      </c>
      <c r="B7919" s="711" t="s">
        <v>7709</v>
      </c>
      <c r="C7919" s="711" t="s">
        <v>579</v>
      </c>
      <c r="D7919" s="711" t="s">
        <v>5884</v>
      </c>
      <c r="E7919" s="714">
        <v>2968.83</v>
      </c>
    </row>
    <row r="7920" spans="1:5">
      <c r="A7920" s="712">
        <v>101433</v>
      </c>
      <c r="B7920" s="711" t="s">
        <v>5585</v>
      </c>
      <c r="C7920" s="711" t="s">
        <v>579</v>
      </c>
      <c r="D7920" s="711" t="s">
        <v>5884</v>
      </c>
      <c r="E7920" s="714">
        <v>2968.83</v>
      </c>
    </row>
    <row r="7921" spans="1:5">
      <c r="A7921" s="712">
        <v>101433</v>
      </c>
      <c r="B7921" s="711" t="s">
        <v>5585</v>
      </c>
      <c r="C7921" s="711" t="s">
        <v>579</v>
      </c>
      <c r="D7921" s="711" t="s">
        <v>5884</v>
      </c>
      <c r="E7921" s="714">
        <v>2968.83</v>
      </c>
    </row>
    <row r="7922" spans="1:5">
      <c r="A7922" s="712">
        <v>101434</v>
      </c>
      <c r="B7922" s="711" t="s">
        <v>7710</v>
      </c>
      <c r="C7922" s="711" t="s">
        <v>579</v>
      </c>
      <c r="D7922" s="711" t="s">
        <v>5884</v>
      </c>
      <c r="E7922" s="714">
        <v>3318.42</v>
      </c>
    </row>
    <row r="7923" spans="1:5">
      <c r="A7923" s="712">
        <v>101434</v>
      </c>
      <c r="B7923" s="711" t="s">
        <v>7710</v>
      </c>
      <c r="C7923" s="711" t="s">
        <v>579</v>
      </c>
      <c r="D7923" s="711" t="s">
        <v>5884</v>
      </c>
      <c r="E7923" s="714">
        <v>3318.42</v>
      </c>
    </row>
    <row r="7924" spans="1:5">
      <c r="A7924" s="712">
        <v>101435</v>
      </c>
      <c r="B7924" s="711" t="s">
        <v>7711</v>
      </c>
      <c r="C7924" s="711" t="s">
        <v>579</v>
      </c>
      <c r="D7924" s="711" t="s">
        <v>5884</v>
      </c>
      <c r="E7924" s="714">
        <v>2967.42</v>
      </c>
    </row>
    <row r="7925" spans="1:5">
      <c r="A7925" s="712">
        <v>101435</v>
      </c>
      <c r="B7925" s="711" t="s">
        <v>7711</v>
      </c>
      <c r="C7925" s="711" t="s">
        <v>579</v>
      </c>
      <c r="D7925" s="711" t="s">
        <v>5884</v>
      </c>
      <c r="E7925" s="714">
        <v>2967.42</v>
      </c>
    </row>
    <row r="7926" spans="1:5">
      <c r="A7926" s="712">
        <v>101436</v>
      </c>
      <c r="B7926" s="711" t="s">
        <v>5587</v>
      </c>
      <c r="C7926" s="711" t="s">
        <v>579</v>
      </c>
      <c r="D7926" s="711" t="s">
        <v>5884</v>
      </c>
      <c r="E7926" s="714">
        <v>3018</v>
      </c>
    </row>
    <row r="7927" spans="1:5">
      <c r="A7927" s="712">
        <v>101436</v>
      </c>
      <c r="B7927" s="711" t="s">
        <v>5587</v>
      </c>
      <c r="C7927" s="711" t="s">
        <v>579</v>
      </c>
      <c r="D7927" s="711" t="s">
        <v>5884</v>
      </c>
      <c r="E7927" s="714">
        <v>3018</v>
      </c>
    </row>
    <row r="7928" spans="1:5">
      <c r="A7928" s="712">
        <v>101437</v>
      </c>
      <c r="B7928" s="711" t="s">
        <v>7712</v>
      </c>
      <c r="C7928" s="711" t="s">
        <v>579</v>
      </c>
      <c r="D7928" s="711" t="s">
        <v>5884</v>
      </c>
      <c r="E7928" s="714">
        <v>3400.81</v>
      </c>
    </row>
    <row r="7929" spans="1:5">
      <c r="A7929" s="712">
        <v>101437</v>
      </c>
      <c r="B7929" s="711" t="s">
        <v>7712</v>
      </c>
      <c r="C7929" s="711" t="s">
        <v>579</v>
      </c>
      <c r="D7929" s="711" t="s">
        <v>5884</v>
      </c>
      <c r="E7929" s="714">
        <v>3400.81</v>
      </c>
    </row>
    <row r="7930" spans="1:5">
      <c r="A7930" s="712">
        <v>101438</v>
      </c>
      <c r="B7930" s="711" t="s">
        <v>5589</v>
      </c>
      <c r="C7930" s="711" t="s">
        <v>579</v>
      </c>
      <c r="D7930" s="711" t="s">
        <v>5884</v>
      </c>
      <c r="E7930" s="714">
        <v>3948.5</v>
      </c>
    </row>
    <row r="7931" spans="1:5">
      <c r="A7931" s="712">
        <v>101438</v>
      </c>
      <c r="B7931" s="711" t="s">
        <v>5589</v>
      </c>
      <c r="C7931" s="711" t="s">
        <v>579</v>
      </c>
      <c r="D7931" s="711" t="s">
        <v>5884</v>
      </c>
      <c r="E7931" s="714">
        <v>3948.5</v>
      </c>
    </row>
    <row r="7932" spans="1:5">
      <c r="A7932" s="712">
        <v>101439</v>
      </c>
      <c r="B7932" s="711" t="s">
        <v>5590</v>
      </c>
      <c r="C7932" s="711" t="s">
        <v>579</v>
      </c>
      <c r="D7932" s="711" t="s">
        <v>5884</v>
      </c>
      <c r="E7932" s="714">
        <v>3244.42</v>
      </c>
    </row>
    <row r="7933" spans="1:5">
      <c r="A7933" s="712">
        <v>101439</v>
      </c>
      <c r="B7933" s="711" t="s">
        <v>5590</v>
      </c>
      <c r="C7933" s="711" t="s">
        <v>579</v>
      </c>
      <c r="D7933" s="711" t="s">
        <v>5884</v>
      </c>
      <c r="E7933" s="714">
        <v>3244.42</v>
      </c>
    </row>
    <row r="7934" spans="1:5">
      <c r="A7934" s="712">
        <v>101440</v>
      </c>
      <c r="B7934" s="711" t="s">
        <v>7713</v>
      </c>
      <c r="C7934" s="711" t="s">
        <v>579</v>
      </c>
      <c r="D7934" s="711" t="s">
        <v>5884</v>
      </c>
      <c r="E7934" s="714">
        <v>3479.06</v>
      </c>
    </row>
    <row r="7935" spans="1:5">
      <c r="A7935" s="712">
        <v>101440</v>
      </c>
      <c r="B7935" s="711" t="s">
        <v>7713</v>
      </c>
      <c r="C7935" s="711" t="s">
        <v>579</v>
      </c>
      <c r="D7935" s="711" t="s">
        <v>5884</v>
      </c>
      <c r="E7935" s="714">
        <v>3479.06</v>
      </c>
    </row>
    <row r="7936" spans="1:5">
      <c r="A7936" s="712">
        <v>101441</v>
      </c>
      <c r="B7936" s="711" t="s">
        <v>5592</v>
      </c>
      <c r="C7936" s="711" t="s">
        <v>579</v>
      </c>
      <c r="D7936" s="711" t="s">
        <v>5884</v>
      </c>
      <c r="E7936" s="714">
        <v>2977.34</v>
      </c>
    </row>
    <row r="7937" spans="1:5">
      <c r="A7937" s="712">
        <v>101441</v>
      </c>
      <c r="B7937" s="711" t="s">
        <v>5592</v>
      </c>
      <c r="C7937" s="711" t="s">
        <v>579</v>
      </c>
      <c r="D7937" s="711" t="s">
        <v>5884</v>
      </c>
      <c r="E7937" s="714">
        <v>2977.34</v>
      </c>
    </row>
    <row r="7938" spans="1:5">
      <c r="A7938" s="712">
        <v>101442</v>
      </c>
      <c r="B7938" s="711" t="s">
        <v>7714</v>
      </c>
      <c r="C7938" s="711" t="s">
        <v>579</v>
      </c>
      <c r="D7938" s="711" t="s">
        <v>5884</v>
      </c>
      <c r="E7938" s="714">
        <v>2963.52</v>
      </c>
    </row>
    <row r="7939" spans="1:5">
      <c r="A7939" s="712">
        <v>101442</v>
      </c>
      <c r="B7939" s="711" t="s">
        <v>7714</v>
      </c>
      <c r="C7939" s="711" t="s">
        <v>579</v>
      </c>
      <c r="D7939" s="711" t="s">
        <v>5884</v>
      </c>
      <c r="E7939" s="714">
        <v>2963.52</v>
      </c>
    </row>
    <row r="7940" spans="1:5">
      <c r="A7940" s="712">
        <v>101443</v>
      </c>
      <c r="B7940" s="711" t="s">
        <v>5593</v>
      </c>
      <c r="C7940" s="711" t="s">
        <v>579</v>
      </c>
      <c r="D7940" s="711" t="s">
        <v>5884</v>
      </c>
      <c r="E7940" s="714">
        <v>3126.98</v>
      </c>
    </row>
    <row r="7941" spans="1:5">
      <c r="A7941" s="712">
        <v>101443</v>
      </c>
      <c r="B7941" s="711" t="s">
        <v>5593</v>
      </c>
      <c r="C7941" s="711" t="s">
        <v>579</v>
      </c>
      <c r="D7941" s="711" t="s">
        <v>5884</v>
      </c>
      <c r="E7941" s="714">
        <v>3126.98</v>
      </c>
    </row>
    <row r="7942" spans="1:5">
      <c r="A7942" s="712">
        <v>101444</v>
      </c>
      <c r="B7942" s="711" t="s">
        <v>5596</v>
      </c>
      <c r="C7942" s="711" t="s">
        <v>579</v>
      </c>
      <c r="D7942" s="711" t="s">
        <v>5884</v>
      </c>
      <c r="E7942" s="714">
        <v>4005.09</v>
      </c>
    </row>
    <row r="7943" spans="1:5">
      <c r="A7943" s="712">
        <v>101444</v>
      </c>
      <c r="B7943" s="711" t="s">
        <v>5596</v>
      </c>
      <c r="C7943" s="711" t="s">
        <v>579</v>
      </c>
      <c r="D7943" s="711" t="s">
        <v>5884</v>
      </c>
      <c r="E7943" s="714">
        <v>4005.09</v>
      </c>
    </row>
    <row r="7944" spans="1:5">
      <c r="A7944" s="712">
        <v>101445</v>
      </c>
      <c r="B7944" s="711" t="s">
        <v>85</v>
      </c>
      <c r="C7944" s="711" t="s">
        <v>579</v>
      </c>
      <c r="D7944" s="711" t="s">
        <v>5884</v>
      </c>
      <c r="E7944" s="714">
        <v>3774.27</v>
      </c>
    </row>
    <row r="7945" spans="1:5">
      <c r="A7945" s="712">
        <v>101445</v>
      </c>
      <c r="B7945" s="711" t="s">
        <v>85</v>
      </c>
      <c r="C7945" s="711" t="s">
        <v>579</v>
      </c>
      <c r="D7945" s="711" t="s">
        <v>5884</v>
      </c>
      <c r="E7945" s="714">
        <v>3774.27</v>
      </c>
    </row>
    <row r="7946" spans="1:5">
      <c r="A7946" s="712">
        <v>101446</v>
      </c>
      <c r="B7946" s="711" t="s">
        <v>5597</v>
      </c>
      <c r="C7946" s="711" t="s">
        <v>579</v>
      </c>
      <c r="D7946" s="711" t="s">
        <v>5884</v>
      </c>
      <c r="E7946" s="714">
        <v>3966.91</v>
      </c>
    </row>
    <row r="7947" spans="1:5">
      <c r="A7947" s="712">
        <v>101446</v>
      </c>
      <c r="B7947" s="711" t="s">
        <v>5597</v>
      </c>
      <c r="C7947" s="711" t="s">
        <v>579</v>
      </c>
      <c r="D7947" s="711" t="s">
        <v>5884</v>
      </c>
      <c r="E7947" s="714">
        <v>3966.91</v>
      </c>
    </row>
    <row r="7948" spans="1:5">
      <c r="A7948" s="712">
        <v>101447</v>
      </c>
      <c r="B7948" s="711" t="s">
        <v>5598</v>
      </c>
      <c r="C7948" s="711" t="s">
        <v>579</v>
      </c>
      <c r="D7948" s="711" t="s">
        <v>5884</v>
      </c>
      <c r="E7948" s="714">
        <v>4173.78</v>
      </c>
    </row>
    <row r="7949" spans="1:5">
      <c r="A7949" s="712">
        <v>101447</v>
      </c>
      <c r="B7949" s="711" t="s">
        <v>5598</v>
      </c>
      <c r="C7949" s="711" t="s">
        <v>579</v>
      </c>
      <c r="D7949" s="711" t="s">
        <v>5884</v>
      </c>
      <c r="E7949" s="714">
        <v>4173.78</v>
      </c>
    </row>
    <row r="7950" spans="1:5">
      <c r="A7950" s="712">
        <v>101448</v>
      </c>
      <c r="B7950" s="711" t="s">
        <v>5599</v>
      </c>
      <c r="C7950" s="711" t="s">
        <v>579</v>
      </c>
      <c r="D7950" s="711" t="s">
        <v>5884</v>
      </c>
      <c r="E7950" s="714">
        <v>4164.22</v>
      </c>
    </row>
    <row r="7951" spans="1:5">
      <c r="A7951" s="712">
        <v>101448</v>
      </c>
      <c r="B7951" s="711" t="s">
        <v>5599</v>
      </c>
      <c r="C7951" s="711" t="s">
        <v>579</v>
      </c>
      <c r="D7951" s="711" t="s">
        <v>5884</v>
      </c>
      <c r="E7951" s="714">
        <v>4164.22</v>
      </c>
    </row>
    <row r="7952" spans="1:5">
      <c r="A7952" s="712">
        <v>101449</v>
      </c>
      <c r="B7952" s="711" t="s">
        <v>7715</v>
      </c>
      <c r="C7952" s="711" t="s">
        <v>579</v>
      </c>
      <c r="D7952" s="711" t="s">
        <v>5884</v>
      </c>
      <c r="E7952" s="714">
        <v>2736.53</v>
      </c>
    </row>
    <row r="7953" spans="1:5">
      <c r="A7953" s="712">
        <v>101449</v>
      </c>
      <c r="B7953" s="711" t="s">
        <v>7715</v>
      </c>
      <c r="C7953" s="711" t="s">
        <v>579</v>
      </c>
      <c r="D7953" s="711" t="s">
        <v>5884</v>
      </c>
      <c r="E7953" s="714">
        <v>2736.53</v>
      </c>
    </row>
    <row r="7954" spans="1:5">
      <c r="A7954" s="712">
        <v>101450</v>
      </c>
      <c r="B7954" s="711" t="s">
        <v>5601</v>
      </c>
      <c r="C7954" s="711" t="s">
        <v>579</v>
      </c>
      <c r="D7954" s="711" t="s">
        <v>5884</v>
      </c>
      <c r="E7954" s="714">
        <v>2669.34</v>
      </c>
    </row>
    <row r="7955" spans="1:5">
      <c r="A7955" s="712">
        <v>101450</v>
      </c>
      <c r="B7955" s="711" t="s">
        <v>5601</v>
      </c>
      <c r="C7955" s="711" t="s">
        <v>579</v>
      </c>
      <c r="D7955" s="711" t="s">
        <v>5884</v>
      </c>
      <c r="E7955" s="714">
        <v>2669.34</v>
      </c>
    </row>
    <row r="7956" spans="1:5">
      <c r="A7956" s="712">
        <v>101451</v>
      </c>
      <c r="B7956" s="711" t="s">
        <v>5602</v>
      </c>
      <c r="C7956" s="711" t="s">
        <v>579</v>
      </c>
      <c r="D7956" s="711" t="s">
        <v>5884</v>
      </c>
      <c r="E7956" s="714">
        <v>3760.55</v>
      </c>
    </row>
    <row r="7957" spans="1:5">
      <c r="A7957" s="712">
        <v>101451</v>
      </c>
      <c r="B7957" s="711" t="s">
        <v>5602</v>
      </c>
      <c r="C7957" s="711" t="s">
        <v>579</v>
      </c>
      <c r="D7957" s="711" t="s">
        <v>5884</v>
      </c>
      <c r="E7957" s="714">
        <v>3760.55</v>
      </c>
    </row>
    <row r="7958" spans="1:5">
      <c r="A7958" s="712">
        <v>101452</v>
      </c>
      <c r="B7958" s="711" t="s">
        <v>7716</v>
      </c>
      <c r="C7958" s="711" t="s">
        <v>579</v>
      </c>
      <c r="D7958" s="711" t="s">
        <v>5884</v>
      </c>
      <c r="E7958" s="714">
        <v>2842.16</v>
      </c>
    </row>
    <row r="7959" spans="1:5">
      <c r="A7959" s="712">
        <v>101452</v>
      </c>
      <c r="B7959" s="711" t="s">
        <v>7716</v>
      </c>
      <c r="C7959" s="711" t="s">
        <v>579</v>
      </c>
      <c r="D7959" s="711" t="s">
        <v>5884</v>
      </c>
      <c r="E7959" s="714">
        <v>2842.16</v>
      </c>
    </row>
    <row r="7960" spans="1:5">
      <c r="A7960" s="712">
        <v>101453</v>
      </c>
      <c r="B7960" s="711" t="s">
        <v>5603</v>
      </c>
      <c r="C7960" s="711" t="s">
        <v>579</v>
      </c>
      <c r="D7960" s="711" t="s">
        <v>5884</v>
      </c>
      <c r="E7960" s="714">
        <v>3883.71</v>
      </c>
    </row>
    <row r="7961" spans="1:5">
      <c r="A7961" s="712">
        <v>101453</v>
      </c>
      <c r="B7961" s="711" t="s">
        <v>5603</v>
      </c>
      <c r="C7961" s="711" t="s">
        <v>579</v>
      </c>
      <c r="D7961" s="711" t="s">
        <v>5884</v>
      </c>
      <c r="E7961" s="714">
        <v>3883.71</v>
      </c>
    </row>
    <row r="7962" spans="1:5">
      <c r="A7962" s="712">
        <v>101454</v>
      </c>
      <c r="B7962" s="711" t="s">
        <v>7717</v>
      </c>
      <c r="C7962" s="711" t="s">
        <v>579</v>
      </c>
      <c r="D7962" s="711" t="s">
        <v>5884</v>
      </c>
      <c r="E7962" s="714">
        <v>4186.92</v>
      </c>
    </row>
    <row r="7963" spans="1:5">
      <c r="A7963" s="712">
        <v>101454</v>
      </c>
      <c r="B7963" s="711" t="s">
        <v>7717</v>
      </c>
      <c r="C7963" s="711" t="s">
        <v>579</v>
      </c>
      <c r="D7963" s="711" t="s">
        <v>5884</v>
      </c>
      <c r="E7963" s="714">
        <v>4186.92</v>
      </c>
    </row>
    <row r="7964" spans="1:5">
      <c r="A7964" s="712">
        <v>101455</v>
      </c>
      <c r="B7964" s="711" t="s">
        <v>5605</v>
      </c>
      <c r="C7964" s="711" t="s">
        <v>579</v>
      </c>
      <c r="D7964" s="711" t="s">
        <v>5884</v>
      </c>
      <c r="E7964" s="714">
        <v>4332.22</v>
      </c>
    </row>
    <row r="7965" spans="1:5">
      <c r="A7965" s="712">
        <v>101455</v>
      </c>
      <c r="B7965" s="711" t="s">
        <v>5605</v>
      </c>
      <c r="C7965" s="711" t="s">
        <v>579</v>
      </c>
      <c r="D7965" s="711" t="s">
        <v>5884</v>
      </c>
      <c r="E7965" s="714">
        <v>4332.22</v>
      </c>
    </row>
    <row r="7966" spans="1:5">
      <c r="A7966" s="712">
        <v>101456</v>
      </c>
      <c r="B7966" s="711" t="s">
        <v>7718</v>
      </c>
      <c r="C7966" s="711" t="s">
        <v>579</v>
      </c>
      <c r="D7966" s="711" t="s">
        <v>5884</v>
      </c>
      <c r="E7966" s="714">
        <v>7263.05</v>
      </c>
    </row>
    <row r="7967" spans="1:5">
      <c r="A7967" s="712">
        <v>101456</v>
      </c>
      <c r="B7967" s="711" t="s">
        <v>7718</v>
      </c>
      <c r="C7967" s="711" t="s">
        <v>579</v>
      </c>
      <c r="D7967" s="711" t="s">
        <v>5884</v>
      </c>
      <c r="E7967" s="714">
        <v>7263.05</v>
      </c>
    </row>
    <row r="7968" spans="1:5">
      <c r="A7968" s="712">
        <v>101457</v>
      </c>
      <c r="B7968" s="711" t="s">
        <v>7719</v>
      </c>
      <c r="C7968" s="711" t="s">
        <v>579</v>
      </c>
      <c r="D7968" s="711" t="s">
        <v>5884</v>
      </c>
      <c r="E7968" s="714">
        <v>4435.03</v>
      </c>
    </row>
    <row r="7969" spans="1:5">
      <c r="A7969" s="712">
        <v>101457</v>
      </c>
      <c r="B7969" s="711" t="s">
        <v>7719</v>
      </c>
      <c r="C7969" s="711" t="s">
        <v>579</v>
      </c>
      <c r="D7969" s="711" t="s">
        <v>5884</v>
      </c>
      <c r="E7969" s="714">
        <v>4435.03</v>
      </c>
    </row>
    <row r="7970" spans="1:5">
      <c r="A7970" s="712">
        <v>101458</v>
      </c>
      <c r="B7970" s="711" t="s">
        <v>7720</v>
      </c>
      <c r="C7970" s="711" t="s">
        <v>579</v>
      </c>
      <c r="D7970" s="711" t="s">
        <v>5884</v>
      </c>
      <c r="E7970" s="714">
        <v>3979.92</v>
      </c>
    </row>
    <row r="7971" spans="1:5">
      <c r="A7971" s="712">
        <v>101458</v>
      </c>
      <c r="B7971" s="711" t="s">
        <v>7720</v>
      </c>
      <c r="C7971" s="711" t="s">
        <v>579</v>
      </c>
      <c r="D7971" s="711" t="s">
        <v>5884</v>
      </c>
      <c r="E7971" s="714">
        <v>3979.92</v>
      </c>
    </row>
    <row r="7972" spans="1:5">
      <c r="A7972" s="712">
        <v>101459</v>
      </c>
      <c r="B7972" s="711" t="s">
        <v>5609</v>
      </c>
      <c r="C7972" s="711" t="s">
        <v>579</v>
      </c>
      <c r="D7972" s="711" t="s">
        <v>5884</v>
      </c>
      <c r="E7972" s="714">
        <v>3529.2</v>
      </c>
    </row>
    <row r="7973" spans="1:5">
      <c r="A7973" s="712">
        <v>101459</v>
      </c>
      <c r="B7973" s="711" t="s">
        <v>5609</v>
      </c>
      <c r="C7973" s="711" t="s">
        <v>579</v>
      </c>
      <c r="D7973" s="711" t="s">
        <v>5884</v>
      </c>
      <c r="E7973" s="714">
        <v>3529.2</v>
      </c>
    </row>
    <row r="7974" spans="1:5">
      <c r="A7974" s="712">
        <v>101460</v>
      </c>
      <c r="B7974" s="711" t="s">
        <v>5740</v>
      </c>
      <c r="C7974" s="711" t="s">
        <v>579</v>
      </c>
      <c r="D7974" s="711" t="s">
        <v>5884</v>
      </c>
      <c r="E7974" s="714">
        <v>2899.33</v>
      </c>
    </row>
    <row r="7975" spans="1:5">
      <c r="A7975" s="712">
        <v>101460</v>
      </c>
      <c r="B7975" s="711" t="s">
        <v>5740</v>
      </c>
      <c r="C7975" s="711" t="s">
        <v>579</v>
      </c>
      <c r="D7975" s="711" t="s">
        <v>5884</v>
      </c>
      <c r="E7975" s="714">
        <v>2899.33</v>
      </c>
    </row>
    <row r="7976" spans="1:5">
      <c r="A7976" s="774"/>
      <c r="B7976" s="774"/>
      <c r="C7976" s="715"/>
      <c r="D7976" s="774"/>
      <c r="E7976" s="716"/>
    </row>
    <row r="7977" spans="1:5">
      <c r="A7977" s="774">
        <v>13003</v>
      </c>
      <c r="B7977" s="774" t="s">
        <v>7721</v>
      </c>
      <c r="C7977" s="774" t="s">
        <v>7722</v>
      </c>
      <c r="D7977" s="774" t="s">
        <v>7723</v>
      </c>
      <c r="E7977" s="717">
        <v>2.2200000000000002</v>
      </c>
    </row>
    <row r="7978" spans="1:5">
      <c r="A7978" s="774">
        <v>1363</v>
      </c>
      <c r="B7978" s="774" t="s">
        <v>7724</v>
      </c>
      <c r="C7978" s="774" t="s">
        <v>7725</v>
      </c>
      <c r="D7978" s="774" t="s">
        <v>7726</v>
      </c>
      <c r="E7978" s="717">
        <v>20.28</v>
      </c>
    </row>
    <row r="7979" spans="1:5">
      <c r="A7979" s="774">
        <v>1344</v>
      </c>
      <c r="B7979" s="774" t="s">
        <v>7727</v>
      </c>
      <c r="C7979" s="774" t="s">
        <v>7728</v>
      </c>
      <c r="D7979" s="774" t="s">
        <v>7723</v>
      </c>
      <c r="E7979" s="717">
        <v>41.57</v>
      </c>
    </row>
    <row r="7980" spans="1:5">
      <c r="A7980" s="774">
        <v>1342</v>
      </c>
      <c r="B7980" s="774" t="s">
        <v>7729</v>
      </c>
      <c r="C7980" s="774" t="s">
        <v>7728</v>
      </c>
      <c r="D7980" s="774" t="s">
        <v>7723</v>
      </c>
      <c r="E7980" s="717">
        <v>73.489999999999995</v>
      </c>
    </row>
    <row r="7981" spans="1:5">
      <c r="A7981" s="774">
        <v>1349</v>
      </c>
      <c r="B7981" s="774" t="s">
        <v>7730</v>
      </c>
      <c r="C7981" s="774" t="s">
        <v>7728</v>
      </c>
      <c r="D7981" s="774" t="s">
        <v>7723</v>
      </c>
      <c r="E7981" s="717">
        <v>104.81</v>
      </c>
    </row>
    <row r="7982" spans="1:5">
      <c r="A7982" s="774">
        <v>1350</v>
      </c>
      <c r="B7982" s="774" t="s">
        <v>7731</v>
      </c>
      <c r="C7982" s="774" t="s">
        <v>7728</v>
      </c>
      <c r="D7982" s="774" t="s">
        <v>7726</v>
      </c>
      <c r="E7982" s="717">
        <v>48.25</v>
      </c>
    </row>
    <row r="7983" spans="1:5">
      <c r="A7983" s="774">
        <v>1357</v>
      </c>
      <c r="B7983" s="774" t="s">
        <v>7732</v>
      </c>
      <c r="C7983" s="774" t="s">
        <v>7728</v>
      </c>
      <c r="D7983" s="774" t="s">
        <v>7723</v>
      </c>
      <c r="E7983" s="717">
        <v>61.46</v>
      </c>
    </row>
    <row r="7984" spans="1:5">
      <c r="A7984" s="774">
        <v>1359</v>
      </c>
      <c r="B7984" s="774" t="s">
        <v>7733</v>
      </c>
      <c r="C7984" s="774" t="s">
        <v>7728</v>
      </c>
      <c r="D7984" s="774" t="s">
        <v>7723</v>
      </c>
      <c r="E7984" s="717">
        <v>94.95</v>
      </c>
    </row>
    <row r="7985" spans="1:5">
      <c r="A7985" s="774">
        <v>1351</v>
      </c>
      <c r="B7985" s="774" t="s">
        <v>7734</v>
      </c>
      <c r="C7985" s="774" t="s">
        <v>7728</v>
      </c>
      <c r="D7985" s="774" t="s">
        <v>7723</v>
      </c>
      <c r="E7985" s="717">
        <v>30.6</v>
      </c>
    </row>
    <row r="7986" spans="1:5">
      <c r="A7986" s="774">
        <v>6</v>
      </c>
      <c r="B7986" s="774" t="s">
        <v>7735</v>
      </c>
      <c r="C7986" s="774" t="s">
        <v>7722</v>
      </c>
      <c r="D7986" s="774" t="s">
        <v>7723</v>
      </c>
      <c r="E7986" s="717">
        <v>3.16</v>
      </c>
    </row>
    <row r="7987" spans="1:5">
      <c r="A7987" s="774">
        <v>2404</v>
      </c>
      <c r="B7987" s="774" t="s">
        <v>7736</v>
      </c>
      <c r="C7987" s="774" t="s">
        <v>7725</v>
      </c>
      <c r="D7987" s="774" t="s">
        <v>7737</v>
      </c>
      <c r="E7987" s="717">
        <v>95</v>
      </c>
    </row>
    <row r="7988" spans="1:5">
      <c r="A7988" s="774">
        <v>2418</v>
      </c>
      <c r="B7988" s="774" t="s">
        <v>7738</v>
      </c>
      <c r="C7988" s="774" t="s">
        <v>7728</v>
      </c>
      <c r="D7988" s="774" t="s">
        <v>7726</v>
      </c>
      <c r="E7988" s="717">
        <v>8.32</v>
      </c>
    </row>
    <row r="7989" spans="1:5">
      <c r="A7989" s="774">
        <v>2720</v>
      </c>
      <c r="B7989" s="774" t="s">
        <v>7739</v>
      </c>
      <c r="C7989" s="774" t="s">
        <v>615</v>
      </c>
      <c r="D7989" s="774" t="s">
        <v>7737</v>
      </c>
      <c r="E7989" s="717">
        <v>183.23</v>
      </c>
    </row>
    <row r="7990" spans="1:5">
      <c r="A7990" s="774">
        <v>2719</v>
      </c>
      <c r="B7990" s="774" t="s">
        <v>7740</v>
      </c>
      <c r="C7990" s="774" t="s">
        <v>615</v>
      </c>
      <c r="D7990" s="774" t="s">
        <v>7737</v>
      </c>
      <c r="E7990" s="717">
        <v>155.25</v>
      </c>
    </row>
    <row r="7991" spans="1:5">
      <c r="A7991" s="774">
        <v>6086</v>
      </c>
      <c r="B7991" s="774" t="s">
        <v>7741</v>
      </c>
      <c r="C7991" s="774" t="s">
        <v>7742</v>
      </c>
      <c r="D7991" s="774" t="s">
        <v>7723</v>
      </c>
      <c r="E7991" s="717">
        <v>83.92</v>
      </c>
    </row>
    <row r="7992" spans="1:5">
      <c r="A7992" s="774">
        <v>38968</v>
      </c>
      <c r="B7992" s="774" t="s">
        <v>7743</v>
      </c>
      <c r="C7992" s="774" t="s">
        <v>7725</v>
      </c>
      <c r="D7992" s="774" t="s">
        <v>7737</v>
      </c>
      <c r="E7992" s="717">
        <v>338.71</v>
      </c>
    </row>
    <row r="7993" spans="1:5">
      <c r="A7993" s="774">
        <v>3378</v>
      </c>
      <c r="B7993" s="774" t="s">
        <v>7744</v>
      </c>
      <c r="C7993" s="774" t="s">
        <v>7728</v>
      </c>
      <c r="D7993" s="774" t="s">
        <v>7723</v>
      </c>
      <c r="E7993" s="717">
        <v>73.81</v>
      </c>
    </row>
    <row r="7994" spans="1:5">
      <c r="A7994" s="774">
        <v>3380</v>
      </c>
      <c r="B7994" s="774" t="s">
        <v>7745</v>
      </c>
      <c r="C7994" s="774" t="s">
        <v>7728</v>
      </c>
      <c r="D7994" s="774" t="s">
        <v>7726</v>
      </c>
      <c r="E7994" s="717">
        <v>51.67</v>
      </c>
    </row>
    <row r="7995" spans="1:5">
      <c r="A7995" s="774">
        <v>3379</v>
      </c>
      <c r="B7995" s="774" t="s">
        <v>7746</v>
      </c>
      <c r="C7995" s="774" t="s">
        <v>7728</v>
      </c>
      <c r="D7995" s="774" t="s">
        <v>7723</v>
      </c>
      <c r="E7995" s="717">
        <v>49.88</v>
      </c>
    </row>
    <row r="7996" spans="1:5">
      <c r="A7996" s="774">
        <v>10561</v>
      </c>
      <c r="B7996" s="774" t="s">
        <v>7747</v>
      </c>
      <c r="C7996" s="774" t="s">
        <v>7748</v>
      </c>
      <c r="D7996" s="774" t="s">
        <v>7723</v>
      </c>
      <c r="E7996" s="717">
        <v>0.43</v>
      </c>
    </row>
    <row r="7997" spans="1:5">
      <c r="A7997" s="774">
        <v>615</v>
      </c>
      <c r="B7997" s="774" t="s">
        <v>7749</v>
      </c>
      <c r="C7997" s="774" t="s">
        <v>7725</v>
      </c>
      <c r="D7997" s="774" t="s">
        <v>7737</v>
      </c>
      <c r="E7997" s="717">
        <v>400.47</v>
      </c>
    </row>
    <row r="7998" spans="1:5">
      <c r="A7998" s="774">
        <v>606</v>
      </c>
      <c r="B7998" s="774" t="s">
        <v>7750</v>
      </c>
      <c r="C7998" s="774" t="s">
        <v>7725</v>
      </c>
      <c r="D7998" s="774" t="s">
        <v>7737</v>
      </c>
      <c r="E7998" s="717">
        <v>629.1</v>
      </c>
    </row>
    <row r="7999" spans="1:5">
      <c r="A7999" s="774">
        <v>11193</v>
      </c>
      <c r="B7999" s="774" t="s">
        <v>7751</v>
      </c>
      <c r="C7999" s="774" t="s">
        <v>7725</v>
      </c>
      <c r="D7999" s="774" t="s">
        <v>7737</v>
      </c>
      <c r="E7999" s="717">
        <v>637.84</v>
      </c>
    </row>
    <row r="8000" spans="1:5">
      <c r="A8000" s="774">
        <v>11197</v>
      </c>
      <c r="B8000" s="774" t="s">
        <v>7752</v>
      </c>
      <c r="C8000" s="774" t="s">
        <v>7728</v>
      </c>
      <c r="D8000" s="774" t="s">
        <v>7737</v>
      </c>
      <c r="E8000" s="717">
        <v>873.53</v>
      </c>
    </row>
    <row r="8001" spans="1:5">
      <c r="A8001" s="774">
        <v>3346</v>
      </c>
      <c r="B8001" s="774" t="s">
        <v>7753</v>
      </c>
      <c r="C8001" s="774" t="s">
        <v>615</v>
      </c>
      <c r="D8001" s="774" t="s">
        <v>7737</v>
      </c>
      <c r="E8001" s="717">
        <v>13.5</v>
      </c>
    </row>
    <row r="8002" spans="1:5">
      <c r="A8002" s="774">
        <v>3348</v>
      </c>
      <c r="B8002" s="774" t="s">
        <v>7754</v>
      </c>
      <c r="C8002" s="774" t="s">
        <v>615</v>
      </c>
      <c r="D8002" s="774" t="s">
        <v>7737</v>
      </c>
      <c r="E8002" s="717">
        <v>16.149999999999999</v>
      </c>
    </row>
    <row r="8003" spans="1:5">
      <c r="A8003" s="774">
        <v>3345</v>
      </c>
      <c r="B8003" s="774" t="s">
        <v>7755</v>
      </c>
      <c r="C8003" s="774" t="s">
        <v>615</v>
      </c>
      <c r="D8003" s="774" t="s">
        <v>7737</v>
      </c>
      <c r="E8003" s="717">
        <v>10.43</v>
      </c>
    </row>
    <row r="8004" spans="1:5">
      <c r="A8004" s="774">
        <v>39833</v>
      </c>
      <c r="B8004" s="774" t="s">
        <v>7756</v>
      </c>
      <c r="C8004" s="774" t="s">
        <v>615</v>
      </c>
      <c r="D8004" s="774" t="s">
        <v>7737</v>
      </c>
      <c r="E8004" s="717">
        <v>22.12</v>
      </c>
    </row>
    <row r="8005" spans="1:5">
      <c r="A8005" s="774">
        <v>39834</v>
      </c>
      <c r="B8005" s="774" t="s">
        <v>7757</v>
      </c>
      <c r="C8005" s="774" t="s">
        <v>615</v>
      </c>
      <c r="D8005" s="774" t="s">
        <v>7737</v>
      </c>
      <c r="E8005" s="717">
        <v>37.96</v>
      </c>
    </row>
    <row r="8006" spans="1:5">
      <c r="A8006" s="774">
        <v>39835</v>
      </c>
      <c r="B8006" s="774" t="s">
        <v>7758</v>
      </c>
      <c r="C8006" s="774" t="s">
        <v>615</v>
      </c>
      <c r="D8006" s="774" t="s">
        <v>7737</v>
      </c>
      <c r="E8006" s="717">
        <v>46.28</v>
      </c>
    </row>
    <row r="8007" spans="1:5">
      <c r="A8007" s="774">
        <v>3779</v>
      </c>
      <c r="B8007" s="774" t="s">
        <v>7759</v>
      </c>
      <c r="C8007" s="774" t="s">
        <v>7760</v>
      </c>
      <c r="D8007" s="774" t="s">
        <v>7723</v>
      </c>
      <c r="E8007" s="717">
        <v>6.41</v>
      </c>
    </row>
    <row r="8008" spans="1:5">
      <c r="A8008" s="774">
        <v>13382</v>
      </c>
      <c r="B8008" s="774" t="s">
        <v>7761</v>
      </c>
      <c r="C8008" s="774" t="s">
        <v>7728</v>
      </c>
      <c r="D8008" s="774" t="s">
        <v>7737</v>
      </c>
      <c r="E8008" s="717">
        <v>228.65</v>
      </c>
    </row>
    <row r="8009" spans="1:5">
      <c r="A8009" s="774">
        <v>4051</v>
      </c>
      <c r="B8009" s="774" t="s">
        <v>7762</v>
      </c>
      <c r="C8009" s="774" t="s">
        <v>7763</v>
      </c>
      <c r="D8009" s="774" t="s">
        <v>7723</v>
      </c>
      <c r="E8009" s="717">
        <v>84.9</v>
      </c>
    </row>
    <row r="8010" spans="1:5">
      <c r="A8010" s="774">
        <v>4047</v>
      </c>
      <c r="B8010" s="774" t="s">
        <v>7762</v>
      </c>
      <c r="C8010" s="774" t="s">
        <v>7742</v>
      </c>
      <c r="D8010" s="774" t="s">
        <v>7726</v>
      </c>
      <c r="E8010" s="717">
        <v>16.98</v>
      </c>
    </row>
    <row r="8011" spans="1:5">
      <c r="A8011" s="774">
        <v>38397</v>
      </c>
      <c r="B8011" s="774" t="s">
        <v>7764</v>
      </c>
      <c r="C8011" s="774" t="s">
        <v>7748</v>
      </c>
      <c r="D8011" s="774" t="s">
        <v>7723</v>
      </c>
      <c r="E8011" s="717">
        <v>4.5599999999999996</v>
      </c>
    </row>
    <row r="8012" spans="1:5">
      <c r="A8012" s="774">
        <v>7</v>
      </c>
      <c r="B8012" s="774" t="s">
        <v>7765</v>
      </c>
      <c r="C8012" s="774" t="s">
        <v>7748</v>
      </c>
      <c r="D8012" s="774" t="s">
        <v>7723</v>
      </c>
      <c r="E8012" s="717">
        <v>10.42</v>
      </c>
    </row>
    <row r="8013" spans="1:5">
      <c r="A8013" s="774">
        <v>4126</v>
      </c>
      <c r="B8013" s="774" t="s">
        <v>7766</v>
      </c>
      <c r="C8013" s="774" t="s">
        <v>7728</v>
      </c>
      <c r="D8013" s="774" t="s">
        <v>7737</v>
      </c>
      <c r="E8013" s="717">
        <v>201.23</v>
      </c>
    </row>
    <row r="8014" spans="1:5">
      <c r="A8014" s="774">
        <v>7347</v>
      </c>
      <c r="B8014" s="774" t="s">
        <v>7767</v>
      </c>
      <c r="C8014" s="774" t="s">
        <v>7742</v>
      </c>
      <c r="D8014" s="774" t="s">
        <v>7723</v>
      </c>
      <c r="E8014" s="717">
        <v>53.72</v>
      </c>
    </row>
    <row r="8015" spans="1:5">
      <c r="A8015" s="774">
        <v>7345</v>
      </c>
      <c r="B8015" s="774" t="s">
        <v>7768</v>
      </c>
      <c r="C8015" s="774" t="s">
        <v>7722</v>
      </c>
      <c r="D8015" s="774" t="s">
        <v>7723</v>
      </c>
      <c r="E8015" s="717">
        <v>19.329999999999998</v>
      </c>
    </row>
    <row r="8016" spans="1:5">
      <c r="A8016" s="774">
        <v>7344</v>
      </c>
      <c r="B8016" s="774" t="s">
        <v>7768</v>
      </c>
      <c r="C8016" s="774" t="s">
        <v>7742</v>
      </c>
      <c r="D8016" s="774" t="s">
        <v>7726</v>
      </c>
      <c r="E8016" s="717">
        <v>69.599999999999994</v>
      </c>
    </row>
    <row r="8017" spans="1:5">
      <c r="A8017" s="774">
        <v>40514</v>
      </c>
      <c r="B8017" s="774" t="s">
        <v>7769</v>
      </c>
      <c r="C8017" s="774" t="s">
        <v>7722</v>
      </c>
      <c r="D8017" s="774" t="s">
        <v>7726</v>
      </c>
      <c r="E8017" s="717">
        <v>26.77</v>
      </c>
    </row>
    <row r="8018" spans="1:5">
      <c r="A8018" s="774">
        <v>11199</v>
      </c>
      <c r="B8018" s="774" t="s">
        <v>7770</v>
      </c>
      <c r="C8018" s="774" t="s">
        <v>7728</v>
      </c>
      <c r="D8018" s="774" t="s">
        <v>7737</v>
      </c>
      <c r="E8018" s="717">
        <v>902.7</v>
      </c>
    </row>
    <row r="8019" spans="1:5">
      <c r="A8019" s="774">
        <v>4053</v>
      </c>
      <c r="B8019" s="774" t="s">
        <v>7771</v>
      </c>
      <c r="C8019" s="774" t="s">
        <v>7742</v>
      </c>
      <c r="D8019" s="774" t="s">
        <v>7723</v>
      </c>
      <c r="E8019" s="717">
        <v>64.680000000000007</v>
      </c>
    </row>
    <row r="8020" spans="1:5">
      <c r="A8020" s="774">
        <v>4056</v>
      </c>
      <c r="B8020" s="774" t="s">
        <v>7772</v>
      </c>
      <c r="C8020" s="774" t="s">
        <v>7742</v>
      </c>
      <c r="D8020" s="774" t="s">
        <v>7723</v>
      </c>
      <c r="E8020" s="717">
        <v>34.01</v>
      </c>
    </row>
    <row r="8021" spans="1:5">
      <c r="A8021" s="774">
        <v>16</v>
      </c>
      <c r="B8021" s="774" t="s">
        <v>7773</v>
      </c>
      <c r="C8021" s="774" t="s">
        <v>7748</v>
      </c>
      <c r="D8021" s="774" t="s">
        <v>7723</v>
      </c>
      <c r="E8021" s="717">
        <v>6.27</v>
      </c>
    </row>
    <row r="8022" spans="1:5">
      <c r="A8022" s="774">
        <v>21136</v>
      </c>
      <c r="B8022" s="774" t="s">
        <v>7774</v>
      </c>
      <c r="C8022" s="774" t="s">
        <v>7760</v>
      </c>
      <c r="D8022" s="774" t="s">
        <v>7737</v>
      </c>
      <c r="E8022" s="717">
        <v>10.62</v>
      </c>
    </row>
    <row r="8023" spans="1:5">
      <c r="A8023" s="774">
        <v>21128</v>
      </c>
      <c r="B8023" s="774" t="s">
        <v>7775</v>
      </c>
      <c r="C8023" s="774" t="s">
        <v>7760</v>
      </c>
      <c r="D8023" s="774" t="s">
        <v>7737</v>
      </c>
      <c r="E8023" s="717">
        <v>8.2200000000000006</v>
      </c>
    </row>
    <row r="8024" spans="1:5">
      <c r="A8024" s="774">
        <v>21130</v>
      </c>
      <c r="B8024" s="774" t="s">
        <v>7776</v>
      </c>
      <c r="C8024" s="774" t="s">
        <v>7760</v>
      </c>
      <c r="D8024" s="774" t="s">
        <v>7737</v>
      </c>
      <c r="E8024" s="717">
        <v>20.76</v>
      </c>
    </row>
    <row r="8025" spans="1:5">
      <c r="A8025" s="774">
        <v>21135</v>
      </c>
      <c r="B8025" s="774" t="s">
        <v>7777</v>
      </c>
      <c r="C8025" s="774" t="s">
        <v>7760</v>
      </c>
      <c r="D8025" s="774" t="s">
        <v>7737</v>
      </c>
      <c r="E8025" s="717">
        <v>20.440000000000001</v>
      </c>
    </row>
    <row r="8026" spans="1:5">
      <c r="A8026" s="774">
        <v>38605</v>
      </c>
      <c r="B8026" s="774" t="s">
        <v>7778</v>
      </c>
      <c r="C8026" s="774" t="s">
        <v>7728</v>
      </c>
      <c r="D8026" s="774" t="s">
        <v>7723</v>
      </c>
      <c r="E8026" s="717">
        <v>81.739999999999995</v>
      </c>
    </row>
    <row r="8027" spans="1:5">
      <c r="A8027" s="774">
        <v>11270</v>
      </c>
      <c r="B8027" s="774" t="s">
        <v>7779</v>
      </c>
      <c r="C8027" s="774" t="s">
        <v>7728</v>
      </c>
      <c r="D8027" s="774" t="s">
        <v>7723</v>
      </c>
      <c r="E8027" s="717">
        <v>2.35</v>
      </c>
    </row>
    <row r="8028" spans="1:5">
      <c r="A8028" s="774">
        <v>412</v>
      </c>
      <c r="B8028" s="774" t="s">
        <v>7780</v>
      </c>
      <c r="C8028" s="774" t="s">
        <v>7728</v>
      </c>
      <c r="D8028" s="774" t="s">
        <v>7723</v>
      </c>
      <c r="E8028" s="717">
        <v>0.87</v>
      </c>
    </row>
    <row r="8029" spans="1:5">
      <c r="A8029" s="774">
        <v>414</v>
      </c>
      <c r="B8029" s="774" t="s">
        <v>7781</v>
      </c>
      <c r="C8029" s="774" t="s">
        <v>7728</v>
      </c>
      <c r="D8029" s="774" t="s">
        <v>7723</v>
      </c>
      <c r="E8029" s="717">
        <v>0.05</v>
      </c>
    </row>
    <row r="8030" spans="1:5">
      <c r="A8030" s="774">
        <v>410</v>
      </c>
      <c r="B8030" s="774" t="s">
        <v>7782</v>
      </c>
      <c r="C8030" s="774" t="s">
        <v>7728</v>
      </c>
      <c r="D8030" s="774" t="s">
        <v>7723</v>
      </c>
      <c r="E8030" s="717">
        <v>0.13</v>
      </c>
    </row>
    <row r="8031" spans="1:5">
      <c r="A8031" s="774">
        <v>411</v>
      </c>
      <c r="B8031" s="774" t="s">
        <v>7783</v>
      </c>
      <c r="C8031" s="774" t="s">
        <v>7728</v>
      </c>
      <c r="D8031" s="774" t="s">
        <v>7726</v>
      </c>
      <c r="E8031" s="717">
        <v>0.17</v>
      </c>
    </row>
    <row r="8032" spans="1:5">
      <c r="A8032" s="774">
        <v>408</v>
      </c>
      <c r="B8032" s="774" t="s">
        <v>7784</v>
      </c>
      <c r="C8032" s="774" t="s">
        <v>7728</v>
      </c>
      <c r="D8032" s="774" t="s">
        <v>7723</v>
      </c>
      <c r="E8032" s="717">
        <v>0.84</v>
      </c>
    </row>
    <row r="8033" spans="1:5">
      <c r="A8033" s="774">
        <v>39131</v>
      </c>
      <c r="B8033" s="774" t="s">
        <v>7785</v>
      </c>
      <c r="C8033" s="774" t="s">
        <v>7728</v>
      </c>
      <c r="D8033" s="774" t="s">
        <v>7723</v>
      </c>
      <c r="E8033" s="717">
        <v>2.21</v>
      </c>
    </row>
    <row r="8034" spans="1:5">
      <c r="A8034" s="774">
        <v>394</v>
      </c>
      <c r="B8034" s="774" t="s">
        <v>7786</v>
      </c>
      <c r="C8034" s="774" t="s">
        <v>7728</v>
      </c>
      <c r="D8034" s="774" t="s">
        <v>7723</v>
      </c>
      <c r="E8034" s="717">
        <v>2.2400000000000002</v>
      </c>
    </row>
    <row r="8035" spans="1:5">
      <c r="A8035" s="774">
        <v>39130</v>
      </c>
      <c r="B8035" s="774" t="s">
        <v>7787</v>
      </c>
      <c r="C8035" s="774" t="s">
        <v>7728</v>
      </c>
      <c r="D8035" s="774" t="s">
        <v>7723</v>
      </c>
      <c r="E8035" s="717">
        <v>2.0099999999999998</v>
      </c>
    </row>
    <row r="8036" spans="1:5">
      <c r="A8036" s="774">
        <v>395</v>
      </c>
      <c r="B8036" s="774" t="s">
        <v>7788</v>
      </c>
      <c r="C8036" s="774" t="s">
        <v>7728</v>
      </c>
      <c r="D8036" s="774" t="s">
        <v>7723</v>
      </c>
      <c r="E8036" s="717">
        <v>2.15</v>
      </c>
    </row>
    <row r="8037" spans="1:5">
      <c r="A8037" s="774">
        <v>39127</v>
      </c>
      <c r="B8037" s="774" t="s">
        <v>7789</v>
      </c>
      <c r="C8037" s="774" t="s">
        <v>7728</v>
      </c>
      <c r="D8037" s="774" t="s">
        <v>7723</v>
      </c>
      <c r="E8037" s="717">
        <v>1.06</v>
      </c>
    </row>
    <row r="8038" spans="1:5">
      <c r="A8038" s="774">
        <v>392</v>
      </c>
      <c r="B8038" s="774" t="s">
        <v>7790</v>
      </c>
      <c r="C8038" s="774" t="s">
        <v>7728</v>
      </c>
      <c r="D8038" s="774" t="s">
        <v>7723</v>
      </c>
      <c r="E8038" s="717">
        <v>1.0900000000000001</v>
      </c>
    </row>
    <row r="8039" spans="1:5">
      <c r="A8039" s="774">
        <v>39129</v>
      </c>
      <c r="B8039" s="774" t="s">
        <v>7791</v>
      </c>
      <c r="C8039" s="774" t="s">
        <v>7728</v>
      </c>
      <c r="D8039" s="774" t="s">
        <v>7723</v>
      </c>
      <c r="E8039" s="717">
        <v>1.24</v>
      </c>
    </row>
    <row r="8040" spans="1:5">
      <c r="A8040" s="774">
        <v>393</v>
      </c>
      <c r="B8040" s="774" t="s">
        <v>7792</v>
      </c>
      <c r="C8040" s="774" t="s">
        <v>7728</v>
      </c>
      <c r="D8040" s="774" t="s">
        <v>7726</v>
      </c>
      <c r="E8040" s="717">
        <v>1.3</v>
      </c>
    </row>
    <row r="8041" spans="1:5">
      <c r="A8041" s="774">
        <v>39133</v>
      </c>
      <c r="B8041" s="774" t="s">
        <v>7793</v>
      </c>
      <c r="C8041" s="774" t="s">
        <v>7728</v>
      </c>
      <c r="D8041" s="774" t="s">
        <v>7723</v>
      </c>
      <c r="E8041" s="717">
        <v>2.9</v>
      </c>
    </row>
    <row r="8042" spans="1:5">
      <c r="A8042" s="774">
        <v>397</v>
      </c>
      <c r="B8042" s="774" t="s">
        <v>7794</v>
      </c>
      <c r="C8042" s="774" t="s">
        <v>7728</v>
      </c>
      <c r="D8042" s="774" t="s">
        <v>7723</v>
      </c>
      <c r="E8042" s="717">
        <v>3.2</v>
      </c>
    </row>
    <row r="8043" spans="1:5">
      <c r="A8043" s="774">
        <v>39132</v>
      </c>
      <c r="B8043" s="774" t="s">
        <v>7795</v>
      </c>
      <c r="C8043" s="774" t="s">
        <v>7728</v>
      </c>
      <c r="D8043" s="774" t="s">
        <v>7723</v>
      </c>
      <c r="E8043" s="717">
        <v>2.3199999999999998</v>
      </c>
    </row>
    <row r="8044" spans="1:5">
      <c r="A8044" s="774">
        <v>396</v>
      </c>
      <c r="B8044" s="774" t="s">
        <v>7796</v>
      </c>
      <c r="C8044" s="774" t="s">
        <v>7728</v>
      </c>
      <c r="D8044" s="774" t="s">
        <v>7723</v>
      </c>
      <c r="E8044" s="717">
        <v>2.48</v>
      </c>
    </row>
    <row r="8045" spans="1:5">
      <c r="A8045" s="774">
        <v>39135</v>
      </c>
      <c r="B8045" s="774" t="s">
        <v>7797</v>
      </c>
      <c r="C8045" s="774" t="s">
        <v>7728</v>
      </c>
      <c r="D8045" s="774" t="s">
        <v>7723</v>
      </c>
      <c r="E8045" s="717">
        <v>4.6399999999999997</v>
      </c>
    </row>
    <row r="8046" spans="1:5">
      <c r="A8046" s="774">
        <v>39128</v>
      </c>
      <c r="B8046" s="774" t="s">
        <v>7798</v>
      </c>
      <c r="C8046" s="774" t="s">
        <v>7728</v>
      </c>
      <c r="D8046" s="774" t="s">
        <v>7723</v>
      </c>
      <c r="E8046" s="717">
        <v>1.1599999999999999</v>
      </c>
    </row>
    <row r="8047" spans="1:5">
      <c r="A8047" s="774">
        <v>400</v>
      </c>
      <c r="B8047" s="774" t="s">
        <v>7799</v>
      </c>
      <c r="C8047" s="774" t="s">
        <v>7728</v>
      </c>
      <c r="D8047" s="774" t="s">
        <v>7723</v>
      </c>
      <c r="E8047" s="717">
        <v>1.1299999999999999</v>
      </c>
    </row>
    <row r="8048" spans="1:5">
      <c r="A8048" s="774">
        <v>39125</v>
      </c>
      <c r="B8048" s="774" t="s">
        <v>7800</v>
      </c>
      <c r="C8048" s="774" t="s">
        <v>7728</v>
      </c>
      <c r="D8048" s="774" t="s">
        <v>7723</v>
      </c>
      <c r="E8048" s="717">
        <v>1.1599999999999999</v>
      </c>
    </row>
    <row r="8049" spans="1:5">
      <c r="A8049" s="774">
        <v>39134</v>
      </c>
      <c r="B8049" s="774" t="s">
        <v>7801</v>
      </c>
      <c r="C8049" s="774" t="s">
        <v>7728</v>
      </c>
      <c r="D8049" s="774" t="s">
        <v>7723</v>
      </c>
      <c r="E8049" s="717">
        <v>3.87</v>
      </c>
    </row>
    <row r="8050" spans="1:5">
      <c r="A8050" s="774">
        <v>398</v>
      </c>
      <c r="B8050" s="774" t="s">
        <v>7802</v>
      </c>
      <c r="C8050" s="774" t="s">
        <v>7728</v>
      </c>
      <c r="D8050" s="774" t="s">
        <v>7723</v>
      </c>
      <c r="E8050" s="717">
        <v>3.56</v>
      </c>
    </row>
    <row r="8051" spans="1:5">
      <c r="A8051" s="774">
        <v>39126</v>
      </c>
      <c r="B8051" s="774" t="s">
        <v>7803</v>
      </c>
      <c r="C8051" s="774" t="s">
        <v>7728</v>
      </c>
      <c r="D8051" s="774" t="s">
        <v>7723</v>
      </c>
      <c r="E8051" s="717">
        <v>5.22</v>
      </c>
    </row>
    <row r="8052" spans="1:5">
      <c r="A8052" s="774">
        <v>399</v>
      </c>
      <c r="B8052" s="774" t="s">
        <v>7804</v>
      </c>
      <c r="C8052" s="774" t="s">
        <v>7728</v>
      </c>
      <c r="D8052" s="774" t="s">
        <v>7723</v>
      </c>
      <c r="E8052" s="717">
        <v>4.5999999999999996</v>
      </c>
    </row>
    <row r="8053" spans="1:5">
      <c r="A8053" s="774">
        <v>39158</v>
      </c>
      <c r="B8053" s="774" t="s">
        <v>7805</v>
      </c>
      <c r="C8053" s="774" t="s">
        <v>7728</v>
      </c>
      <c r="D8053" s="774" t="s">
        <v>7723</v>
      </c>
      <c r="E8053" s="717">
        <v>12.36</v>
      </c>
    </row>
    <row r="8054" spans="1:5">
      <c r="A8054" s="774">
        <v>39141</v>
      </c>
      <c r="B8054" s="774" t="s">
        <v>7806</v>
      </c>
      <c r="C8054" s="774" t="s">
        <v>7728</v>
      </c>
      <c r="D8054" s="774" t="s">
        <v>7723</v>
      </c>
      <c r="E8054" s="717">
        <v>0.89</v>
      </c>
    </row>
    <row r="8055" spans="1:5">
      <c r="A8055" s="774">
        <v>39140</v>
      </c>
      <c r="B8055" s="774" t="s">
        <v>7807</v>
      </c>
      <c r="C8055" s="774" t="s">
        <v>7728</v>
      </c>
      <c r="D8055" s="774" t="s">
        <v>7723</v>
      </c>
      <c r="E8055" s="717">
        <v>0.81</v>
      </c>
    </row>
    <row r="8056" spans="1:5">
      <c r="A8056" s="774">
        <v>39137</v>
      </c>
      <c r="B8056" s="774" t="s">
        <v>7808</v>
      </c>
      <c r="C8056" s="774" t="s">
        <v>7728</v>
      </c>
      <c r="D8056" s="774" t="s">
        <v>7723</v>
      </c>
      <c r="E8056" s="717">
        <v>0.47</v>
      </c>
    </row>
    <row r="8057" spans="1:5">
      <c r="A8057" s="774">
        <v>39139</v>
      </c>
      <c r="B8057" s="774" t="s">
        <v>7809</v>
      </c>
      <c r="C8057" s="774" t="s">
        <v>7728</v>
      </c>
      <c r="D8057" s="774" t="s">
        <v>7723</v>
      </c>
      <c r="E8057" s="717">
        <v>0.67</v>
      </c>
    </row>
    <row r="8058" spans="1:5">
      <c r="A8058" s="774">
        <v>39143</v>
      </c>
      <c r="B8058" s="774" t="s">
        <v>7810</v>
      </c>
      <c r="C8058" s="774" t="s">
        <v>7728</v>
      </c>
      <c r="D8058" s="774" t="s">
        <v>7723</v>
      </c>
      <c r="E8058" s="717">
        <v>1.85</v>
      </c>
    </row>
    <row r="8059" spans="1:5">
      <c r="A8059" s="774">
        <v>39142</v>
      </c>
      <c r="B8059" s="774" t="s">
        <v>7811</v>
      </c>
      <c r="C8059" s="774" t="s">
        <v>7728</v>
      </c>
      <c r="D8059" s="774" t="s">
        <v>7723</v>
      </c>
      <c r="E8059" s="717">
        <v>1.32</v>
      </c>
    </row>
    <row r="8060" spans="1:5">
      <c r="A8060" s="774">
        <v>39138</v>
      </c>
      <c r="B8060" s="774" t="s">
        <v>7812</v>
      </c>
      <c r="C8060" s="774" t="s">
        <v>7728</v>
      </c>
      <c r="D8060" s="774" t="s">
        <v>7723</v>
      </c>
      <c r="E8060" s="717">
        <v>0.49</v>
      </c>
    </row>
    <row r="8061" spans="1:5">
      <c r="A8061" s="774">
        <v>39136</v>
      </c>
      <c r="B8061" s="774" t="s">
        <v>7813</v>
      </c>
      <c r="C8061" s="774" t="s">
        <v>7728</v>
      </c>
      <c r="D8061" s="774" t="s">
        <v>7723</v>
      </c>
      <c r="E8061" s="717">
        <v>0.33</v>
      </c>
    </row>
    <row r="8062" spans="1:5">
      <c r="A8062" s="774">
        <v>39144</v>
      </c>
      <c r="B8062" s="774" t="s">
        <v>7814</v>
      </c>
      <c r="C8062" s="774" t="s">
        <v>7728</v>
      </c>
      <c r="D8062" s="774" t="s">
        <v>7723</v>
      </c>
      <c r="E8062" s="717">
        <v>2.15</v>
      </c>
    </row>
    <row r="8063" spans="1:5">
      <c r="A8063" s="774">
        <v>39145</v>
      </c>
      <c r="B8063" s="774" t="s">
        <v>7815</v>
      </c>
      <c r="C8063" s="774" t="s">
        <v>7728</v>
      </c>
      <c r="D8063" s="774" t="s">
        <v>7723</v>
      </c>
      <c r="E8063" s="717">
        <v>3.55</v>
      </c>
    </row>
    <row r="8064" spans="1:5">
      <c r="A8064" s="774">
        <v>12615</v>
      </c>
      <c r="B8064" s="774" t="s">
        <v>7816</v>
      </c>
      <c r="C8064" s="774" t="s">
        <v>7728</v>
      </c>
      <c r="D8064" s="774" t="s">
        <v>7737</v>
      </c>
      <c r="E8064" s="717">
        <v>3.44</v>
      </c>
    </row>
    <row r="8065" spans="1:5">
      <c r="A8065" s="774">
        <v>11927</v>
      </c>
      <c r="B8065" s="774" t="s">
        <v>7817</v>
      </c>
      <c r="C8065" s="774" t="s">
        <v>7728</v>
      </c>
      <c r="D8065" s="774" t="s">
        <v>7723</v>
      </c>
      <c r="E8065" s="717">
        <v>7.02</v>
      </c>
    </row>
    <row r="8066" spans="1:5">
      <c r="A8066" s="774">
        <v>11928</v>
      </c>
      <c r="B8066" s="774" t="s">
        <v>7818</v>
      </c>
      <c r="C8066" s="774" t="s">
        <v>7728</v>
      </c>
      <c r="D8066" s="774" t="s">
        <v>7723</v>
      </c>
      <c r="E8066" s="717">
        <v>8.0399999999999991</v>
      </c>
    </row>
    <row r="8067" spans="1:5">
      <c r="A8067" s="774">
        <v>11929</v>
      </c>
      <c r="B8067" s="774" t="s">
        <v>7819</v>
      </c>
      <c r="C8067" s="774" t="s">
        <v>7728</v>
      </c>
      <c r="D8067" s="774" t="s">
        <v>7723</v>
      </c>
      <c r="E8067" s="717">
        <v>12.44</v>
      </c>
    </row>
    <row r="8068" spans="1:5">
      <c r="A8068" s="774">
        <v>36801</v>
      </c>
      <c r="B8068" s="774" t="s">
        <v>7820</v>
      </c>
      <c r="C8068" s="774" t="s">
        <v>7728</v>
      </c>
      <c r="D8068" s="774" t="s">
        <v>7723</v>
      </c>
      <c r="E8068" s="717">
        <v>22.53</v>
      </c>
    </row>
    <row r="8069" spans="1:5">
      <c r="A8069" s="774">
        <v>36246</v>
      </c>
      <c r="B8069" s="774" t="s">
        <v>7821</v>
      </c>
      <c r="C8069" s="774" t="s">
        <v>7760</v>
      </c>
      <c r="D8069" s="774" t="s">
        <v>7723</v>
      </c>
      <c r="E8069" s="717">
        <v>2.95</v>
      </c>
    </row>
    <row r="8070" spans="1:5">
      <c r="A8070" s="774">
        <v>37600</v>
      </c>
      <c r="B8070" s="774" t="s">
        <v>7822</v>
      </c>
      <c r="C8070" s="774" t="s">
        <v>7728</v>
      </c>
      <c r="D8070" s="774" t="s">
        <v>7737</v>
      </c>
      <c r="E8070" s="717">
        <v>67.38</v>
      </c>
    </row>
    <row r="8071" spans="1:5">
      <c r="A8071" s="774">
        <v>37599</v>
      </c>
      <c r="B8071" s="774" t="s">
        <v>7823</v>
      </c>
      <c r="C8071" s="774" t="s">
        <v>7728</v>
      </c>
      <c r="D8071" s="774" t="s">
        <v>7737</v>
      </c>
      <c r="E8071" s="717">
        <v>62.71</v>
      </c>
    </row>
    <row r="8072" spans="1:5">
      <c r="A8072" s="774">
        <v>1</v>
      </c>
      <c r="B8072" s="774" t="s">
        <v>7824</v>
      </c>
      <c r="C8072" s="774" t="s">
        <v>7748</v>
      </c>
      <c r="D8072" s="774" t="s">
        <v>7726</v>
      </c>
      <c r="E8072" s="717">
        <v>55.54</v>
      </c>
    </row>
    <row r="8073" spans="1:5">
      <c r="A8073" s="774">
        <v>3</v>
      </c>
      <c r="B8073" s="774" t="s">
        <v>7825</v>
      </c>
      <c r="C8073" s="774" t="s">
        <v>7722</v>
      </c>
      <c r="D8073" s="774" t="s">
        <v>7723</v>
      </c>
      <c r="E8073" s="717">
        <v>4.5</v>
      </c>
    </row>
    <row r="8074" spans="1:5">
      <c r="A8074" s="774">
        <v>43054</v>
      </c>
      <c r="B8074" s="774" t="s">
        <v>7826</v>
      </c>
      <c r="C8074" s="774" t="s">
        <v>7748</v>
      </c>
      <c r="D8074" s="774" t="s">
        <v>7723</v>
      </c>
      <c r="E8074" s="717">
        <v>8.3000000000000007</v>
      </c>
    </row>
    <row r="8075" spans="1:5">
      <c r="A8075" s="774">
        <v>42402</v>
      </c>
      <c r="B8075" s="774" t="s">
        <v>7827</v>
      </c>
      <c r="C8075" s="774" t="s">
        <v>7748</v>
      </c>
      <c r="D8075" s="774" t="s">
        <v>7723</v>
      </c>
      <c r="E8075" s="717">
        <v>7.93</v>
      </c>
    </row>
    <row r="8076" spans="1:5">
      <c r="A8076" s="774">
        <v>42403</v>
      </c>
      <c r="B8076" s="774" t="s">
        <v>7828</v>
      </c>
      <c r="C8076" s="774" t="s">
        <v>7748</v>
      </c>
      <c r="D8076" s="774" t="s">
        <v>7723</v>
      </c>
      <c r="E8076" s="717">
        <v>10.17</v>
      </c>
    </row>
    <row r="8077" spans="1:5">
      <c r="A8077" s="774">
        <v>42404</v>
      </c>
      <c r="B8077" s="774" t="s">
        <v>7829</v>
      </c>
      <c r="C8077" s="774" t="s">
        <v>7748</v>
      </c>
      <c r="D8077" s="774" t="s">
        <v>7723</v>
      </c>
      <c r="E8077" s="717">
        <v>10.11</v>
      </c>
    </row>
    <row r="8078" spans="1:5">
      <c r="A8078" s="774">
        <v>42405</v>
      </c>
      <c r="B8078" s="774" t="s">
        <v>7830</v>
      </c>
      <c r="C8078" s="774" t="s">
        <v>7748</v>
      </c>
      <c r="D8078" s="774" t="s">
        <v>7723</v>
      </c>
      <c r="E8078" s="717">
        <v>10.77</v>
      </c>
    </row>
    <row r="8079" spans="1:5">
      <c r="A8079" s="774">
        <v>34341</v>
      </c>
      <c r="B8079" s="774" t="s">
        <v>7831</v>
      </c>
      <c r="C8079" s="774" t="s">
        <v>7748</v>
      </c>
      <c r="D8079" s="774" t="s">
        <v>7723</v>
      </c>
      <c r="E8079" s="717">
        <v>9.35</v>
      </c>
    </row>
    <row r="8080" spans="1:5">
      <c r="A8080" s="774">
        <v>43053</v>
      </c>
      <c r="B8080" s="774" t="s">
        <v>7832</v>
      </c>
      <c r="C8080" s="774" t="s">
        <v>7748</v>
      </c>
      <c r="D8080" s="774" t="s">
        <v>7723</v>
      </c>
      <c r="E8080" s="717">
        <v>7.41</v>
      </c>
    </row>
    <row r="8081" spans="1:5">
      <c r="A8081" s="774">
        <v>43058</v>
      </c>
      <c r="B8081" s="774" t="s">
        <v>7833</v>
      </c>
      <c r="C8081" s="774" t="s">
        <v>7748</v>
      </c>
      <c r="D8081" s="774" t="s">
        <v>7723</v>
      </c>
      <c r="E8081" s="717">
        <v>7.68</v>
      </c>
    </row>
    <row r="8082" spans="1:5">
      <c r="A8082" s="774">
        <v>34</v>
      </c>
      <c r="B8082" s="774" t="s">
        <v>270</v>
      </c>
      <c r="C8082" s="774" t="s">
        <v>7748</v>
      </c>
      <c r="D8082" s="774" t="s">
        <v>7723</v>
      </c>
      <c r="E8082" s="717">
        <v>7.72</v>
      </c>
    </row>
    <row r="8083" spans="1:5">
      <c r="A8083" s="774">
        <v>43055</v>
      </c>
      <c r="B8083" s="774" t="s">
        <v>7834</v>
      </c>
      <c r="C8083" s="774" t="s">
        <v>7748</v>
      </c>
      <c r="D8083" s="774" t="s">
        <v>7726</v>
      </c>
      <c r="E8083" s="717">
        <v>6.69</v>
      </c>
    </row>
    <row r="8084" spans="1:5">
      <c r="A8084" s="774">
        <v>43056</v>
      </c>
      <c r="B8084" s="774" t="s">
        <v>7835</v>
      </c>
      <c r="C8084" s="774" t="s">
        <v>7748</v>
      </c>
      <c r="D8084" s="774" t="s">
        <v>7723</v>
      </c>
      <c r="E8084" s="717">
        <v>7.71</v>
      </c>
    </row>
    <row r="8085" spans="1:5">
      <c r="A8085" s="774">
        <v>43057</v>
      </c>
      <c r="B8085" s="774" t="s">
        <v>7836</v>
      </c>
      <c r="C8085" s="774" t="s">
        <v>7748</v>
      </c>
      <c r="D8085" s="774" t="s">
        <v>7723</v>
      </c>
      <c r="E8085" s="717">
        <v>8.48</v>
      </c>
    </row>
    <row r="8086" spans="1:5">
      <c r="A8086" s="774">
        <v>34449</v>
      </c>
      <c r="B8086" s="774" t="s">
        <v>7837</v>
      </c>
      <c r="C8086" s="774" t="s">
        <v>7748</v>
      </c>
      <c r="D8086" s="774" t="s">
        <v>7723</v>
      </c>
      <c r="E8086" s="717">
        <v>9.06</v>
      </c>
    </row>
    <row r="8087" spans="1:5">
      <c r="A8087" s="774">
        <v>32</v>
      </c>
      <c r="B8087" s="774" t="s">
        <v>7838</v>
      </c>
      <c r="C8087" s="774" t="s">
        <v>7748</v>
      </c>
      <c r="D8087" s="774" t="s">
        <v>7723</v>
      </c>
      <c r="E8087" s="717">
        <v>8.15</v>
      </c>
    </row>
    <row r="8088" spans="1:5">
      <c r="A8088" s="774">
        <v>33</v>
      </c>
      <c r="B8088" s="774" t="s">
        <v>7839</v>
      </c>
      <c r="C8088" s="774" t="s">
        <v>7748</v>
      </c>
      <c r="D8088" s="774" t="s">
        <v>7723</v>
      </c>
      <c r="E8088" s="717">
        <v>8.19</v>
      </c>
    </row>
    <row r="8089" spans="1:5">
      <c r="A8089" s="774">
        <v>43061</v>
      </c>
      <c r="B8089" s="774" t="s">
        <v>7840</v>
      </c>
      <c r="C8089" s="774" t="s">
        <v>7748</v>
      </c>
      <c r="D8089" s="774" t="s">
        <v>7723</v>
      </c>
      <c r="E8089" s="717">
        <v>7.66</v>
      </c>
    </row>
    <row r="8090" spans="1:5">
      <c r="A8090" s="774">
        <v>43059</v>
      </c>
      <c r="B8090" s="774" t="s">
        <v>7841</v>
      </c>
      <c r="C8090" s="774" t="s">
        <v>7748</v>
      </c>
      <c r="D8090" s="774" t="s">
        <v>7723</v>
      </c>
      <c r="E8090" s="717">
        <v>7.31</v>
      </c>
    </row>
    <row r="8091" spans="1:5">
      <c r="A8091" s="774">
        <v>43062</v>
      </c>
      <c r="B8091" s="774" t="s">
        <v>7842</v>
      </c>
      <c r="C8091" s="774" t="s">
        <v>7748</v>
      </c>
      <c r="D8091" s="774" t="s">
        <v>7723</v>
      </c>
      <c r="E8091" s="717">
        <v>8.1</v>
      </c>
    </row>
    <row r="8092" spans="1:5">
      <c r="A8092" s="774">
        <v>43060</v>
      </c>
      <c r="B8092" s="774" t="s">
        <v>7843</v>
      </c>
      <c r="C8092" s="774" t="s">
        <v>7748</v>
      </c>
      <c r="D8092" s="774" t="s">
        <v>7723</v>
      </c>
      <c r="E8092" s="717">
        <v>6.36</v>
      </c>
    </row>
    <row r="8093" spans="1:5">
      <c r="A8093" s="774">
        <v>20063</v>
      </c>
      <c r="B8093" s="774" t="s">
        <v>7844</v>
      </c>
      <c r="C8093" s="774" t="s">
        <v>7728</v>
      </c>
      <c r="D8093" s="774" t="s">
        <v>7737</v>
      </c>
      <c r="E8093" s="717">
        <v>3.42</v>
      </c>
    </row>
    <row r="8094" spans="1:5">
      <c r="A8094" s="774">
        <v>40410</v>
      </c>
      <c r="B8094" s="774" t="s">
        <v>7845</v>
      </c>
      <c r="C8094" s="774" t="s">
        <v>7728</v>
      </c>
      <c r="D8094" s="774" t="s">
        <v>7737</v>
      </c>
      <c r="E8094" s="717">
        <v>18.72</v>
      </c>
    </row>
    <row r="8095" spans="1:5">
      <c r="A8095" s="774">
        <v>40411</v>
      </c>
      <c r="B8095" s="774" t="s">
        <v>7846</v>
      </c>
      <c r="C8095" s="774" t="s">
        <v>7728</v>
      </c>
      <c r="D8095" s="774" t="s">
        <v>7737</v>
      </c>
      <c r="E8095" s="717">
        <v>20.309999999999999</v>
      </c>
    </row>
    <row r="8096" spans="1:5">
      <c r="A8096" s="774">
        <v>40412</v>
      </c>
      <c r="B8096" s="774" t="s">
        <v>7847</v>
      </c>
      <c r="C8096" s="774" t="s">
        <v>7728</v>
      </c>
      <c r="D8096" s="774" t="s">
        <v>7737</v>
      </c>
      <c r="E8096" s="717">
        <v>22.8</v>
      </c>
    </row>
    <row r="8097" spans="1:5">
      <c r="A8097" s="774">
        <v>38838</v>
      </c>
      <c r="B8097" s="774" t="s">
        <v>7848</v>
      </c>
      <c r="C8097" s="774" t="s">
        <v>7728</v>
      </c>
      <c r="D8097" s="774" t="s">
        <v>7737</v>
      </c>
      <c r="E8097" s="717">
        <v>9.57</v>
      </c>
    </row>
    <row r="8098" spans="1:5">
      <c r="A8098" s="774">
        <v>38839</v>
      </c>
      <c r="B8098" s="774" t="s">
        <v>7849</v>
      </c>
      <c r="C8098" s="774" t="s">
        <v>7728</v>
      </c>
      <c r="D8098" s="774" t="s">
        <v>7737</v>
      </c>
      <c r="E8098" s="717">
        <v>11.27</v>
      </c>
    </row>
    <row r="8099" spans="1:5">
      <c r="A8099" s="774">
        <v>55</v>
      </c>
      <c r="B8099" s="774" t="s">
        <v>7850</v>
      </c>
      <c r="C8099" s="774" t="s">
        <v>7728</v>
      </c>
      <c r="D8099" s="774" t="s">
        <v>7737</v>
      </c>
      <c r="E8099" s="717">
        <v>3.8</v>
      </c>
    </row>
    <row r="8100" spans="1:5">
      <c r="A8100" s="774">
        <v>61</v>
      </c>
      <c r="B8100" s="774" t="s">
        <v>7851</v>
      </c>
      <c r="C8100" s="774" t="s">
        <v>7728</v>
      </c>
      <c r="D8100" s="774" t="s">
        <v>7737</v>
      </c>
      <c r="E8100" s="717">
        <v>3.59</v>
      </c>
    </row>
    <row r="8101" spans="1:5">
      <c r="A8101" s="774">
        <v>62</v>
      </c>
      <c r="B8101" s="774" t="s">
        <v>7852</v>
      </c>
      <c r="C8101" s="774" t="s">
        <v>7728</v>
      </c>
      <c r="D8101" s="774" t="s">
        <v>7737</v>
      </c>
      <c r="E8101" s="717">
        <v>7.45</v>
      </c>
    </row>
    <row r="8102" spans="1:5">
      <c r="A8102" s="774">
        <v>77</v>
      </c>
      <c r="B8102" s="774" t="s">
        <v>7853</v>
      </c>
      <c r="C8102" s="774" t="s">
        <v>7728</v>
      </c>
      <c r="D8102" s="774" t="s">
        <v>7723</v>
      </c>
      <c r="E8102" s="717">
        <v>1.2</v>
      </c>
    </row>
    <row r="8103" spans="1:5">
      <c r="A8103" s="774">
        <v>76</v>
      </c>
      <c r="B8103" s="774" t="s">
        <v>7854</v>
      </c>
      <c r="C8103" s="774" t="s">
        <v>7728</v>
      </c>
      <c r="D8103" s="774" t="s">
        <v>7723</v>
      </c>
      <c r="E8103" s="717">
        <v>1.22</v>
      </c>
    </row>
    <row r="8104" spans="1:5">
      <c r="A8104" s="774">
        <v>67</v>
      </c>
      <c r="B8104" s="774" t="s">
        <v>7855</v>
      </c>
      <c r="C8104" s="774" t="s">
        <v>7728</v>
      </c>
      <c r="D8104" s="774" t="s">
        <v>7723</v>
      </c>
      <c r="E8104" s="717">
        <v>11.76</v>
      </c>
    </row>
    <row r="8105" spans="1:5">
      <c r="A8105" s="774">
        <v>71</v>
      </c>
      <c r="B8105" s="774" t="s">
        <v>7856</v>
      </c>
      <c r="C8105" s="774" t="s">
        <v>7728</v>
      </c>
      <c r="D8105" s="774" t="s">
        <v>7723</v>
      </c>
      <c r="E8105" s="717">
        <v>21.61</v>
      </c>
    </row>
    <row r="8106" spans="1:5">
      <c r="A8106" s="774">
        <v>73</v>
      </c>
      <c r="B8106" s="774" t="s">
        <v>7857</v>
      </c>
      <c r="C8106" s="774" t="s">
        <v>7728</v>
      </c>
      <c r="D8106" s="774" t="s">
        <v>7723</v>
      </c>
      <c r="E8106" s="717">
        <v>16.14</v>
      </c>
    </row>
    <row r="8107" spans="1:5">
      <c r="A8107" s="774">
        <v>103</v>
      </c>
      <c r="B8107" s="774" t="s">
        <v>7858</v>
      </c>
      <c r="C8107" s="774" t="s">
        <v>7728</v>
      </c>
      <c r="D8107" s="774" t="s">
        <v>7723</v>
      </c>
      <c r="E8107" s="717">
        <v>48.01</v>
      </c>
    </row>
    <row r="8108" spans="1:5">
      <c r="A8108" s="774">
        <v>107</v>
      </c>
      <c r="B8108" s="774" t="s">
        <v>7859</v>
      </c>
      <c r="C8108" s="774" t="s">
        <v>7728</v>
      </c>
      <c r="D8108" s="774" t="s">
        <v>7723</v>
      </c>
      <c r="E8108" s="717">
        <v>0.75</v>
      </c>
    </row>
    <row r="8109" spans="1:5">
      <c r="A8109" s="774">
        <v>65</v>
      </c>
      <c r="B8109" s="774" t="s">
        <v>7860</v>
      </c>
      <c r="C8109" s="774" t="s">
        <v>7728</v>
      </c>
      <c r="D8109" s="774" t="s">
        <v>7723</v>
      </c>
      <c r="E8109" s="717">
        <v>0.92</v>
      </c>
    </row>
    <row r="8110" spans="1:5">
      <c r="A8110" s="774">
        <v>108</v>
      </c>
      <c r="B8110" s="774" t="s">
        <v>7861</v>
      </c>
      <c r="C8110" s="774" t="s">
        <v>7728</v>
      </c>
      <c r="D8110" s="774" t="s">
        <v>7723</v>
      </c>
      <c r="E8110" s="717">
        <v>1.92</v>
      </c>
    </row>
    <row r="8111" spans="1:5">
      <c r="A8111" s="774">
        <v>110</v>
      </c>
      <c r="B8111" s="774" t="s">
        <v>7862</v>
      </c>
      <c r="C8111" s="774" t="s">
        <v>7728</v>
      </c>
      <c r="D8111" s="774" t="s">
        <v>7723</v>
      </c>
      <c r="E8111" s="717">
        <v>7.41</v>
      </c>
    </row>
    <row r="8112" spans="1:5">
      <c r="A8112" s="774">
        <v>109</v>
      </c>
      <c r="B8112" s="774" t="s">
        <v>7863</v>
      </c>
      <c r="C8112" s="774" t="s">
        <v>7728</v>
      </c>
      <c r="D8112" s="774" t="s">
        <v>7723</v>
      </c>
      <c r="E8112" s="717">
        <v>3.65</v>
      </c>
    </row>
    <row r="8113" spans="1:5">
      <c r="A8113" s="774">
        <v>111</v>
      </c>
      <c r="B8113" s="774" t="s">
        <v>7864</v>
      </c>
      <c r="C8113" s="774" t="s">
        <v>7728</v>
      </c>
      <c r="D8113" s="774" t="s">
        <v>7723</v>
      </c>
      <c r="E8113" s="717">
        <v>8.5500000000000007</v>
      </c>
    </row>
    <row r="8114" spans="1:5">
      <c r="A8114" s="774">
        <v>112</v>
      </c>
      <c r="B8114" s="774" t="s">
        <v>7865</v>
      </c>
      <c r="C8114" s="774" t="s">
        <v>7728</v>
      </c>
      <c r="D8114" s="774" t="s">
        <v>7723</v>
      </c>
      <c r="E8114" s="717">
        <v>4.6500000000000004</v>
      </c>
    </row>
    <row r="8115" spans="1:5">
      <c r="A8115" s="774">
        <v>113</v>
      </c>
      <c r="B8115" s="774" t="s">
        <v>7866</v>
      </c>
      <c r="C8115" s="774" t="s">
        <v>7728</v>
      </c>
      <c r="D8115" s="774" t="s">
        <v>7723</v>
      </c>
      <c r="E8115" s="717">
        <v>12.63</v>
      </c>
    </row>
    <row r="8116" spans="1:5">
      <c r="A8116" s="774">
        <v>104</v>
      </c>
      <c r="B8116" s="774" t="s">
        <v>7867</v>
      </c>
      <c r="C8116" s="774" t="s">
        <v>7728</v>
      </c>
      <c r="D8116" s="774" t="s">
        <v>7723</v>
      </c>
      <c r="E8116" s="717">
        <v>18.36</v>
      </c>
    </row>
    <row r="8117" spans="1:5">
      <c r="A8117" s="774">
        <v>102</v>
      </c>
      <c r="B8117" s="774" t="s">
        <v>7868</v>
      </c>
      <c r="C8117" s="774" t="s">
        <v>7728</v>
      </c>
      <c r="D8117" s="774" t="s">
        <v>7723</v>
      </c>
      <c r="E8117" s="717">
        <v>30.15</v>
      </c>
    </row>
    <row r="8118" spans="1:5">
      <c r="A8118" s="774">
        <v>95</v>
      </c>
      <c r="B8118" s="774" t="s">
        <v>7869</v>
      </c>
      <c r="C8118" s="774" t="s">
        <v>7728</v>
      </c>
      <c r="D8118" s="774" t="s">
        <v>7723</v>
      </c>
      <c r="E8118" s="717">
        <v>10.210000000000001</v>
      </c>
    </row>
    <row r="8119" spans="1:5">
      <c r="A8119" s="774">
        <v>96</v>
      </c>
      <c r="B8119" s="774" t="s">
        <v>7870</v>
      </c>
      <c r="C8119" s="774" t="s">
        <v>7728</v>
      </c>
      <c r="D8119" s="774" t="s">
        <v>7723</v>
      </c>
      <c r="E8119" s="717">
        <v>11.73</v>
      </c>
    </row>
    <row r="8120" spans="1:5">
      <c r="A8120" s="774">
        <v>97</v>
      </c>
      <c r="B8120" s="774" t="s">
        <v>7871</v>
      </c>
      <c r="C8120" s="774" t="s">
        <v>7728</v>
      </c>
      <c r="D8120" s="774" t="s">
        <v>7723</v>
      </c>
      <c r="E8120" s="717">
        <v>15.24</v>
      </c>
    </row>
    <row r="8121" spans="1:5">
      <c r="A8121" s="774">
        <v>98</v>
      </c>
      <c r="B8121" s="774" t="s">
        <v>7872</v>
      </c>
      <c r="C8121" s="774" t="s">
        <v>7728</v>
      </c>
      <c r="D8121" s="774" t="s">
        <v>7723</v>
      </c>
      <c r="E8121" s="717">
        <v>20.54</v>
      </c>
    </row>
    <row r="8122" spans="1:5">
      <c r="A8122" s="774">
        <v>99</v>
      </c>
      <c r="B8122" s="774" t="s">
        <v>7873</v>
      </c>
      <c r="C8122" s="774" t="s">
        <v>7728</v>
      </c>
      <c r="D8122" s="774" t="s">
        <v>7723</v>
      </c>
      <c r="E8122" s="717">
        <v>24.91</v>
      </c>
    </row>
    <row r="8123" spans="1:5">
      <c r="A8123" s="774">
        <v>100</v>
      </c>
      <c r="B8123" s="774" t="s">
        <v>7874</v>
      </c>
      <c r="C8123" s="774" t="s">
        <v>7728</v>
      </c>
      <c r="D8123" s="774" t="s">
        <v>7723</v>
      </c>
      <c r="E8123" s="717">
        <v>34.76</v>
      </c>
    </row>
    <row r="8124" spans="1:5">
      <c r="A8124" s="774">
        <v>75</v>
      </c>
      <c r="B8124" s="774" t="s">
        <v>7875</v>
      </c>
      <c r="C8124" s="774" t="s">
        <v>7728</v>
      </c>
      <c r="D8124" s="774" t="s">
        <v>7723</v>
      </c>
      <c r="E8124" s="717">
        <v>362.25</v>
      </c>
    </row>
    <row r="8125" spans="1:5">
      <c r="A8125" s="774">
        <v>114</v>
      </c>
      <c r="B8125" s="774" t="s">
        <v>7876</v>
      </c>
      <c r="C8125" s="774" t="s">
        <v>7728</v>
      </c>
      <c r="D8125" s="774" t="s">
        <v>7723</v>
      </c>
      <c r="E8125" s="717">
        <v>13.2</v>
      </c>
    </row>
    <row r="8126" spans="1:5">
      <c r="A8126" s="774">
        <v>68</v>
      </c>
      <c r="B8126" s="774" t="s">
        <v>7877</v>
      </c>
      <c r="C8126" s="774" t="s">
        <v>7728</v>
      </c>
      <c r="D8126" s="774" t="s">
        <v>7723</v>
      </c>
      <c r="E8126" s="717">
        <v>20.18</v>
      </c>
    </row>
    <row r="8127" spans="1:5">
      <c r="A8127" s="774">
        <v>86</v>
      </c>
      <c r="B8127" s="774" t="s">
        <v>7878</v>
      </c>
      <c r="C8127" s="774" t="s">
        <v>7728</v>
      </c>
      <c r="D8127" s="774" t="s">
        <v>7723</v>
      </c>
      <c r="E8127" s="717">
        <v>37.520000000000003</v>
      </c>
    </row>
    <row r="8128" spans="1:5">
      <c r="A8128" s="774">
        <v>66</v>
      </c>
      <c r="B8128" s="774" t="s">
        <v>7879</v>
      </c>
      <c r="C8128" s="774" t="s">
        <v>7728</v>
      </c>
      <c r="D8128" s="774" t="s">
        <v>7723</v>
      </c>
      <c r="E8128" s="717">
        <v>37.659999999999997</v>
      </c>
    </row>
    <row r="8129" spans="1:5">
      <c r="A8129" s="774">
        <v>69</v>
      </c>
      <c r="B8129" s="774" t="s">
        <v>7880</v>
      </c>
      <c r="C8129" s="774" t="s">
        <v>7728</v>
      </c>
      <c r="D8129" s="774" t="s">
        <v>7723</v>
      </c>
      <c r="E8129" s="717">
        <v>57.56</v>
      </c>
    </row>
    <row r="8130" spans="1:5">
      <c r="A8130" s="774">
        <v>83</v>
      </c>
      <c r="B8130" s="774" t="s">
        <v>7881</v>
      </c>
      <c r="C8130" s="774" t="s">
        <v>7728</v>
      </c>
      <c r="D8130" s="774" t="s">
        <v>7723</v>
      </c>
      <c r="E8130" s="717">
        <v>183.84</v>
      </c>
    </row>
    <row r="8131" spans="1:5">
      <c r="A8131" s="774">
        <v>74</v>
      </c>
      <c r="B8131" s="774" t="s">
        <v>7882</v>
      </c>
      <c r="C8131" s="774" t="s">
        <v>7728</v>
      </c>
      <c r="D8131" s="774" t="s">
        <v>7723</v>
      </c>
      <c r="E8131" s="717">
        <v>256.66000000000003</v>
      </c>
    </row>
    <row r="8132" spans="1:5">
      <c r="A8132" s="774">
        <v>106</v>
      </c>
      <c r="B8132" s="774" t="s">
        <v>7883</v>
      </c>
      <c r="C8132" s="774" t="s">
        <v>7728</v>
      </c>
      <c r="D8132" s="774" t="s">
        <v>7723</v>
      </c>
      <c r="E8132" s="717">
        <v>389.9</v>
      </c>
    </row>
    <row r="8133" spans="1:5">
      <c r="A8133" s="774">
        <v>87</v>
      </c>
      <c r="B8133" s="774" t="s">
        <v>7884</v>
      </c>
      <c r="C8133" s="774" t="s">
        <v>7728</v>
      </c>
      <c r="D8133" s="774" t="s">
        <v>7723</v>
      </c>
      <c r="E8133" s="717">
        <v>18.53</v>
      </c>
    </row>
    <row r="8134" spans="1:5">
      <c r="A8134" s="774">
        <v>88</v>
      </c>
      <c r="B8134" s="774" t="s">
        <v>7885</v>
      </c>
      <c r="C8134" s="774" t="s">
        <v>7728</v>
      </c>
      <c r="D8134" s="774" t="s">
        <v>7723</v>
      </c>
      <c r="E8134" s="717">
        <v>20.68</v>
      </c>
    </row>
    <row r="8135" spans="1:5">
      <c r="A8135" s="774">
        <v>89</v>
      </c>
      <c r="B8135" s="774" t="s">
        <v>7886</v>
      </c>
      <c r="C8135" s="774" t="s">
        <v>7728</v>
      </c>
      <c r="D8135" s="774" t="s">
        <v>7723</v>
      </c>
      <c r="E8135" s="717">
        <v>30.58</v>
      </c>
    </row>
    <row r="8136" spans="1:5">
      <c r="A8136" s="774">
        <v>90</v>
      </c>
      <c r="B8136" s="774" t="s">
        <v>7887</v>
      </c>
      <c r="C8136" s="774" t="s">
        <v>7728</v>
      </c>
      <c r="D8136" s="774" t="s">
        <v>7723</v>
      </c>
      <c r="E8136" s="717">
        <v>35.04</v>
      </c>
    </row>
    <row r="8137" spans="1:5">
      <c r="A8137" s="774">
        <v>81</v>
      </c>
      <c r="B8137" s="774" t="s">
        <v>7888</v>
      </c>
      <c r="C8137" s="774" t="s">
        <v>7728</v>
      </c>
      <c r="D8137" s="774" t="s">
        <v>7723</v>
      </c>
      <c r="E8137" s="717">
        <v>59.93</v>
      </c>
    </row>
    <row r="8138" spans="1:5">
      <c r="A8138" s="774">
        <v>82</v>
      </c>
      <c r="B8138" s="774" t="s">
        <v>7889</v>
      </c>
      <c r="C8138" s="774" t="s">
        <v>7728</v>
      </c>
      <c r="D8138" s="774" t="s">
        <v>7723</v>
      </c>
      <c r="E8138" s="717">
        <v>232.64</v>
      </c>
    </row>
    <row r="8139" spans="1:5">
      <c r="A8139" s="774">
        <v>105</v>
      </c>
      <c r="B8139" s="774" t="s">
        <v>7890</v>
      </c>
      <c r="C8139" s="774" t="s">
        <v>7728</v>
      </c>
      <c r="D8139" s="774" t="s">
        <v>7723</v>
      </c>
      <c r="E8139" s="717">
        <v>272.37</v>
      </c>
    </row>
    <row r="8140" spans="1:5">
      <c r="A8140" s="774">
        <v>60</v>
      </c>
      <c r="B8140" s="774" t="s">
        <v>7891</v>
      </c>
      <c r="C8140" s="774" t="s">
        <v>7728</v>
      </c>
      <c r="D8140" s="774" t="s">
        <v>7737</v>
      </c>
      <c r="E8140" s="717">
        <v>4.93</v>
      </c>
    </row>
    <row r="8141" spans="1:5">
      <c r="A8141" s="774">
        <v>72</v>
      </c>
      <c r="B8141" s="774" t="s">
        <v>7892</v>
      </c>
      <c r="C8141" s="774" t="s">
        <v>7728</v>
      </c>
      <c r="D8141" s="774" t="s">
        <v>7723</v>
      </c>
      <c r="E8141" s="717">
        <v>36.630000000000003</v>
      </c>
    </row>
    <row r="8142" spans="1:5">
      <c r="A8142" s="774">
        <v>70</v>
      </c>
      <c r="B8142" s="774" t="s">
        <v>7893</v>
      </c>
      <c r="C8142" s="774" t="s">
        <v>7728</v>
      </c>
      <c r="D8142" s="774" t="s">
        <v>7723</v>
      </c>
      <c r="E8142" s="717">
        <v>30.64</v>
      </c>
    </row>
    <row r="8143" spans="1:5">
      <c r="A8143" s="774">
        <v>85</v>
      </c>
      <c r="B8143" s="774" t="s">
        <v>7894</v>
      </c>
      <c r="C8143" s="774" t="s">
        <v>7728</v>
      </c>
      <c r="D8143" s="774" t="s">
        <v>7723</v>
      </c>
      <c r="E8143" s="717">
        <v>44.46</v>
      </c>
    </row>
    <row r="8144" spans="1:5">
      <c r="A8144" s="774">
        <v>84</v>
      </c>
      <c r="B8144" s="774" t="s">
        <v>7895</v>
      </c>
      <c r="C8144" s="774" t="s">
        <v>7728</v>
      </c>
      <c r="D8144" s="774" t="s">
        <v>7723</v>
      </c>
      <c r="E8144" s="717">
        <v>0.51</v>
      </c>
    </row>
    <row r="8145" spans="1:5">
      <c r="A8145" s="774">
        <v>37997</v>
      </c>
      <c r="B8145" s="774" t="s">
        <v>7896</v>
      </c>
      <c r="C8145" s="774" t="s">
        <v>7728</v>
      </c>
      <c r="D8145" s="774" t="s">
        <v>7723</v>
      </c>
      <c r="E8145" s="717">
        <v>6.21</v>
      </c>
    </row>
    <row r="8146" spans="1:5">
      <c r="A8146" s="774">
        <v>37998</v>
      </c>
      <c r="B8146" s="774" t="s">
        <v>7897</v>
      </c>
      <c r="C8146" s="774" t="s">
        <v>7728</v>
      </c>
      <c r="D8146" s="774" t="s">
        <v>7723</v>
      </c>
      <c r="E8146" s="717">
        <v>6.43</v>
      </c>
    </row>
    <row r="8147" spans="1:5">
      <c r="A8147" s="774">
        <v>10899</v>
      </c>
      <c r="B8147" s="774" t="s">
        <v>7898</v>
      </c>
      <c r="C8147" s="774" t="s">
        <v>7728</v>
      </c>
      <c r="D8147" s="774" t="s">
        <v>7723</v>
      </c>
      <c r="E8147" s="717">
        <v>44.76</v>
      </c>
    </row>
    <row r="8148" spans="1:5">
      <c r="A8148" s="774">
        <v>10900</v>
      </c>
      <c r="B8148" s="774" t="s">
        <v>7899</v>
      </c>
      <c r="C8148" s="774" t="s">
        <v>7728</v>
      </c>
      <c r="D8148" s="774" t="s">
        <v>7723</v>
      </c>
      <c r="E8148" s="717">
        <v>35.03</v>
      </c>
    </row>
    <row r="8149" spans="1:5">
      <c r="A8149" s="774">
        <v>46</v>
      </c>
      <c r="B8149" s="774" t="s">
        <v>7900</v>
      </c>
      <c r="C8149" s="774" t="s">
        <v>7728</v>
      </c>
      <c r="D8149" s="774" t="s">
        <v>7737</v>
      </c>
      <c r="E8149" s="717">
        <v>43.11</v>
      </c>
    </row>
    <row r="8150" spans="1:5">
      <c r="A8150" s="774">
        <v>51</v>
      </c>
      <c r="B8150" s="774" t="s">
        <v>7901</v>
      </c>
      <c r="C8150" s="774" t="s">
        <v>7728</v>
      </c>
      <c r="D8150" s="774" t="s">
        <v>7737</v>
      </c>
      <c r="E8150" s="717">
        <v>118.93</v>
      </c>
    </row>
    <row r="8151" spans="1:5">
      <c r="A8151" s="774">
        <v>12863</v>
      </c>
      <c r="B8151" s="774" t="s">
        <v>7902</v>
      </c>
      <c r="C8151" s="774" t="s">
        <v>7728</v>
      </c>
      <c r="D8151" s="774" t="s">
        <v>7737</v>
      </c>
      <c r="E8151" s="717">
        <v>27.39</v>
      </c>
    </row>
    <row r="8152" spans="1:5">
      <c r="A8152" s="774">
        <v>50</v>
      </c>
      <c r="B8152" s="774" t="s">
        <v>7903</v>
      </c>
      <c r="C8152" s="774" t="s">
        <v>7728</v>
      </c>
      <c r="D8152" s="774" t="s">
        <v>7737</v>
      </c>
      <c r="E8152" s="717">
        <v>62.1</v>
      </c>
    </row>
    <row r="8153" spans="1:5">
      <c r="A8153" s="774">
        <v>47</v>
      </c>
      <c r="B8153" s="774" t="s">
        <v>7904</v>
      </c>
      <c r="C8153" s="774" t="s">
        <v>7728</v>
      </c>
      <c r="D8153" s="774" t="s">
        <v>7737</v>
      </c>
      <c r="E8153" s="717">
        <v>73.709999999999994</v>
      </c>
    </row>
    <row r="8154" spans="1:5">
      <c r="A8154" s="774">
        <v>48</v>
      </c>
      <c r="B8154" s="774" t="s">
        <v>7905</v>
      </c>
      <c r="C8154" s="774" t="s">
        <v>7728</v>
      </c>
      <c r="D8154" s="774" t="s">
        <v>7737</v>
      </c>
      <c r="E8154" s="717">
        <v>19.23</v>
      </c>
    </row>
    <row r="8155" spans="1:5">
      <c r="A8155" s="774">
        <v>52</v>
      </c>
      <c r="B8155" s="774" t="s">
        <v>7906</v>
      </c>
      <c r="C8155" s="774" t="s">
        <v>7728</v>
      </c>
      <c r="D8155" s="774" t="s">
        <v>7737</v>
      </c>
      <c r="E8155" s="717">
        <v>14.6</v>
      </c>
    </row>
    <row r="8156" spans="1:5">
      <c r="A8156" s="774">
        <v>43</v>
      </c>
      <c r="B8156" s="774" t="s">
        <v>7907</v>
      </c>
      <c r="C8156" s="774" t="s">
        <v>7728</v>
      </c>
      <c r="D8156" s="774" t="s">
        <v>7737</v>
      </c>
      <c r="E8156" s="717">
        <v>49.3</v>
      </c>
    </row>
    <row r="8157" spans="1:5">
      <c r="A8157" s="774">
        <v>4791</v>
      </c>
      <c r="B8157" s="774" t="s">
        <v>7908</v>
      </c>
      <c r="C8157" s="774" t="s">
        <v>7748</v>
      </c>
      <c r="D8157" s="774" t="s">
        <v>7723</v>
      </c>
      <c r="E8157" s="717">
        <v>25.95</v>
      </c>
    </row>
    <row r="8158" spans="1:5">
      <c r="A8158" s="774">
        <v>157</v>
      </c>
      <c r="B8158" s="774" t="s">
        <v>7909</v>
      </c>
      <c r="C8158" s="774" t="s">
        <v>7748</v>
      </c>
      <c r="D8158" s="774" t="s">
        <v>7723</v>
      </c>
      <c r="E8158" s="717">
        <v>117.19</v>
      </c>
    </row>
    <row r="8159" spans="1:5">
      <c r="A8159" s="774">
        <v>156</v>
      </c>
      <c r="B8159" s="774" t="s">
        <v>7910</v>
      </c>
      <c r="C8159" s="774" t="s">
        <v>7748</v>
      </c>
      <c r="D8159" s="774" t="s">
        <v>7723</v>
      </c>
      <c r="E8159" s="717">
        <v>41.72</v>
      </c>
    </row>
    <row r="8160" spans="1:5">
      <c r="A8160" s="774">
        <v>131</v>
      </c>
      <c r="B8160" s="774" t="s">
        <v>7911</v>
      </c>
      <c r="C8160" s="774" t="s">
        <v>7748</v>
      </c>
      <c r="D8160" s="774" t="s">
        <v>7723</v>
      </c>
      <c r="E8160" s="717">
        <v>35.68</v>
      </c>
    </row>
    <row r="8161" spans="1:5">
      <c r="A8161" s="774">
        <v>39719</v>
      </c>
      <c r="B8161" s="774" t="s">
        <v>7912</v>
      </c>
      <c r="C8161" s="774" t="s">
        <v>7722</v>
      </c>
      <c r="D8161" s="774" t="s">
        <v>7723</v>
      </c>
      <c r="E8161" s="717">
        <v>103.51</v>
      </c>
    </row>
    <row r="8162" spans="1:5">
      <c r="A8162" s="774">
        <v>21114</v>
      </c>
      <c r="B8162" s="774" t="s">
        <v>7913</v>
      </c>
      <c r="C8162" s="774" t="s">
        <v>7728</v>
      </c>
      <c r="D8162" s="774" t="s">
        <v>7723</v>
      </c>
      <c r="E8162" s="717">
        <v>22.17</v>
      </c>
    </row>
    <row r="8163" spans="1:5">
      <c r="A8163" s="774">
        <v>119</v>
      </c>
      <c r="B8163" s="774" t="s">
        <v>7914</v>
      </c>
      <c r="C8163" s="774" t="s">
        <v>7728</v>
      </c>
      <c r="D8163" s="774" t="s">
        <v>7726</v>
      </c>
      <c r="E8163" s="717">
        <v>8.75</v>
      </c>
    </row>
    <row r="8164" spans="1:5">
      <c r="A8164" s="774">
        <v>20080</v>
      </c>
      <c r="B8164" s="774" t="s">
        <v>7915</v>
      </c>
      <c r="C8164" s="774" t="s">
        <v>7728</v>
      </c>
      <c r="D8164" s="774" t="s">
        <v>7723</v>
      </c>
      <c r="E8164" s="717">
        <v>25.08</v>
      </c>
    </row>
    <row r="8165" spans="1:5">
      <c r="A8165" s="774">
        <v>122</v>
      </c>
      <c r="B8165" s="774" t="s">
        <v>7916</v>
      </c>
      <c r="C8165" s="774" t="s">
        <v>7728</v>
      </c>
      <c r="D8165" s="774" t="s">
        <v>7723</v>
      </c>
      <c r="E8165" s="717">
        <v>79.040000000000006</v>
      </c>
    </row>
    <row r="8166" spans="1:5">
      <c r="A8166" s="774">
        <v>3410</v>
      </c>
      <c r="B8166" s="774" t="s">
        <v>7917</v>
      </c>
      <c r="C8166" s="774" t="s">
        <v>7748</v>
      </c>
      <c r="D8166" s="774" t="s">
        <v>7737</v>
      </c>
      <c r="E8166" s="717">
        <v>19.72</v>
      </c>
    </row>
    <row r="8167" spans="1:5">
      <c r="A8167" s="774">
        <v>124</v>
      </c>
      <c r="B8167" s="774" t="s">
        <v>7918</v>
      </c>
      <c r="C8167" s="774" t="s">
        <v>7722</v>
      </c>
      <c r="D8167" s="774" t="s">
        <v>7723</v>
      </c>
      <c r="E8167" s="717">
        <v>13.76</v>
      </c>
    </row>
    <row r="8168" spans="1:5">
      <c r="A8168" s="774">
        <v>7334</v>
      </c>
      <c r="B8168" s="774" t="s">
        <v>7919</v>
      </c>
      <c r="C8168" s="774" t="s">
        <v>7722</v>
      </c>
      <c r="D8168" s="774" t="s">
        <v>7723</v>
      </c>
      <c r="E8168" s="717">
        <v>11.25</v>
      </c>
    </row>
    <row r="8169" spans="1:5">
      <c r="A8169" s="774">
        <v>123</v>
      </c>
      <c r="B8169" s="774" t="s">
        <v>7920</v>
      </c>
      <c r="C8169" s="774" t="s">
        <v>7722</v>
      </c>
      <c r="D8169" s="774" t="s">
        <v>7726</v>
      </c>
      <c r="E8169" s="717">
        <v>5.63</v>
      </c>
    </row>
    <row r="8170" spans="1:5">
      <c r="A8170" s="774">
        <v>127</v>
      </c>
      <c r="B8170" s="774" t="s">
        <v>7921</v>
      </c>
      <c r="C8170" s="774" t="s">
        <v>7722</v>
      </c>
      <c r="D8170" s="774" t="s">
        <v>7723</v>
      </c>
      <c r="E8170" s="717">
        <v>13.44</v>
      </c>
    </row>
    <row r="8171" spans="1:5">
      <c r="A8171" s="774">
        <v>41373</v>
      </c>
      <c r="B8171" s="774" t="s">
        <v>7922</v>
      </c>
      <c r="C8171" s="774" t="s">
        <v>7722</v>
      </c>
      <c r="D8171" s="774" t="s">
        <v>7723</v>
      </c>
      <c r="E8171" s="717">
        <v>18.72</v>
      </c>
    </row>
    <row r="8172" spans="1:5">
      <c r="A8172" s="774">
        <v>133</v>
      </c>
      <c r="B8172" s="774" t="s">
        <v>7923</v>
      </c>
      <c r="C8172" s="774" t="s">
        <v>7722</v>
      </c>
      <c r="D8172" s="774" t="s">
        <v>7723</v>
      </c>
      <c r="E8172" s="717">
        <v>5.58</v>
      </c>
    </row>
    <row r="8173" spans="1:5">
      <c r="A8173" s="774">
        <v>43617</v>
      </c>
      <c r="B8173" s="774" t="s">
        <v>7924</v>
      </c>
      <c r="C8173" s="774" t="s">
        <v>7722</v>
      </c>
      <c r="D8173" s="774" t="s">
        <v>7723</v>
      </c>
      <c r="E8173" s="717">
        <v>6.23</v>
      </c>
    </row>
    <row r="8174" spans="1:5">
      <c r="A8174" s="774">
        <v>132</v>
      </c>
      <c r="B8174" s="774" t="s">
        <v>7925</v>
      </c>
      <c r="C8174" s="774" t="s">
        <v>7722</v>
      </c>
      <c r="D8174" s="774" t="s">
        <v>7723</v>
      </c>
      <c r="E8174" s="717">
        <v>5.78</v>
      </c>
    </row>
    <row r="8175" spans="1:5">
      <c r="A8175" s="774">
        <v>43618</v>
      </c>
      <c r="B8175" s="774" t="s">
        <v>7926</v>
      </c>
      <c r="C8175" s="774" t="s">
        <v>7748</v>
      </c>
      <c r="D8175" s="774" t="s">
        <v>7723</v>
      </c>
      <c r="E8175" s="717">
        <v>14.57</v>
      </c>
    </row>
    <row r="8176" spans="1:5">
      <c r="A8176" s="774">
        <v>37476</v>
      </c>
      <c r="B8176" s="774" t="s">
        <v>7927</v>
      </c>
      <c r="C8176" s="774" t="s">
        <v>7728</v>
      </c>
      <c r="D8176" s="774" t="s">
        <v>7723</v>
      </c>
      <c r="E8176" s="718">
        <v>2619.42</v>
      </c>
    </row>
    <row r="8177" spans="1:5">
      <c r="A8177" s="774">
        <v>37478</v>
      </c>
      <c r="B8177" s="774" t="s">
        <v>7928</v>
      </c>
      <c r="C8177" s="774" t="s">
        <v>7728</v>
      </c>
      <c r="D8177" s="774" t="s">
        <v>7723</v>
      </c>
      <c r="E8177" s="718">
        <v>3280.89</v>
      </c>
    </row>
    <row r="8178" spans="1:5">
      <c r="A8178" s="774">
        <v>37477</v>
      </c>
      <c r="B8178" s="774" t="s">
        <v>7929</v>
      </c>
      <c r="C8178" s="774" t="s">
        <v>7728</v>
      </c>
      <c r="D8178" s="774" t="s">
        <v>7723</v>
      </c>
      <c r="E8178" s="718">
        <v>4445.08</v>
      </c>
    </row>
    <row r="8179" spans="1:5">
      <c r="A8179" s="774">
        <v>37479</v>
      </c>
      <c r="B8179" s="774" t="s">
        <v>7930</v>
      </c>
      <c r="C8179" s="774" t="s">
        <v>7728</v>
      </c>
      <c r="D8179" s="774" t="s">
        <v>7723</v>
      </c>
      <c r="E8179" s="718">
        <v>5271.92</v>
      </c>
    </row>
    <row r="8180" spans="1:5">
      <c r="A8180" s="774">
        <v>41632</v>
      </c>
      <c r="B8180" s="774" t="s">
        <v>7931</v>
      </c>
      <c r="C8180" s="774" t="s">
        <v>7728</v>
      </c>
      <c r="D8180" s="774" t="s">
        <v>7723</v>
      </c>
      <c r="E8180" s="718">
        <v>2864.16</v>
      </c>
    </row>
    <row r="8181" spans="1:5">
      <c r="A8181" s="774">
        <v>41634</v>
      </c>
      <c r="B8181" s="774" t="s">
        <v>7932</v>
      </c>
      <c r="C8181" s="774" t="s">
        <v>7728</v>
      </c>
      <c r="D8181" s="774" t="s">
        <v>7723</v>
      </c>
      <c r="E8181" s="718">
        <v>3134.63</v>
      </c>
    </row>
    <row r="8182" spans="1:5">
      <c r="A8182" s="774">
        <v>41633</v>
      </c>
      <c r="B8182" s="774" t="s">
        <v>7933</v>
      </c>
      <c r="C8182" s="774" t="s">
        <v>7728</v>
      </c>
      <c r="D8182" s="774" t="s">
        <v>7723</v>
      </c>
      <c r="E8182" s="718">
        <v>3363.57</v>
      </c>
    </row>
    <row r="8183" spans="1:5">
      <c r="A8183" s="774">
        <v>41635</v>
      </c>
      <c r="B8183" s="774" t="s">
        <v>7934</v>
      </c>
      <c r="C8183" s="774" t="s">
        <v>7728</v>
      </c>
      <c r="D8183" s="774" t="s">
        <v>7723</v>
      </c>
      <c r="E8183" s="718">
        <v>3773.68</v>
      </c>
    </row>
    <row r="8184" spans="1:5">
      <c r="A8184" s="774">
        <v>4319</v>
      </c>
      <c r="B8184" s="774" t="s">
        <v>7935</v>
      </c>
      <c r="C8184" s="774" t="s">
        <v>7728</v>
      </c>
      <c r="D8184" s="774" t="s">
        <v>7723</v>
      </c>
      <c r="E8184" s="717">
        <v>1.42</v>
      </c>
    </row>
    <row r="8185" spans="1:5">
      <c r="A8185" s="774">
        <v>42409</v>
      </c>
      <c r="B8185" s="774" t="s">
        <v>7936</v>
      </c>
      <c r="C8185" s="774" t="s">
        <v>7748</v>
      </c>
      <c r="D8185" s="774" t="s">
        <v>7723</v>
      </c>
      <c r="E8185" s="717">
        <v>9.17</v>
      </c>
    </row>
    <row r="8186" spans="1:5">
      <c r="A8186" s="774">
        <v>40553</v>
      </c>
      <c r="B8186" s="774" t="s">
        <v>7937</v>
      </c>
      <c r="C8186" s="774" t="s">
        <v>7938</v>
      </c>
      <c r="D8186" s="774" t="s">
        <v>7737</v>
      </c>
      <c r="E8186" s="717">
        <v>35.700000000000003</v>
      </c>
    </row>
    <row r="8187" spans="1:5">
      <c r="A8187" s="774">
        <v>6114</v>
      </c>
      <c r="B8187" s="774" t="s">
        <v>7939</v>
      </c>
      <c r="C8187" s="774" t="s">
        <v>615</v>
      </c>
      <c r="D8187" s="774" t="s">
        <v>7723</v>
      </c>
      <c r="E8187" s="717">
        <v>10.130000000000001</v>
      </c>
    </row>
    <row r="8188" spans="1:5">
      <c r="A8188" s="774">
        <v>40912</v>
      </c>
      <c r="B8188" s="774" t="s">
        <v>7940</v>
      </c>
      <c r="C8188" s="774" t="s">
        <v>7941</v>
      </c>
      <c r="D8188" s="774" t="s">
        <v>7723</v>
      </c>
      <c r="E8188" s="718">
        <v>1805.96</v>
      </c>
    </row>
    <row r="8189" spans="1:5">
      <c r="A8189" s="774">
        <v>247</v>
      </c>
      <c r="B8189" s="774" t="s">
        <v>7942</v>
      </c>
      <c r="C8189" s="774" t="s">
        <v>615</v>
      </c>
      <c r="D8189" s="774" t="s">
        <v>7723</v>
      </c>
      <c r="E8189" s="717">
        <v>10.210000000000001</v>
      </c>
    </row>
    <row r="8190" spans="1:5">
      <c r="A8190" s="774">
        <v>40919</v>
      </c>
      <c r="B8190" s="774" t="s">
        <v>7943</v>
      </c>
      <c r="C8190" s="774" t="s">
        <v>7941</v>
      </c>
      <c r="D8190" s="774" t="s">
        <v>7723</v>
      </c>
      <c r="E8190" s="718">
        <v>1821.17</v>
      </c>
    </row>
    <row r="8191" spans="1:5">
      <c r="A8191" s="774">
        <v>25958</v>
      </c>
      <c r="B8191" s="774" t="s">
        <v>7944</v>
      </c>
      <c r="C8191" s="774" t="s">
        <v>615</v>
      </c>
      <c r="D8191" s="774" t="s">
        <v>7723</v>
      </c>
      <c r="E8191" s="717">
        <v>7.67</v>
      </c>
    </row>
    <row r="8192" spans="1:5">
      <c r="A8192" s="774">
        <v>40984</v>
      </c>
      <c r="B8192" s="774" t="s">
        <v>7945</v>
      </c>
      <c r="C8192" s="774" t="s">
        <v>7941</v>
      </c>
      <c r="D8192" s="774" t="s">
        <v>7723</v>
      </c>
      <c r="E8192" s="718">
        <v>1366.94</v>
      </c>
    </row>
    <row r="8193" spans="1:5">
      <c r="A8193" s="774">
        <v>248</v>
      </c>
      <c r="B8193" s="774" t="s">
        <v>7946</v>
      </c>
      <c r="C8193" s="774" t="s">
        <v>615</v>
      </c>
      <c r="D8193" s="774" t="s">
        <v>7723</v>
      </c>
      <c r="E8193" s="717">
        <v>10.48</v>
      </c>
    </row>
    <row r="8194" spans="1:5">
      <c r="A8194" s="774">
        <v>41086</v>
      </c>
      <c r="B8194" s="774" t="s">
        <v>7947</v>
      </c>
      <c r="C8194" s="774" t="s">
        <v>7941</v>
      </c>
      <c r="D8194" s="774" t="s">
        <v>7723</v>
      </c>
      <c r="E8194" s="718">
        <v>1868.74</v>
      </c>
    </row>
    <row r="8195" spans="1:5">
      <c r="A8195" s="774">
        <v>34466</v>
      </c>
      <c r="B8195" s="774" t="s">
        <v>7948</v>
      </c>
      <c r="C8195" s="774" t="s">
        <v>615</v>
      </c>
      <c r="D8195" s="774" t="s">
        <v>7723</v>
      </c>
      <c r="E8195" s="717">
        <v>10.48</v>
      </c>
    </row>
    <row r="8196" spans="1:5">
      <c r="A8196" s="774">
        <v>41083</v>
      </c>
      <c r="B8196" s="774" t="s">
        <v>7949</v>
      </c>
      <c r="C8196" s="774" t="s">
        <v>7941</v>
      </c>
      <c r="D8196" s="774" t="s">
        <v>7723</v>
      </c>
      <c r="E8196" s="718">
        <v>1868.74</v>
      </c>
    </row>
    <row r="8197" spans="1:5">
      <c r="A8197" s="774">
        <v>252</v>
      </c>
      <c r="B8197" s="774" t="s">
        <v>7950</v>
      </c>
      <c r="C8197" s="774" t="s">
        <v>615</v>
      </c>
      <c r="D8197" s="774" t="s">
        <v>7723</v>
      </c>
      <c r="E8197" s="717">
        <v>10.87</v>
      </c>
    </row>
    <row r="8198" spans="1:5">
      <c r="A8198" s="774">
        <v>40909</v>
      </c>
      <c r="B8198" s="774" t="s">
        <v>7951</v>
      </c>
      <c r="C8198" s="774" t="s">
        <v>7941</v>
      </c>
      <c r="D8198" s="774" t="s">
        <v>7723</v>
      </c>
      <c r="E8198" s="718">
        <v>1937.07</v>
      </c>
    </row>
    <row r="8199" spans="1:5">
      <c r="A8199" s="774">
        <v>242</v>
      </c>
      <c r="B8199" s="774" t="s">
        <v>7952</v>
      </c>
      <c r="C8199" s="774" t="s">
        <v>615</v>
      </c>
      <c r="D8199" s="774" t="s">
        <v>7723</v>
      </c>
      <c r="E8199" s="717">
        <v>12.29</v>
      </c>
    </row>
    <row r="8200" spans="1:5">
      <c r="A8200" s="774">
        <v>41085</v>
      </c>
      <c r="B8200" s="774" t="s">
        <v>7953</v>
      </c>
      <c r="C8200" s="774" t="s">
        <v>7941</v>
      </c>
      <c r="D8200" s="774" t="s">
        <v>7723</v>
      </c>
      <c r="E8200" s="718">
        <v>2190.42</v>
      </c>
    </row>
    <row r="8201" spans="1:5">
      <c r="A8201" s="774">
        <v>427</v>
      </c>
      <c r="B8201" s="774" t="s">
        <v>7954</v>
      </c>
      <c r="C8201" s="774" t="s">
        <v>7728</v>
      </c>
      <c r="D8201" s="774" t="s">
        <v>7737</v>
      </c>
      <c r="E8201" s="717">
        <v>5.38</v>
      </c>
    </row>
    <row r="8202" spans="1:5">
      <c r="A8202" s="774">
        <v>417</v>
      </c>
      <c r="B8202" s="774" t="s">
        <v>7955</v>
      </c>
      <c r="C8202" s="774" t="s">
        <v>7728</v>
      </c>
      <c r="D8202" s="774" t="s">
        <v>7737</v>
      </c>
      <c r="E8202" s="717">
        <v>2.5299999999999998</v>
      </c>
    </row>
    <row r="8203" spans="1:5">
      <c r="A8203" s="774">
        <v>11273</v>
      </c>
      <c r="B8203" s="774" t="s">
        <v>7956</v>
      </c>
      <c r="C8203" s="774" t="s">
        <v>7728</v>
      </c>
      <c r="D8203" s="774" t="s">
        <v>7737</v>
      </c>
      <c r="E8203" s="717">
        <v>7.87</v>
      </c>
    </row>
    <row r="8204" spans="1:5">
      <c r="A8204" s="774">
        <v>11272</v>
      </c>
      <c r="B8204" s="774" t="s">
        <v>7957</v>
      </c>
      <c r="C8204" s="774" t="s">
        <v>7728</v>
      </c>
      <c r="D8204" s="774" t="s">
        <v>7737</v>
      </c>
      <c r="E8204" s="717">
        <v>4.75</v>
      </c>
    </row>
    <row r="8205" spans="1:5">
      <c r="A8205" s="774">
        <v>11275</v>
      </c>
      <c r="B8205" s="774" t="s">
        <v>7958</v>
      </c>
      <c r="C8205" s="774" t="s">
        <v>7728</v>
      </c>
      <c r="D8205" s="774" t="s">
        <v>7737</v>
      </c>
      <c r="E8205" s="717">
        <v>1.9</v>
      </c>
    </row>
    <row r="8206" spans="1:5">
      <c r="A8206" s="774">
        <v>11274</v>
      </c>
      <c r="B8206" s="774" t="s">
        <v>7959</v>
      </c>
      <c r="C8206" s="774" t="s">
        <v>7728</v>
      </c>
      <c r="D8206" s="774" t="s">
        <v>7737</v>
      </c>
      <c r="E8206" s="717">
        <v>1.45</v>
      </c>
    </row>
    <row r="8207" spans="1:5">
      <c r="A8207" s="774">
        <v>38470</v>
      </c>
      <c r="B8207" s="774" t="s">
        <v>7960</v>
      </c>
      <c r="C8207" s="774" t="s">
        <v>7728</v>
      </c>
      <c r="D8207" s="774" t="s">
        <v>7726</v>
      </c>
      <c r="E8207" s="717">
        <v>38.57</v>
      </c>
    </row>
    <row r="8208" spans="1:5">
      <c r="A8208" s="774">
        <v>38547</v>
      </c>
      <c r="B8208" s="774" t="s">
        <v>7961</v>
      </c>
      <c r="C8208" s="774" t="s">
        <v>7728</v>
      </c>
      <c r="D8208" s="774" t="s">
        <v>7723</v>
      </c>
      <c r="E8208" s="717">
        <v>105.25</v>
      </c>
    </row>
    <row r="8209" spans="1:5">
      <c r="A8209" s="774">
        <v>38469</v>
      </c>
      <c r="B8209" s="774" t="s">
        <v>7962</v>
      </c>
      <c r="C8209" s="774" t="s">
        <v>7728</v>
      </c>
      <c r="D8209" s="774" t="s">
        <v>7723</v>
      </c>
      <c r="E8209" s="717">
        <v>113.17</v>
      </c>
    </row>
    <row r="8210" spans="1:5">
      <c r="A8210" s="774">
        <v>38467</v>
      </c>
      <c r="B8210" s="774" t="s">
        <v>7963</v>
      </c>
      <c r="C8210" s="774" t="s">
        <v>7728</v>
      </c>
      <c r="D8210" s="774" t="s">
        <v>7723</v>
      </c>
      <c r="E8210" s="717">
        <v>63.68</v>
      </c>
    </row>
    <row r="8211" spans="1:5">
      <c r="A8211" s="774">
        <v>38468</v>
      </c>
      <c r="B8211" s="774" t="s">
        <v>7964</v>
      </c>
      <c r="C8211" s="774" t="s">
        <v>7728</v>
      </c>
      <c r="D8211" s="774" t="s">
        <v>7723</v>
      </c>
      <c r="E8211" s="717">
        <v>70.069999999999993</v>
      </c>
    </row>
    <row r="8212" spans="1:5">
      <c r="A8212" s="774">
        <v>38471</v>
      </c>
      <c r="B8212" s="774" t="s">
        <v>7965</v>
      </c>
      <c r="C8212" s="774" t="s">
        <v>7728</v>
      </c>
      <c r="D8212" s="774" t="s">
        <v>7723</v>
      </c>
      <c r="E8212" s="717">
        <v>91</v>
      </c>
    </row>
    <row r="8213" spans="1:5">
      <c r="A8213" s="774">
        <v>37370</v>
      </c>
      <c r="B8213" s="774" t="s">
        <v>7966</v>
      </c>
      <c r="C8213" s="774" t="s">
        <v>615</v>
      </c>
      <c r="D8213" s="774" t="s">
        <v>7726</v>
      </c>
      <c r="E8213" s="717">
        <v>2.62</v>
      </c>
    </row>
    <row r="8214" spans="1:5">
      <c r="A8214" s="774">
        <v>40862</v>
      </c>
      <c r="B8214" s="774" t="s">
        <v>862</v>
      </c>
      <c r="C8214" s="774" t="s">
        <v>7941</v>
      </c>
      <c r="D8214" s="774" t="s">
        <v>7726</v>
      </c>
      <c r="E8214" s="717">
        <v>494.57</v>
      </c>
    </row>
    <row r="8215" spans="1:5">
      <c r="A8215" s="774">
        <v>10658</v>
      </c>
      <c r="B8215" s="774" t="s">
        <v>7967</v>
      </c>
      <c r="C8215" s="774" t="s">
        <v>7728</v>
      </c>
      <c r="D8215" s="774" t="s">
        <v>7737</v>
      </c>
      <c r="E8215" s="718">
        <v>6880</v>
      </c>
    </row>
    <row r="8216" spans="1:5">
      <c r="A8216" s="774">
        <v>253</v>
      </c>
      <c r="B8216" s="774" t="s">
        <v>7968</v>
      </c>
      <c r="C8216" s="774" t="s">
        <v>615</v>
      </c>
      <c r="D8216" s="774" t="s">
        <v>7726</v>
      </c>
      <c r="E8216" s="717">
        <v>22.48</v>
      </c>
    </row>
    <row r="8217" spans="1:5">
      <c r="A8217" s="774">
        <v>40809</v>
      </c>
      <c r="B8217" s="774" t="s">
        <v>7969</v>
      </c>
      <c r="C8217" s="774" t="s">
        <v>7941</v>
      </c>
      <c r="D8217" s="774" t="s">
        <v>7723</v>
      </c>
      <c r="E8217" s="718">
        <v>4004.64</v>
      </c>
    </row>
    <row r="8218" spans="1:5">
      <c r="A8218" s="774">
        <v>42428</v>
      </c>
      <c r="B8218" s="774" t="s">
        <v>7970</v>
      </c>
      <c r="C8218" s="774" t="s">
        <v>7728</v>
      </c>
      <c r="D8218" s="774" t="s">
        <v>7737</v>
      </c>
      <c r="E8218" s="718">
        <v>1470</v>
      </c>
    </row>
    <row r="8219" spans="1:5">
      <c r="A8219" s="774">
        <v>583</v>
      </c>
      <c r="B8219" s="774" t="s">
        <v>7971</v>
      </c>
      <c r="C8219" s="774" t="s">
        <v>7748</v>
      </c>
      <c r="D8219" s="774" t="s">
        <v>7737</v>
      </c>
      <c r="E8219" s="717">
        <v>34.32</v>
      </c>
    </row>
    <row r="8220" spans="1:5">
      <c r="A8220" s="774">
        <v>299</v>
      </c>
      <c r="B8220" s="774" t="s">
        <v>7972</v>
      </c>
      <c r="C8220" s="774" t="s">
        <v>7728</v>
      </c>
      <c r="D8220" s="774" t="s">
        <v>7723</v>
      </c>
      <c r="E8220" s="717">
        <v>2.7</v>
      </c>
    </row>
    <row r="8221" spans="1:5">
      <c r="A8221" s="774">
        <v>298</v>
      </c>
      <c r="B8221" s="774" t="s">
        <v>7973</v>
      </c>
      <c r="C8221" s="774" t="s">
        <v>7728</v>
      </c>
      <c r="D8221" s="774" t="s">
        <v>7723</v>
      </c>
      <c r="E8221" s="717">
        <v>2.72</v>
      </c>
    </row>
    <row r="8222" spans="1:5">
      <c r="A8222" s="774">
        <v>295</v>
      </c>
      <c r="B8222" s="774" t="s">
        <v>7974</v>
      </c>
      <c r="C8222" s="774" t="s">
        <v>7728</v>
      </c>
      <c r="D8222" s="774" t="s">
        <v>7723</v>
      </c>
      <c r="E8222" s="717">
        <v>1.62</v>
      </c>
    </row>
    <row r="8223" spans="1:5">
      <c r="A8223" s="774">
        <v>296</v>
      </c>
      <c r="B8223" s="774" t="s">
        <v>7975</v>
      </c>
      <c r="C8223" s="774" t="s">
        <v>7728</v>
      </c>
      <c r="D8223" s="774" t="s">
        <v>7723</v>
      </c>
      <c r="E8223" s="717">
        <v>1.68</v>
      </c>
    </row>
    <row r="8224" spans="1:5">
      <c r="A8224" s="774">
        <v>297</v>
      </c>
      <c r="B8224" s="774" t="s">
        <v>7976</v>
      </c>
      <c r="C8224" s="774" t="s">
        <v>7728</v>
      </c>
      <c r="D8224" s="774" t="s">
        <v>7723</v>
      </c>
      <c r="E8224" s="717">
        <v>2.37</v>
      </c>
    </row>
    <row r="8225" spans="1:5">
      <c r="A8225" s="774">
        <v>301</v>
      </c>
      <c r="B8225" s="774" t="s">
        <v>7977</v>
      </c>
      <c r="C8225" s="774" t="s">
        <v>7728</v>
      </c>
      <c r="D8225" s="774" t="s">
        <v>7726</v>
      </c>
      <c r="E8225" s="717">
        <v>2.98</v>
      </c>
    </row>
    <row r="8226" spans="1:5">
      <c r="A8226" s="774">
        <v>300</v>
      </c>
      <c r="B8226" s="774" t="s">
        <v>7978</v>
      </c>
      <c r="C8226" s="774" t="s">
        <v>7728</v>
      </c>
      <c r="D8226" s="774" t="s">
        <v>7723</v>
      </c>
      <c r="E8226" s="717">
        <v>12.52</v>
      </c>
    </row>
    <row r="8227" spans="1:5">
      <c r="A8227" s="774">
        <v>20084</v>
      </c>
      <c r="B8227" s="774" t="s">
        <v>7979</v>
      </c>
      <c r="C8227" s="774" t="s">
        <v>7728</v>
      </c>
      <c r="D8227" s="774" t="s">
        <v>7723</v>
      </c>
      <c r="E8227" s="717">
        <v>1.62</v>
      </c>
    </row>
    <row r="8228" spans="1:5">
      <c r="A8228" s="774">
        <v>20085</v>
      </c>
      <c r="B8228" s="774" t="s">
        <v>7980</v>
      </c>
      <c r="C8228" s="774" t="s">
        <v>7728</v>
      </c>
      <c r="D8228" s="774" t="s">
        <v>7723</v>
      </c>
      <c r="E8228" s="717">
        <v>1.5</v>
      </c>
    </row>
    <row r="8229" spans="1:5">
      <c r="A8229" s="774">
        <v>311</v>
      </c>
      <c r="B8229" s="774" t="s">
        <v>7981</v>
      </c>
      <c r="C8229" s="774" t="s">
        <v>7728</v>
      </c>
      <c r="D8229" s="774" t="s">
        <v>7723</v>
      </c>
      <c r="E8229" s="717">
        <v>9.69</v>
      </c>
    </row>
    <row r="8230" spans="1:5">
      <c r="A8230" s="774">
        <v>318</v>
      </c>
      <c r="B8230" s="774" t="s">
        <v>7982</v>
      </c>
      <c r="C8230" s="774" t="s">
        <v>7728</v>
      </c>
      <c r="D8230" s="774" t="s">
        <v>7723</v>
      </c>
      <c r="E8230" s="717">
        <v>16.97</v>
      </c>
    </row>
    <row r="8231" spans="1:5">
      <c r="A8231" s="774">
        <v>319</v>
      </c>
      <c r="B8231" s="774" t="s">
        <v>7983</v>
      </c>
      <c r="C8231" s="774" t="s">
        <v>7728</v>
      </c>
      <c r="D8231" s="774" t="s">
        <v>7723</v>
      </c>
      <c r="E8231" s="717">
        <v>32.049999999999997</v>
      </c>
    </row>
    <row r="8232" spans="1:5">
      <c r="A8232" s="774">
        <v>320</v>
      </c>
      <c r="B8232" s="774" t="s">
        <v>7984</v>
      </c>
      <c r="C8232" s="774" t="s">
        <v>7728</v>
      </c>
      <c r="D8232" s="774" t="s">
        <v>7723</v>
      </c>
      <c r="E8232" s="717">
        <v>101.9</v>
      </c>
    </row>
    <row r="8233" spans="1:5">
      <c r="A8233" s="774">
        <v>314</v>
      </c>
      <c r="B8233" s="774" t="s">
        <v>7985</v>
      </c>
      <c r="C8233" s="774" t="s">
        <v>7728</v>
      </c>
      <c r="D8233" s="774" t="s">
        <v>7723</v>
      </c>
      <c r="E8233" s="717">
        <v>156.52000000000001</v>
      </c>
    </row>
    <row r="8234" spans="1:5">
      <c r="A8234" s="774">
        <v>303</v>
      </c>
      <c r="B8234" s="774" t="s">
        <v>7986</v>
      </c>
      <c r="C8234" s="774" t="s">
        <v>7728</v>
      </c>
      <c r="D8234" s="774" t="s">
        <v>7723</v>
      </c>
      <c r="E8234" s="717">
        <v>4.0599999999999996</v>
      </c>
    </row>
    <row r="8235" spans="1:5">
      <c r="A8235" s="774">
        <v>304</v>
      </c>
      <c r="B8235" s="774" t="s">
        <v>7987</v>
      </c>
      <c r="C8235" s="774" t="s">
        <v>7728</v>
      </c>
      <c r="D8235" s="774" t="s">
        <v>7723</v>
      </c>
      <c r="E8235" s="717">
        <v>6.2</v>
      </c>
    </row>
    <row r="8236" spans="1:5">
      <c r="A8236" s="774">
        <v>305</v>
      </c>
      <c r="B8236" s="774" t="s">
        <v>7988</v>
      </c>
      <c r="C8236" s="774" t="s">
        <v>7728</v>
      </c>
      <c r="D8236" s="774" t="s">
        <v>7723</v>
      </c>
      <c r="E8236" s="717">
        <v>10.59</v>
      </c>
    </row>
    <row r="8237" spans="1:5">
      <c r="A8237" s="774">
        <v>306</v>
      </c>
      <c r="B8237" s="774" t="s">
        <v>7989</v>
      </c>
      <c r="C8237" s="774" t="s">
        <v>7728</v>
      </c>
      <c r="D8237" s="774" t="s">
        <v>7723</v>
      </c>
      <c r="E8237" s="717">
        <v>12.73</v>
      </c>
    </row>
    <row r="8238" spans="1:5">
      <c r="A8238" s="774">
        <v>307</v>
      </c>
      <c r="B8238" s="774" t="s">
        <v>7990</v>
      </c>
      <c r="C8238" s="774" t="s">
        <v>7728</v>
      </c>
      <c r="D8238" s="774" t="s">
        <v>7723</v>
      </c>
      <c r="E8238" s="717">
        <v>25.13</v>
      </c>
    </row>
    <row r="8239" spans="1:5">
      <c r="A8239" s="774">
        <v>309</v>
      </c>
      <c r="B8239" s="774" t="s">
        <v>7991</v>
      </c>
      <c r="C8239" s="774" t="s">
        <v>7728</v>
      </c>
      <c r="D8239" s="774" t="s">
        <v>7723</v>
      </c>
      <c r="E8239" s="717">
        <v>51.5</v>
      </c>
    </row>
    <row r="8240" spans="1:5">
      <c r="A8240" s="774">
        <v>310</v>
      </c>
      <c r="B8240" s="774" t="s">
        <v>7992</v>
      </c>
      <c r="C8240" s="774" t="s">
        <v>7728</v>
      </c>
      <c r="D8240" s="774" t="s">
        <v>7723</v>
      </c>
      <c r="E8240" s="717">
        <v>65.31</v>
      </c>
    </row>
    <row r="8241" spans="1:5">
      <c r="A8241" s="774">
        <v>328</v>
      </c>
      <c r="B8241" s="774" t="s">
        <v>7993</v>
      </c>
      <c r="C8241" s="774" t="s">
        <v>7728</v>
      </c>
      <c r="D8241" s="774" t="s">
        <v>7723</v>
      </c>
      <c r="E8241" s="717">
        <v>7.79</v>
      </c>
    </row>
    <row r="8242" spans="1:5">
      <c r="A8242" s="774">
        <v>325</v>
      </c>
      <c r="B8242" s="774" t="s">
        <v>7994</v>
      </c>
      <c r="C8242" s="774" t="s">
        <v>7728</v>
      </c>
      <c r="D8242" s="774" t="s">
        <v>7723</v>
      </c>
      <c r="E8242" s="717">
        <v>3.02</v>
      </c>
    </row>
    <row r="8243" spans="1:5">
      <c r="A8243" s="774">
        <v>20326</v>
      </c>
      <c r="B8243" s="774" t="s">
        <v>7995</v>
      </c>
      <c r="C8243" s="774" t="s">
        <v>7728</v>
      </c>
      <c r="D8243" s="774" t="s">
        <v>7723</v>
      </c>
      <c r="E8243" s="717">
        <v>8.09</v>
      </c>
    </row>
    <row r="8244" spans="1:5">
      <c r="A8244" s="774">
        <v>329</v>
      </c>
      <c r="B8244" s="774" t="s">
        <v>7996</v>
      </c>
      <c r="C8244" s="774" t="s">
        <v>7728</v>
      </c>
      <c r="D8244" s="774" t="s">
        <v>7723</v>
      </c>
      <c r="E8244" s="717">
        <v>9.9600000000000009</v>
      </c>
    </row>
    <row r="8245" spans="1:5">
      <c r="A8245" s="774">
        <v>308</v>
      </c>
      <c r="B8245" s="774" t="s">
        <v>7997</v>
      </c>
      <c r="C8245" s="774" t="s">
        <v>7728</v>
      </c>
      <c r="D8245" s="774" t="s">
        <v>7723</v>
      </c>
      <c r="E8245" s="717">
        <v>33.56</v>
      </c>
    </row>
    <row r="8246" spans="1:5">
      <c r="A8246" s="774">
        <v>39642</v>
      </c>
      <c r="B8246" s="774" t="s">
        <v>7998</v>
      </c>
      <c r="C8246" s="774" t="s">
        <v>7728</v>
      </c>
      <c r="D8246" s="774" t="s">
        <v>7723</v>
      </c>
      <c r="E8246" s="717">
        <v>2.04</v>
      </c>
    </row>
    <row r="8247" spans="1:5">
      <c r="A8247" s="774">
        <v>39641</v>
      </c>
      <c r="B8247" s="774" t="s">
        <v>7999</v>
      </c>
      <c r="C8247" s="774" t="s">
        <v>7728</v>
      </c>
      <c r="D8247" s="774" t="s">
        <v>7723</v>
      </c>
      <c r="E8247" s="717">
        <v>1.42</v>
      </c>
    </row>
    <row r="8248" spans="1:5">
      <c r="A8248" s="774">
        <v>39643</v>
      </c>
      <c r="B8248" s="774" t="s">
        <v>8000</v>
      </c>
      <c r="C8248" s="774" t="s">
        <v>7728</v>
      </c>
      <c r="D8248" s="774" t="s">
        <v>7723</v>
      </c>
      <c r="E8248" s="717">
        <v>5.66</v>
      </c>
    </row>
    <row r="8249" spans="1:5">
      <c r="A8249" s="774">
        <v>39644</v>
      </c>
      <c r="B8249" s="774" t="s">
        <v>8001</v>
      </c>
      <c r="C8249" s="774" t="s">
        <v>7728</v>
      </c>
      <c r="D8249" s="774" t="s">
        <v>7723</v>
      </c>
      <c r="E8249" s="717">
        <v>7.31</v>
      </c>
    </row>
    <row r="8250" spans="1:5">
      <c r="A8250" s="774">
        <v>39645</v>
      </c>
      <c r="B8250" s="774" t="s">
        <v>8002</v>
      </c>
      <c r="C8250" s="774" t="s">
        <v>7728</v>
      </c>
      <c r="D8250" s="774" t="s">
        <v>7723</v>
      </c>
      <c r="E8250" s="717">
        <v>9.44</v>
      </c>
    </row>
    <row r="8251" spans="1:5">
      <c r="A8251" s="774">
        <v>41610</v>
      </c>
      <c r="B8251" s="774" t="s">
        <v>8003</v>
      </c>
      <c r="C8251" s="774" t="s">
        <v>7728</v>
      </c>
      <c r="D8251" s="774" t="s">
        <v>7723</v>
      </c>
      <c r="E8251" s="717">
        <v>485.96</v>
      </c>
    </row>
    <row r="8252" spans="1:5">
      <c r="A8252" s="774">
        <v>41611</v>
      </c>
      <c r="B8252" s="774" t="s">
        <v>8004</v>
      </c>
      <c r="C8252" s="774" t="s">
        <v>7728</v>
      </c>
      <c r="D8252" s="774" t="s">
        <v>7723</v>
      </c>
      <c r="E8252" s="717">
        <v>765.98</v>
      </c>
    </row>
    <row r="8253" spans="1:5">
      <c r="A8253" s="774">
        <v>41612</v>
      </c>
      <c r="B8253" s="774" t="s">
        <v>8005</v>
      </c>
      <c r="C8253" s="774" t="s">
        <v>7728</v>
      </c>
      <c r="D8253" s="774" t="s">
        <v>7723</v>
      </c>
      <c r="E8253" s="718">
        <v>1075.55</v>
      </c>
    </row>
    <row r="8254" spans="1:5">
      <c r="A8254" s="774">
        <v>41637</v>
      </c>
      <c r="B8254" s="774" t="s">
        <v>8006</v>
      </c>
      <c r="C8254" s="774" t="s">
        <v>7728</v>
      </c>
      <c r="D8254" s="774" t="s">
        <v>7723</v>
      </c>
      <c r="E8254" s="717">
        <v>100.54</v>
      </c>
    </row>
    <row r="8255" spans="1:5">
      <c r="A8255" s="774">
        <v>41638</v>
      </c>
      <c r="B8255" s="774" t="s">
        <v>8007</v>
      </c>
      <c r="C8255" s="774" t="s">
        <v>7728</v>
      </c>
      <c r="D8255" s="774" t="s">
        <v>7723</v>
      </c>
      <c r="E8255" s="717">
        <v>130.97</v>
      </c>
    </row>
    <row r="8256" spans="1:5">
      <c r="A8256" s="774">
        <v>41639</v>
      </c>
      <c r="B8256" s="774" t="s">
        <v>8008</v>
      </c>
      <c r="C8256" s="774" t="s">
        <v>7728</v>
      </c>
      <c r="D8256" s="774" t="s">
        <v>7723</v>
      </c>
      <c r="E8256" s="717">
        <v>316.83999999999997</v>
      </c>
    </row>
    <row r="8257" spans="1:5">
      <c r="A8257" s="774">
        <v>11789</v>
      </c>
      <c r="B8257" s="774" t="s">
        <v>8009</v>
      </c>
      <c r="C8257" s="774" t="s">
        <v>7728</v>
      </c>
      <c r="D8257" s="774" t="s">
        <v>7737</v>
      </c>
      <c r="E8257" s="717">
        <v>0.71</v>
      </c>
    </row>
    <row r="8258" spans="1:5">
      <c r="A8258" s="774">
        <v>20975</v>
      </c>
      <c r="B8258" s="774" t="s">
        <v>8010</v>
      </c>
      <c r="C8258" s="774" t="s">
        <v>7728</v>
      </c>
      <c r="D8258" s="774" t="s">
        <v>7723</v>
      </c>
      <c r="E8258" s="717">
        <v>7.02</v>
      </c>
    </row>
    <row r="8259" spans="1:5">
      <c r="A8259" s="774">
        <v>20976</v>
      </c>
      <c r="B8259" s="774" t="s">
        <v>8011</v>
      </c>
      <c r="C8259" s="774" t="s">
        <v>7728</v>
      </c>
      <c r="D8259" s="774" t="s">
        <v>7723</v>
      </c>
      <c r="E8259" s="717">
        <v>10.6</v>
      </c>
    </row>
    <row r="8260" spans="1:5">
      <c r="A8260" s="774">
        <v>40340</v>
      </c>
      <c r="B8260" s="774" t="s">
        <v>8012</v>
      </c>
      <c r="C8260" s="774" t="s">
        <v>7728</v>
      </c>
      <c r="D8260" s="774" t="s">
        <v>7723</v>
      </c>
      <c r="E8260" s="717">
        <v>78.92</v>
      </c>
    </row>
    <row r="8261" spans="1:5">
      <c r="A8261" s="774">
        <v>40341</v>
      </c>
      <c r="B8261" s="774" t="s">
        <v>8013</v>
      </c>
      <c r="C8261" s="774" t="s">
        <v>7728</v>
      </c>
      <c r="D8261" s="774" t="s">
        <v>7723</v>
      </c>
      <c r="E8261" s="717">
        <v>93.44</v>
      </c>
    </row>
    <row r="8262" spans="1:5">
      <c r="A8262" s="774">
        <v>40342</v>
      </c>
      <c r="B8262" s="774" t="s">
        <v>8014</v>
      </c>
      <c r="C8262" s="774" t="s">
        <v>7728</v>
      </c>
      <c r="D8262" s="774" t="s">
        <v>7723</v>
      </c>
      <c r="E8262" s="717">
        <v>118.46</v>
      </c>
    </row>
    <row r="8263" spans="1:5">
      <c r="A8263" s="774">
        <v>40343</v>
      </c>
      <c r="B8263" s="774" t="s">
        <v>8015</v>
      </c>
      <c r="C8263" s="774" t="s">
        <v>7728</v>
      </c>
      <c r="D8263" s="774" t="s">
        <v>7723</v>
      </c>
      <c r="E8263" s="717">
        <v>145.33000000000001</v>
      </c>
    </row>
    <row r="8264" spans="1:5">
      <c r="A8264" s="774">
        <v>40344</v>
      </c>
      <c r="B8264" s="774" t="s">
        <v>8016</v>
      </c>
      <c r="C8264" s="774" t="s">
        <v>7728</v>
      </c>
      <c r="D8264" s="774" t="s">
        <v>7723</v>
      </c>
      <c r="E8264" s="717">
        <v>153.66</v>
      </c>
    </row>
    <row r="8265" spans="1:5">
      <c r="A8265" s="774">
        <v>40345</v>
      </c>
      <c r="B8265" s="774" t="s">
        <v>8017</v>
      </c>
      <c r="C8265" s="774" t="s">
        <v>7728</v>
      </c>
      <c r="D8265" s="774" t="s">
        <v>7723</v>
      </c>
      <c r="E8265" s="717">
        <v>191.86</v>
      </c>
    </row>
    <row r="8266" spans="1:5">
      <c r="A8266" s="774">
        <v>40346</v>
      </c>
      <c r="B8266" s="774" t="s">
        <v>8018</v>
      </c>
      <c r="C8266" s="774" t="s">
        <v>7728</v>
      </c>
      <c r="D8266" s="774" t="s">
        <v>7723</v>
      </c>
      <c r="E8266" s="717">
        <v>180.48</v>
      </c>
    </row>
    <row r="8267" spans="1:5">
      <c r="A8267" s="774">
        <v>40347</v>
      </c>
      <c r="B8267" s="774" t="s">
        <v>8019</v>
      </c>
      <c r="C8267" s="774" t="s">
        <v>7728</v>
      </c>
      <c r="D8267" s="774" t="s">
        <v>7723</v>
      </c>
      <c r="E8267" s="717">
        <v>223.16</v>
      </c>
    </row>
    <row r="8268" spans="1:5">
      <c r="A8268" s="774">
        <v>38840</v>
      </c>
      <c r="B8268" s="774" t="s">
        <v>8020</v>
      </c>
      <c r="C8268" s="774" t="s">
        <v>7728</v>
      </c>
      <c r="D8268" s="774" t="s">
        <v>7737</v>
      </c>
      <c r="E8268" s="717">
        <v>2.68</v>
      </c>
    </row>
    <row r="8269" spans="1:5">
      <c r="A8269" s="774">
        <v>38841</v>
      </c>
      <c r="B8269" s="774" t="s">
        <v>8021</v>
      </c>
      <c r="C8269" s="774" t="s">
        <v>7728</v>
      </c>
      <c r="D8269" s="774" t="s">
        <v>7737</v>
      </c>
      <c r="E8269" s="717">
        <v>2.97</v>
      </c>
    </row>
    <row r="8270" spans="1:5">
      <c r="A8270" s="774">
        <v>38842</v>
      </c>
      <c r="B8270" s="774" t="s">
        <v>8022</v>
      </c>
      <c r="C8270" s="774" t="s">
        <v>7728</v>
      </c>
      <c r="D8270" s="774" t="s">
        <v>7737</v>
      </c>
      <c r="E8270" s="717">
        <v>5.87</v>
      </c>
    </row>
    <row r="8271" spans="1:5">
      <c r="A8271" s="774">
        <v>38843</v>
      </c>
      <c r="B8271" s="774" t="s">
        <v>8023</v>
      </c>
      <c r="C8271" s="774" t="s">
        <v>7728</v>
      </c>
      <c r="D8271" s="774" t="s">
        <v>7737</v>
      </c>
      <c r="E8271" s="717">
        <v>9.17</v>
      </c>
    </row>
    <row r="8272" spans="1:5">
      <c r="A8272" s="774">
        <v>43424</v>
      </c>
      <c r="B8272" s="774" t="s">
        <v>8024</v>
      </c>
      <c r="C8272" s="774" t="s">
        <v>7728</v>
      </c>
      <c r="D8272" s="774" t="s">
        <v>7723</v>
      </c>
      <c r="E8272" s="717">
        <v>407.16</v>
      </c>
    </row>
    <row r="8273" spans="1:5">
      <c r="A8273" s="774">
        <v>43426</v>
      </c>
      <c r="B8273" s="774" t="s">
        <v>8025</v>
      </c>
      <c r="C8273" s="774" t="s">
        <v>7728</v>
      </c>
      <c r="D8273" s="774" t="s">
        <v>7723</v>
      </c>
      <c r="E8273" s="718">
        <v>1404.3</v>
      </c>
    </row>
    <row r="8274" spans="1:5">
      <c r="A8274" s="774">
        <v>12565</v>
      </c>
      <c r="B8274" s="774" t="s">
        <v>8026</v>
      </c>
      <c r="C8274" s="774" t="s">
        <v>7728</v>
      </c>
      <c r="D8274" s="774" t="s">
        <v>7723</v>
      </c>
      <c r="E8274" s="717">
        <v>492.47</v>
      </c>
    </row>
    <row r="8275" spans="1:5">
      <c r="A8275" s="774">
        <v>12567</v>
      </c>
      <c r="B8275" s="774" t="s">
        <v>8027</v>
      </c>
      <c r="C8275" s="774" t="s">
        <v>7728</v>
      </c>
      <c r="D8275" s="774" t="s">
        <v>7723</v>
      </c>
      <c r="E8275" s="717">
        <v>661.47</v>
      </c>
    </row>
    <row r="8276" spans="1:5">
      <c r="A8276" s="774">
        <v>12568</v>
      </c>
      <c r="B8276" s="774" t="s">
        <v>8028</v>
      </c>
      <c r="C8276" s="774" t="s">
        <v>7728</v>
      </c>
      <c r="D8276" s="774" t="s">
        <v>7723</v>
      </c>
      <c r="E8276" s="717">
        <v>926.05</v>
      </c>
    </row>
    <row r="8277" spans="1:5">
      <c r="A8277" s="774">
        <v>43441</v>
      </c>
      <c r="B8277" s="774" t="s">
        <v>8029</v>
      </c>
      <c r="C8277" s="774" t="s">
        <v>7728</v>
      </c>
      <c r="D8277" s="774" t="s">
        <v>7723</v>
      </c>
      <c r="E8277" s="717">
        <v>119.06</v>
      </c>
    </row>
    <row r="8278" spans="1:5">
      <c r="A8278" s="774">
        <v>43423</v>
      </c>
      <c r="B8278" s="774" t="s">
        <v>8030</v>
      </c>
      <c r="C8278" s="774" t="s">
        <v>7728</v>
      </c>
      <c r="D8278" s="774" t="s">
        <v>7723</v>
      </c>
      <c r="E8278" s="717">
        <v>55.56</v>
      </c>
    </row>
    <row r="8279" spans="1:5">
      <c r="A8279" s="774">
        <v>12532</v>
      </c>
      <c r="B8279" s="774" t="s">
        <v>8031</v>
      </c>
      <c r="C8279" s="774" t="s">
        <v>7728</v>
      </c>
      <c r="D8279" s="774" t="s">
        <v>7723</v>
      </c>
      <c r="E8279" s="717">
        <v>85.69</v>
      </c>
    </row>
    <row r="8280" spans="1:5">
      <c r="A8280" s="774">
        <v>43444</v>
      </c>
      <c r="B8280" s="774" t="s">
        <v>8032</v>
      </c>
      <c r="C8280" s="774" t="s">
        <v>7728</v>
      </c>
      <c r="D8280" s="774" t="s">
        <v>7723</v>
      </c>
      <c r="E8280" s="717">
        <v>287.73</v>
      </c>
    </row>
    <row r="8281" spans="1:5">
      <c r="A8281" s="774">
        <v>12551</v>
      </c>
      <c r="B8281" s="774" t="s">
        <v>8033</v>
      </c>
      <c r="C8281" s="774" t="s">
        <v>7728</v>
      </c>
      <c r="D8281" s="774" t="s">
        <v>7723</v>
      </c>
      <c r="E8281" s="717">
        <v>205.29</v>
      </c>
    </row>
    <row r="8282" spans="1:5">
      <c r="A8282" s="774">
        <v>43442</v>
      </c>
      <c r="B8282" s="774" t="s">
        <v>8034</v>
      </c>
      <c r="C8282" s="774" t="s">
        <v>7728</v>
      </c>
      <c r="D8282" s="774" t="s">
        <v>7723</v>
      </c>
      <c r="E8282" s="717">
        <v>158.75</v>
      </c>
    </row>
    <row r="8283" spans="1:5">
      <c r="A8283" s="774">
        <v>43443</v>
      </c>
      <c r="B8283" s="774" t="s">
        <v>8035</v>
      </c>
      <c r="C8283" s="774" t="s">
        <v>7728</v>
      </c>
      <c r="D8283" s="774" t="s">
        <v>7723</v>
      </c>
      <c r="E8283" s="717">
        <v>208.36</v>
      </c>
    </row>
    <row r="8284" spans="1:5">
      <c r="A8284" s="774">
        <v>12544</v>
      </c>
      <c r="B8284" s="774" t="s">
        <v>8036</v>
      </c>
      <c r="C8284" s="774" t="s">
        <v>7728</v>
      </c>
      <c r="D8284" s="774" t="s">
        <v>7723</v>
      </c>
      <c r="E8284" s="717">
        <v>112.44</v>
      </c>
    </row>
    <row r="8285" spans="1:5">
      <c r="A8285" s="774">
        <v>12547</v>
      </c>
      <c r="B8285" s="774" t="s">
        <v>8037</v>
      </c>
      <c r="C8285" s="774" t="s">
        <v>7728</v>
      </c>
      <c r="D8285" s="774" t="s">
        <v>7723</v>
      </c>
      <c r="E8285" s="717">
        <v>151.22999999999999</v>
      </c>
    </row>
    <row r="8286" spans="1:5">
      <c r="A8286" s="774">
        <v>43445</v>
      </c>
      <c r="B8286" s="774" t="s">
        <v>8038</v>
      </c>
      <c r="C8286" s="774" t="s">
        <v>7728</v>
      </c>
      <c r="D8286" s="774" t="s">
        <v>7723</v>
      </c>
      <c r="E8286" s="717">
        <v>396.88</v>
      </c>
    </row>
    <row r="8287" spans="1:5">
      <c r="A8287" s="774">
        <v>12563</v>
      </c>
      <c r="B8287" s="774" t="s">
        <v>8039</v>
      </c>
      <c r="C8287" s="774" t="s">
        <v>7728</v>
      </c>
      <c r="D8287" s="774" t="s">
        <v>7723</v>
      </c>
      <c r="E8287" s="717">
        <v>283.95</v>
      </c>
    </row>
    <row r="8288" spans="1:5">
      <c r="A8288" s="774">
        <v>43425</v>
      </c>
      <c r="B8288" s="774" t="s">
        <v>8040</v>
      </c>
      <c r="C8288" s="774" t="s">
        <v>7728</v>
      </c>
      <c r="D8288" s="774" t="s">
        <v>7723</v>
      </c>
      <c r="E8288" s="717">
        <v>178.59</v>
      </c>
    </row>
    <row r="8289" spans="1:5">
      <c r="A8289" s="774">
        <v>43446</v>
      </c>
      <c r="B8289" s="774" t="s">
        <v>8041</v>
      </c>
      <c r="C8289" s="774" t="s">
        <v>7728</v>
      </c>
      <c r="D8289" s="774" t="s">
        <v>7723</v>
      </c>
      <c r="E8289" s="717">
        <v>377.03</v>
      </c>
    </row>
    <row r="8290" spans="1:5">
      <c r="A8290" s="774">
        <v>43447</v>
      </c>
      <c r="B8290" s="774" t="s">
        <v>8042</v>
      </c>
      <c r="C8290" s="774" t="s">
        <v>7728</v>
      </c>
      <c r="D8290" s="774" t="s">
        <v>7723</v>
      </c>
      <c r="E8290" s="717">
        <v>463.02</v>
      </c>
    </row>
    <row r="8291" spans="1:5">
      <c r="A8291" s="774">
        <v>43448</v>
      </c>
      <c r="B8291" s="774" t="s">
        <v>8043</v>
      </c>
      <c r="C8291" s="774" t="s">
        <v>7728</v>
      </c>
      <c r="D8291" s="774" t="s">
        <v>7723</v>
      </c>
      <c r="E8291" s="717">
        <v>648.24</v>
      </c>
    </row>
    <row r="8292" spans="1:5">
      <c r="A8292" s="774">
        <v>13761</v>
      </c>
      <c r="B8292" s="774" t="s">
        <v>8044</v>
      </c>
      <c r="C8292" s="774" t="s">
        <v>7728</v>
      </c>
      <c r="D8292" s="774" t="s">
        <v>7737</v>
      </c>
      <c r="E8292" s="718">
        <v>2398.16</v>
      </c>
    </row>
    <row r="8293" spans="1:5">
      <c r="A8293" s="774">
        <v>12888</v>
      </c>
      <c r="B8293" s="774" t="s">
        <v>8045</v>
      </c>
      <c r="C8293" s="774" t="s">
        <v>8046</v>
      </c>
      <c r="D8293" s="774" t="s">
        <v>7737</v>
      </c>
      <c r="E8293" s="717">
        <v>96.72</v>
      </c>
    </row>
    <row r="8294" spans="1:5">
      <c r="A8294" s="774">
        <v>12889</v>
      </c>
      <c r="B8294" s="774" t="s">
        <v>8047</v>
      </c>
      <c r="C8294" s="774" t="s">
        <v>8046</v>
      </c>
      <c r="D8294" s="774" t="s">
        <v>7737</v>
      </c>
      <c r="E8294" s="717">
        <v>63.16</v>
      </c>
    </row>
    <row r="8295" spans="1:5">
      <c r="A8295" s="774">
        <v>4814</v>
      </c>
      <c r="B8295" s="774" t="s">
        <v>8048</v>
      </c>
      <c r="C8295" s="774" t="s">
        <v>7728</v>
      </c>
      <c r="D8295" s="774" t="s">
        <v>7723</v>
      </c>
      <c r="E8295" s="717">
        <v>120.5</v>
      </c>
    </row>
    <row r="8296" spans="1:5">
      <c r="A8296" s="774">
        <v>25967</v>
      </c>
      <c r="B8296" s="774" t="s">
        <v>8049</v>
      </c>
      <c r="C8296" s="774" t="s">
        <v>7728</v>
      </c>
      <c r="D8296" s="774" t="s">
        <v>7737</v>
      </c>
      <c r="E8296" s="718">
        <v>1816.26</v>
      </c>
    </row>
    <row r="8297" spans="1:5">
      <c r="A8297" s="774">
        <v>6122</v>
      </c>
      <c r="B8297" s="774" t="s">
        <v>8050</v>
      </c>
      <c r="C8297" s="774" t="s">
        <v>615</v>
      </c>
      <c r="D8297" s="774" t="s">
        <v>7723</v>
      </c>
      <c r="E8297" s="717">
        <v>27</v>
      </c>
    </row>
    <row r="8298" spans="1:5">
      <c r="A8298" s="774">
        <v>40810</v>
      </c>
      <c r="B8298" s="774" t="s">
        <v>8051</v>
      </c>
      <c r="C8298" s="774" t="s">
        <v>7941</v>
      </c>
      <c r="D8298" s="774" t="s">
        <v>7723</v>
      </c>
      <c r="E8298" s="718">
        <v>4811.42</v>
      </c>
    </row>
    <row r="8299" spans="1:5">
      <c r="A8299" s="774">
        <v>21100</v>
      </c>
      <c r="B8299" s="774" t="s">
        <v>8052</v>
      </c>
      <c r="C8299" s="774" t="s">
        <v>7728</v>
      </c>
      <c r="D8299" s="774" t="s">
        <v>7737</v>
      </c>
      <c r="E8299" s="718">
        <v>2438.36</v>
      </c>
    </row>
    <row r="8300" spans="1:5">
      <c r="A8300" s="774">
        <v>11816</v>
      </c>
      <c r="B8300" s="774" t="s">
        <v>8053</v>
      </c>
      <c r="C8300" s="774" t="s">
        <v>7728</v>
      </c>
      <c r="D8300" s="774" t="s">
        <v>7737</v>
      </c>
      <c r="E8300" s="718">
        <v>2600</v>
      </c>
    </row>
    <row r="8301" spans="1:5">
      <c r="A8301" s="774">
        <v>11814</v>
      </c>
      <c r="B8301" s="774" t="s">
        <v>8054</v>
      </c>
      <c r="C8301" s="774" t="s">
        <v>7728</v>
      </c>
      <c r="D8301" s="774" t="s">
        <v>7737</v>
      </c>
      <c r="E8301" s="718">
        <v>5659.54</v>
      </c>
    </row>
    <row r="8302" spans="1:5">
      <c r="A8302" s="774">
        <v>14186</v>
      </c>
      <c r="B8302" s="774" t="s">
        <v>8055</v>
      </c>
      <c r="C8302" s="774" t="s">
        <v>7728</v>
      </c>
      <c r="D8302" s="774" t="s">
        <v>7737</v>
      </c>
      <c r="E8302" s="718">
        <v>7106.32</v>
      </c>
    </row>
    <row r="8303" spans="1:5">
      <c r="A8303" s="774">
        <v>14185</v>
      </c>
      <c r="B8303" s="774" t="s">
        <v>8056</v>
      </c>
      <c r="C8303" s="774" t="s">
        <v>7728</v>
      </c>
      <c r="D8303" s="774" t="s">
        <v>7737</v>
      </c>
      <c r="E8303" s="718">
        <v>9205.4599999999991</v>
      </c>
    </row>
    <row r="8304" spans="1:5">
      <c r="A8304" s="774">
        <v>11811</v>
      </c>
      <c r="B8304" s="774" t="s">
        <v>8057</v>
      </c>
      <c r="C8304" s="774" t="s">
        <v>7728</v>
      </c>
      <c r="D8304" s="774" t="s">
        <v>7737</v>
      </c>
      <c r="E8304" s="718">
        <v>3519.82</v>
      </c>
    </row>
    <row r="8305" spans="1:5">
      <c r="A8305" s="774">
        <v>26038</v>
      </c>
      <c r="B8305" s="774" t="s">
        <v>8058</v>
      </c>
      <c r="C8305" s="774" t="s">
        <v>7728</v>
      </c>
      <c r="D8305" s="774" t="s">
        <v>7737</v>
      </c>
      <c r="E8305" s="718">
        <v>202992.51</v>
      </c>
    </row>
    <row r="8306" spans="1:5">
      <c r="A8306" s="774">
        <v>34482</v>
      </c>
      <c r="B8306" s="774" t="s">
        <v>8059</v>
      </c>
      <c r="C8306" s="774" t="s">
        <v>7728</v>
      </c>
      <c r="D8306" s="774" t="s">
        <v>7737</v>
      </c>
      <c r="E8306" s="718">
        <v>5247.67</v>
      </c>
    </row>
    <row r="8307" spans="1:5">
      <c r="A8307" s="774">
        <v>34469</v>
      </c>
      <c r="B8307" s="774" t="s">
        <v>8060</v>
      </c>
      <c r="C8307" s="774" t="s">
        <v>7728</v>
      </c>
      <c r="D8307" s="774" t="s">
        <v>7737</v>
      </c>
      <c r="E8307" s="718">
        <v>8117.5</v>
      </c>
    </row>
    <row r="8308" spans="1:5">
      <c r="A8308" s="774">
        <v>34472</v>
      </c>
      <c r="B8308" s="774" t="s">
        <v>8061</v>
      </c>
      <c r="C8308" s="774" t="s">
        <v>7728</v>
      </c>
      <c r="D8308" s="774" t="s">
        <v>7737</v>
      </c>
      <c r="E8308" s="718">
        <v>2497.5</v>
      </c>
    </row>
    <row r="8309" spans="1:5">
      <c r="A8309" s="774">
        <v>34476</v>
      </c>
      <c r="B8309" s="774" t="s">
        <v>8062</v>
      </c>
      <c r="C8309" s="774" t="s">
        <v>7728</v>
      </c>
      <c r="D8309" s="774" t="s">
        <v>7737</v>
      </c>
      <c r="E8309" s="718">
        <v>4233.6099999999997</v>
      </c>
    </row>
    <row r="8310" spans="1:5">
      <c r="A8310" s="774">
        <v>34477</v>
      </c>
      <c r="B8310" s="774" t="s">
        <v>8063</v>
      </c>
      <c r="C8310" s="774" t="s">
        <v>7728</v>
      </c>
      <c r="D8310" s="774" t="s">
        <v>7737</v>
      </c>
      <c r="E8310" s="718">
        <v>5618.83</v>
      </c>
    </row>
    <row r="8311" spans="1:5">
      <c r="A8311" s="774">
        <v>42425</v>
      </c>
      <c r="B8311" s="774" t="s">
        <v>8064</v>
      </c>
      <c r="C8311" s="774" t="s">
        <v>7728</v>
      </c>
      <c r="D8311" s="774" t="s">
        <v>7723</v>
      </c>
      <c r="E8311" s="718">
        <v>2088.1999999999998</v>
      </c>
    </row>
    <row r="8312" spans="1:5">
      <c r="A8312" s="774">
        <v>42422</v>
      </c>
      <c r="B8312" s="774" t="s">
        <v>8065</v>
      </c>
      <c r="C8312" s="774" t="s">
        <v>7728</v>
      </c>
      <c r="D8312" s="774" t="s">
        <v>7726</v>
      </c>
      <c r="E8312" s="718">
        <v>3100</v>
      </c>
    </row>
    <row r="8313" spans="1:5">
      <c r="A8313" s="774">
        <v>43184</v>
      </c>
      <c r="B8313" s="774" t="s">
        <v>8066</v>
      </c>
      <c r="C8313" s="774" t="s">
        <v>7728</v>
      </c>
      <c r="D8313" s="774" t="s">
        <v>7723</v>
      </c>
      <c r="E8313" s="718">
        <v>4284.49</v>
      </c>
    </row>
    <row r="8314" spans="1:5">
      <c r="A8314" s="774">
        <v>42424</v>
      </c>
      <c r="B8314" s="774" t="s">
        <v>8067</v>
      </c>
      <c r="C8314" s="774" t="s">
        <v>7728</v>
      </c>
      <c r="D8314" s="774" t="s">
        <v>7723</v>
      </c>
      <c r="E8314" s="718">
        <v>1864.94</v>
      </c>
    </row>
    <row r="8315" spans="1:5">
      <c r="A8315" s="774">
        <v>42421</v>
      </c>
      <c r="B8315" s="774" t="s">
        <v>8068</v>
      </c>
      <c r="C8315" s="774" t="s">
        <v>7728</v>
      </c>
      <c r="D8315" s="774" t="s">
        <v>7723</v>
      </c>
      <c r="E8315" s="718">
        <v>16980.099999999999</v>
      </c>
    </row>
    <row r="8316" spans="1:5">
      <c r="A8316" s="774">
        <v>42416</v>
      </c>
      <c r="B8316" s="774" t="s">
        <v>8069</v>
      </c>
      <c r="C8316" s="774" t="s">
        <v>7728</v>
      </c>
      <c r="D8316" s="774" t="s">
        <v>7723</v>
      </c>
      <c r="E8316" s="718">
        <v>8039.55</v>
      </c>
    </row>
    <row r="8317" spans="1:5">
      <c r="A8317" s="774">
        <v>42417</v>
      </c>
      <c r="B8317" s="774" t="s">
        <v>8070</v>
      </c>
      <c r="C8317" s="774" t="s">
        <v>7728</v>
      </c>
      <c r="D8317" s="774" t="s">
        <v>7723</v>
      </c>
      <c r="E8317" s="718">
        <v>9013</v>
      </c>
    </row>
    <row r="8318" spans="1:5">
      <c r="A8318" s="774">
        <v>42419</v>
      </c>
      <c r="B8318" s="774" t="s">
        <v>8071</v>
      </c>
      <c r="C8318" s="774" t="s">
        <v>7728</v>
      </c>
      <c r="D8318" s="774" t="s">
        <v>7723</v>
      </c>
      <c r="E8318" s="718">
        <v>10182.77</v>
      </c>
    </row>
    <row r="8319" spans="1:5">
      <c r="A8319" s="774">
        <v>42420</v>
      </c>
      <c r="B8319" s="774" t="s">
        <v>8072</v>
      </c>
      <c r="C8319" s="774" t="s">
        <v>7728</v>
      </c>
      <c r="D8319" s="774" t="s">
        <v>7723</v>
      </c>
      <c r="E8319" s="718">
        <v>13995.47</v>
      </c>
    </row>
    <row r="8320" spans="1:5">
      <c r="A8320" s="774">
        <v>43195</v>
      </c>
      <c r="B8320" s="774" t="s">
        <v>8073</v>
      </c>
      <c r="C8320" s="774" t="s">
        <v>7728</v>
      </c>
      <c r="D8320" s="774" t="s">
        <v>7723</v>
      </c>
      <c r="E8320" s="718">
        <v>4928</v>
      </c>
    </row>
    <row r="8321" spans="1:5">
      <c r="A8321" s="774">
        <v>43196</v>
      </c>
      <c r="B8321" s="774" t="s">
        <v>8074</v>
      </c>
      <c r="C8321" s="774" t="s">
        <v>7728</v>
      </c>
      <c r="D8321" s="774" t="s">
        <v>7723</v>
      </c>
      <c r="E8321" s="718">
        <v>6107.55</v>
      </c>
    </row>
    <row r="8322" spans="1:5">
      <c r="A8322" s="774">
        <v>43198</v>
      </c>
      <c r="B8322" s="774" t="s">
        <v>8075</v>
      </c>
      <c r="C8322" s="774" t="s">
        <v>7728</v>
      </c>
      <c r="D8322" s="774" t="s">
        <v>7723</v>
      </c>
      <c r="E8322" s="718">
        <v>9075.68</v>
      </c>
    </row>
    <row r="8323" spans="1:5">
      <c r="A8323" s="774">
        <v>43199</v>
      </c>
      <c r="B8323" s="774" t="s">
        <v>8076</v>
      </c>
      <c r="C8323" s="774" t="s">
        <v>7728</v>
      </c>
      <c r="D8323" s="774" t="s">
        <v>7723</v>
      </c>
      <c r="E8323" s="718">
        <v>9408.24</v>
      </c>
    </row>
    <row r="8324" spans="1:5">
      <c r="A8324" s="774">
        <v>43200</v>
      </c>
      <c r="B8324" s="774" t="s">
        <v>8077</v>
      </c>
      <c r="C8324" s="774" t="s">
        <v>7728</v>
      </c>
      <c r="D8324" s="774" t="s">
        <v>7723</v>
      </c>
      <c r="E8324" s="718">
        <v>10796.64</v>
      </c>
    </row>
    <row r="8325" spans="1:5">
      <c r="A8325" s="774">
        <v>39556</v>
      </c>
      <c r="B8325" s="774" t="s">
        <v>8078</v>
      </c>
      <c r="C8325" s="774" t="s">
        <v>7728</v>
      </c>
      <c r="D8325" s="774" t="s">
        <v>7723</v>
      </c>
      <c r="E8325" s="718">
        <v>5896.81</v>
      </c>
    </row>
    <row r="8326" spans="1:5">
      <c r="A8326" s="774">
        <v>39557</v>
      </c>
      <c r="B8326" s="774" t="s">
        <v>8079</v>
      </c>
      <c r="C8326" s="774" t="s">
        <v>7728</v>
      </c>
      <c r="D8326" s="774" t="s">
        <v>7723</v>
      </c>
      <c r="E8326" s="718">
        <v>6349.57</v>
      </c>
    </row>
    <row r="8327" spans="1:5">
      <c r="A8327" s="774">
        <v>39559</v>
      </c>
      <c r="B8327" s="774" t="s">
        <v>8080</v>
      </c>
      <c r="C8327" s="774" t="s">
        <v>7728</v>
      </c>
      <c r="D8327" s="774" t="s">
        <v>7723</v>
      </c>
      <c r="E8327" s="718">
        <v>9383.4500000000007</v>
      </c>
    </row>
    <row r="8328" spans="1:5">
      <c r="A8328" s="774">
        <v>39560</v>
      </c>
      <c r="B8328" s="774" t="s">
        <v>8081</v>
      </c>
      <c r="C8328" s="774" t="s">
        <v>7728</v>
      </c>
      <c r="D8328" s="774" t="s">
        <v>7723</v>
      </c>
      <c r="E8328" s="718">
        <v>10855.73</v>
      </c>
    </row>
    <row r="8329" spans="1:5">
      <c r="A8329" s="774">
        <v>39561</v>
      </c>
      <c r="B8329" s="774" t="s">
        <v>8082</v>
      </c>
      <c r="C8329" s="774" t="s">
        <v>7728</v>
      </c>
      <c r="D8329" s="774" t="s">
        <v>7723</v>
      </c>
      <c r="E8329" s="718">
        <v>11356.48</v>
      </c>
    </row>
    <row r="8330" spans="1:5">
      <c r="A8330" s="774">
        <v>43190</v>
      </c>
      <c r="B8330" s="774" t="s">
        <v>8083</v>
      </c>
      <c r="C8330" s="774" t="s">
        <v>7728</v>
      </c>
      <c r="D8330" s="774" t="s">
        <v>7723</v>
      </c>
      <c r="E8330" s="718">
        <v>1675.91</v>
      </c>
    </row>
    <row r="8331" spans="1:5">
      <c r="A8331" s="774">
        <v>39555</v>
      </c>
      <c r="B8331" s="774" t="s">
        <v>8084</v>
      </c>
      <c r="C8331" s="774" t="s">
        <v>7728</v>
      </c>
      <c r="D8331" s="774" t="s">
        <v>7723</v>
      </c>
      <c r="E8331" s="718">
        <v>1812.91</v>
      </c>
    </row>
    <row r="8332" spans="1:5">
      <c r="A8332" s="774">
        <v>43191</v>
      </c>
      <c r="B8332" s="774" t="s">
        <v>8085</v>
      </c>
      <c r="C8332" s="774" t="s">
        <v>7728</v>
      </c>
      <c r="D8332" s="774" t="s">
        <v>7723</v>
      </c>
      <c r="E8332" s="718">
        <v>2411.42</v>
      </c>
    </row>
    <row r="8333" spans="1:5">
      <c r="A8333" s="774">
        <v>39548</v>
      </c>
      <c r="B8333" s="774" t="s">
        <v>8086</v>
      </c>
      <c r="C8333" s="774" t="s">
        <v>7728</v>
      </c>
      <c r="D8333" s="774" t="s">
        <v>7723</v>
      </c>
      <c r="E8333" s="718">
        <v>2689.1</v>
      </c>
    </row>
    <row r="8334" spans="1:5">
      <c r="A8334" s="774">
        <v>43192</v>
      </c>
      <c r="B8334" s="774" t="s">
        <v>8087</v>
      </c>
      <c r="C8334" s="774" t="s">
        <v>7728</v>
      </c>
      <c r="D8334" s="774" t="s">
        <v>7723</v>
      </c>
      <c r="E8334" s="718">
        <v>3158.74</v>
      </c>
    </row>
    <row r="8335" spans="1:5">
      <c r="A8335" s="774">
        <v>39554</v>
      </c>
      <c r="B8335" s="774" t="s">
        <v>8088</v>
      </c>
      <c r="C8335" s="774" t="s">
        <v>7728</v>
      </c>
      <c r="D8335" s="774" t="s">
        <v>7723</v>
      </c>
      <c r="E8335" s="718">
        <v>3555.94</v>
      </c>
    </row>
    <row r="8336" spans="1:5">
      <c r="A8336" s="774">
        <v>43194</v>
      </c>
      <c r="B8336" s="774" t="s">
        <v>8089</v>
      </c>
      <c r="C8336" s="774" t="s">
        <v>7728</v>
      </c>
      <c r="D8336" s="774" t="s">
        <v>7723</v>
      </c>
      <c r="E8336" s="718">
        <v>1435.71</v>
      </c>
    </row>
    <row r="8337" spans="1:5">
      <c r="A8337" s="774">
        <v>39551</v>
      </c>
      <c r="B8337" s="774" t="s">
        <v>8090</v>
      </c>
      <c r="C8337" s="774" t="s">
        <v>7728</v>
      </c>
      <c r="D8337" s="774" t="s">
        <v>7723</v>
      </c>
      <c r="E8337" s="718">
        <v>1580.87</v>
      </c>
    </row>
    <row r="8338" spans="1:5">
      <c r="A8338" s="774">
        <v>43185</v>
      </c>
      <c r="B8338" s="774" t="s">
        <v>8091</v>
      </c>
      <c r="C8338" s="774" t="s">
        <v>7728</v>
      </c>
      <c r="D8338" s="774" t="s">
        <v>7723</v>
      </c>
      <c r="E8338" s="718">
        <v>4492.54</v>
      </c>
    </row>
    <row r="8339" spans="1:5">
      <c r="A8339" s="774">
        <v>43186</v>
      </c>
      <c r="B8339" s="774" t="s">
        <v>8092</v>
      </c>
      <c r="C8339" s="774" t="s">
        <v>7728</v>
      </c>
      <c r="D8339" s="774" t="s">
        <v>7723</v>
      </c>
      <c r="E8339" s="718">
        <v>4738.72</v>
      </c>
    </row>
    <row r="8340" spans="1:5">
      <c r="A8340" s="774">
        <v>43187</v>
      </c>
      <c r="B8340" s="774" t="s">
        <v>8093</v>
      </c>
      <c r="C8340" s="774" t="s">
        <v>7728</v>
      </c>
      <c r="D8340" s="774" t="s">
        <v>7723</v>
      </c>
      <c r="E8340" s="718">
        <v>6288.33</v>
      </c>
    </row>
    <row r="8341" spans="1:5">
      <c r="A8341" s="774">
        <v>43188</v>
      </c>
      <c r="B8341" s="774" t="s">
        <v>8094</v>
      </c>
      <c r="C8341" s="774" t="s">
        <v>7728</v>
      </c>
      <c r="D8341" s="774" t="s">
        <v>7723</v>
      </c>
      <c r="E8341" s="718">
        <v>7619.15</v>
      </c>
    </row>
    <row r="8342" spans="1:5">
      <c r="A8342" s="774">
        <v>43189</v>
      </c>
      <c r="B8342" s="774" t="s">
        <v>8095</v>
      </c>
      <c r="C8342" s="774" t="s">
        <v>7728</v>
      </c>
      <c r="D8342" s="774" t="s">
        <v>7723</v>
      </c>
      <c r="E8342" s="718">
        <v>8570.27</v>
      </c>
    </row>
    <row r="8343" spans="1:5">
      <c r="A8343" s="774">
        <v>39580</v>
      </c>
      <c r="B8343" s="774" t="s">
        <v>8096</v>
      </c>
      <c r="C8343" s="774" t="s">
        <v>7728</v>
      </c>
      <c r="D8343" s="774" t="s">
        <v>7723</v>
      </c>
      <c r="E8343" s="718">
        <v>67537.279999999999</v>
      </c>
    </row>
    <row r="8344" spans="1:5">
      <c r="A8344" s="774">
        <v>39577</v>
      </c>
      <c r="B8344" s="774" t="s">
        <v>8097</v>
      </c>
      <c r="C8344" s="774" t="s">
        <v>7728</v>
      </c>
      <c r="D8344" s="774" t="s">
        <v>7723</v>
      </c>
      <c r="E8344" s="718">
        <v>21139.02</v>
      </c>
    </row>
    <row r="8345" spans="1:5">
      <c r="A8345" s="774">
        <v>39578</v>
      </c>
      <c r="B8345" s="774" t="s">
        <v>8098</v>
      </c>
      <c r="C8345" s="774" t="s">
        <v>7728</v>
      </c>
      <c r="D8345" s="774" t="s">
        <v>7723</v>
      </c>
      <c r="E8345" s="718">
        <v>27280.33</v>
      </c>
    </row>
    <row r="8346" spans="1:5">
      <c r="A8346" s="774">
        <v>39579</v>
      </c>
      <c r="B8346" s="774" t="s">
        <v>8099</v>
      </c>
      <c r="C8346" s="774" t="s">
        <v>7728</v>
      </c>
      <c r="D8346" s="774" t="s">
        <v>7723</v>
      </c>
      <c r="E8346" s="718">
        <v>39690.74</v>
      </c>
    </row>
    <row r="8347" spans="1:5">
      <c r="A8347" s="774">
        <v>39826</v>
      </c>
      <c r="B8347" s="774" t="s">
        <v>8100</v>
      </c>
      <c r="C8347" s="774" t="s">
        <v>7728</v>
      </c>
      <c r="D8347" s="774" t="s">
        <v>7723</v>
      </c>
      <c r="E8347" s="718">
        <v>4874.74</v>
      </c>
    </row>
    <row r="8348" spans="1:5">
      <c r="A8348" s="774">
        <v>10700</v>
      </c>
      <c r="B8348" s="774" t="s">
        <v>8101</v>
      </c>
      <c r="C8348" s="774" t="s">
        <v>7728</v>
      </c>
      <c r="D8348" s="774" t="s">
        <v>7737</v>
      </c>
      <c r="E8348" s="718">
        <v>13888.77</v>
      </c>
    </row>
    <row r="8349" spans="1:5">
      <c r="A8349" s="774">
        <v>346</v>
      </c>
      <c r="B8349" s="774" t="s">
        <v>8102</v>
      </c>
      <c r="C8349" s="774" t="s">
        <v>7748</v>
      </c>
      <c r="D8349" s="774" t="s">
        <v>7723</v>
      </c>
      <c r="E8349" s="717">
        <v>17.77</v>
      </c>
    </row>
    <row r="8350" spans="1:5">
      <c r="A8350" s="774">
        <v>3312</v>
      </c>
      <c r="B8350" s="774" t="s">
        <v>8103</v>
      </c>
      <c r="C8350" s="774" t="s">
        <v>7748</v>
      </c>
      <c r="D8350" s="774" t="s">
        <v>7737</v>
      </c>
      <c r="E8350" s="717">
        <v>21.12</v>
      </c>
    </row>
    <row r="8351" spans="1:5">
      <c r="A8351" s="774">
        <v>339</v>
      </c>
      <c r="B8351" s="774" t="s">
        <v>8104</v>
      </c>
      <c r="C8351" s="774" t="s">
        <v>7760</v>
      </c>
      <c r="D8351" s="774" t="s">
        <v>7723</v>
      </c>
      <c r="E8351" s="717">
        <v>0.91</v>
      </c>
    </row>
    <row r="8352" spans="1:5">
      <c r="A8352" s="774">
        <v>340</v>
      </c>
      <c r="B8352" s="774" t="s">
        <v>8105</v>
      </c>
      <c r="C8352" s="774" t="s">
        <v>7760</v>
      </c>
      <c r="D8352" s="774" t="s">
        <v>7723</v>
      </c>
      <c r="E8352" s="717">
        <v>0.82</v>
      </c>
    </row>
    <row r="8353" spans="1:5">
      <c r="A8353" s="774">
        <v>43130</v>
      </c>
      <c r="B8353" s="774" t="s">
        <v>8106</v>
      </c>
      <c r="C8353" s="774" t="s">
        <v>7748</v>
      </c>
      <c r="D8353" s="774" t="s">
        <v>7726</v>
      </c>
      <c r="E8353" s="717">
        <v>15</v>
      </c>
    </row>
    <row r="8354" spans="1:5">
      <c r="A8354" s="774">
        <v>344</v>
      </c>
      <c r="B8354" s="774" t="s">
        <v>8107</v>
      </c>
      <c r="C8354" s="774" t="s">
        <v>7748</v>
      </c>
      <c r="D8354" s="774" t="s">
        <v>7723</v>
      </c>
      <c r="E8354" s="717">
        <v>19.72</v>
      </c>
    </row>
    <row r="8355" spans="1:5">
      <c r="A8355" s="774">
        <v>345</v>
      </c>
      <c r="B8355" s="774" t="s">
        <v>875</v>
      </c>
      <c r="C8355" s="774" t="s">
        <v>7748</v>
      </c>
      <c r="D8355" s="774" t="s">
        <v>7723</v>
      </c>
      <c r="E8355" s="717">
        <v>21.39</v>
      </c>
    </row>
    <row r="8356" spans="1:5">
      <c r="A8356" s="774">
        <v>43131</v>
      </c>
      <c r="B8356" s="774" t="s">
        <v>8108</v>
      </c>
      <c r="C8356" s="774" t="s">
        <v>7748</v>
      </c>
      <c r="D8356" s="774" t="s">
        <v>7723</v>
      </c>
      <c r="E8356" s="717">
        <v>17.420000000000002</v>
      </c>
    </row>
    <row r="8357" spans="1:5">
      <c r="A8357" s="774">
        <v>3313</v>
      </c>
      <c r="B8357" s="774" t="s">
        <v>8109</v>
      </c>
      <c r="C8357" s="774" t="s">
        <v>7748</v>
      </c>
      <c r="D8357" s="774" t="s">
        <v>7737</v>
      </c>
      <c r="E8357" s="717">
        <v>27.18</v>
      </c>
    </row>
    <row r="8358" spans="1:5">
      <c r="A8358" s="774">
        <v>43132</v>
      </c>
      <c r="B8358" s="774" t="s">
        <v>8110</v>
      </c>
      <c r="C8358" s="774" t="s">
        <v>7748</v>
      </c>
      <c r="D8358" s="774" t="s">
        <v>7723</v>
      </c>
      <c r="E8358" s="717">
        <v>15</v>
      </c>
    </row>
    <row r="8359" spans="1:5">
      <c r="A8359" s="774">
        <v>369</v>
      </c>
      <c r="B8359" s="774" t="s">
        <v>8111</v>
      </c>
      <c r="C8359" s="774" t="s">
        <v>7938</v>
      </c>
      <c r="D8359" s="774" t="s">
        <v>7723</v>
      </c>
      <c r="E8359" s="717">
        <v>71.42</v>
      </c>
    </row>
    <row r="8360" spans="1:5">
      <c r="A8360" s="774">
        <v>366</v>
      </c>
      <c r="B8360" s="774" t="s">
        <v>8112</v>
      </c>
      <c r="C8360" s="774" t="s">
        <v>7938</v>
      </c>
      <c r="D8360" s="774" t="s">
        <v>7726</v>
      </c>
      <c r="E8360" s="717">
        <v>107</v>
      </c>
    </row>
    <row r="8361" spans="1:5">
      <c r="A8361" s="774">
        <v>367</v>
      </c>
      <c r="B8361" s="774" t="s">
        <v>271</v>
      </c>
      <c r="C8361" s="774" t="s">
        <v>7938</v>
      </c>
      <c r="D8361" s="774" t="s">
        <v>7726</v>
      </c>
      <c r="E8361" s="717">
        <v>127.13</v>
      </c>
    </row>
    <row r="8362" spans="1:5">
      <c r="A8362" s="774">
        <v>370</v>
      </c>
      <c r="B8362" s="774" t="s">
        <v>8113</v>
      </c>
      <c r="C8362" s="774" t="s">
        <v>7938</v>
      </c>
      <c r="D8362" s="774" t="s">
        <v>7726</v>
      </c>
      <c r="E8362" s="717">
        <v>95</v>
      </c>
    </row>
    <row r="8363" spans="1:5">
      <c r="A8363" s="774">
        <v>368</v>
      </c>
      <c r="B8363" s="774" t="s">
        <v>8114</v>
      </c>
      <c r="C8363" s="774" t="s">
        <v>7938</v>
      </c>
      <c r="D8363" s="774" t="s">
        <v>7723</v>
      </c>
      <c r="E8363" s="717">
        <v>95.34</v>
      </c>
    </row>
    <row r="8364" spans="1:5">
      <c r="A8364" s="774">
        <v>11075</v>
      </c>
      <c r="B8364" s="774" t="s">
        <v>8115</v>
      </c>
      <c r="C8364" s="774" t="s">
        <v>7938</v>
      </c>
      <c r="D8364" s="774" t="s">
        <v>7723</v>
      </c>
      <c r="E8364" s="718">
        <v>2081.75</v>
      </c>
    </row>
    <row r="8365" spans="1:5">
      <c r="A8365" s="774">
        <v>11076</v>
      </c>
      <c r="B8365" s="774" t="s">
        <v>8116</v>
      </c>
      <c r="C8365" s="774" t="s">
        <v>7938</v>
      </c>
      <c r="D8365" s="774" t="s">
        <v>7723</v>
      </c>
      <c r="E8365" s="717">
        <v>158.91</v>
      </c>
    </row>
    <row r="8366" spans="1:5">
      <c r="A8366" s="774">
        <v>1381</v>
      </c>
      <c r="B8366" s="774" t="s">
        <v>8117</v>
      </c>
      <c r="C8366" s="774" t="s">
        <v>7748</v>
      </c>
      <c r="D8366" s="774" t="s">
        <v>7726</v>
      </c>
      <c r="E8366" s="717">
        <v>0.45</v>
      </c>
    </row>
    <row r="8367" spans="1:5">
      <c r="A8367" s="774">
        <v>34353</v>
      </c>
      <c r="B8367" s="774" t="s">
        <v>8118</v>
      </c>
      <c r="C8367" s="774" t="s">
        <v>7748</v>
      </c>
      <c r="D8367" s="774" t="s">
        <v>7723</v>
      </c>
      <c r="E8367" s="717">
        <v>0.83</v>
      </c>
    </row>
    <row r="8368" spans="1:5">
      <c r="A8368" s="774">
        <v>37595</v>
      </c>
      <c r="B8368" s="774" t="s">
        <v>8119</v>
      </c>
      <c r="C8368" s="774" t="s">
        <v>7748</v>
      </c>
      <c r="D8368" s="774" t="s">
        <v>7723</v>
      </c>
      <c r="E8368" s="717">
        <v>1.38</v>
      </c>
    </row>
    <row r="8369" spans="1:5">
      <c r="A8369" s="774">
        <v>37596</v>
      </c>
      <c r="B8369" s="774" t="s">
        <v>8120</v>
      </c>
      <c r="C8369" s="774" t="s">
        <v>7748</v>
      </c>
      <c r="D8369" s="774" t="s">
        <v>7723</v>
      </c>
      <c r="E8369" s="717">
        <v>1.58</v>
      </c>
    </row>
    <row r="8370" spans="1:5">
      <c r="A8370" s="774">
        <v>371</v>
      </c>
      <c r="B8370" s="774" t="s">
        <v>8121</v>
      </c>
      <c r="C8370" s="774" t="s">
        <v>7748</v>
      </c>
      <c r="D8370" s="774" t="s">
        <v>7723</v>
      </c>
      <c r="E8370" s="717">
        <v>0.49</v>
      </c>
    </row>
    <row r="8371" spans="1:5">
      <c r="A8371" s="774">
        <v>37553</v>
      </c>
      <c r="B8371" s="774" t="s">
        <v>8122</v>
      </c>
      <c r="C8371" s="774" t="s">
        <v>7748</v>
      </c>
      <c r="D8371" s="774" t="s">
        <v>7723</v>
      </c>
      <c r="E8371" s="717">
        <v>0.92</v>
      </c>
    </row>
    <row r="8372" spans="1:5">
      <c r="A8372" s="774">
        <v>37552</v>
      </c>
      <c r="B8372" s="774" t="s">
        <v>8123</v>
      </c>
      <c r="C8372" s="774" t="s">
        <v>7748</v>
      </c>
      <c r="D8372" s="774" t="s">
        <v>7723</v>
      </c>
      <c r="E8372" s="717">
        <v>1.47</v>
      </c>
    </row>
    <row r="8373" spans="1:5">
      <c r="A8373" s="774">
        <v>36880</v>
      </c>
      <c r="B8373" s="774" t="s">
        <v>8124</v>
      </c>
      <c r="C8373" s="774" t="s">
        <v>7748</v>
      </c>
      <c r="D8373" s="774" t="s">
        <v>7723</v>
      </c>
      <c r="E8373" s="717">
        <v>1.5</v>
      </c>
    </row>
    <row r="8374" spans="1:5">
      <c r="A8374" s="774">
        <v>34355</v>
      </c>
      <c r="B8374" s="774" t="s">
        <v>8125</v>
      </c>
      <c r="C8374" s="774" t="s">
        <v>7748</v>
      </c>
      <c r="D8374" s="774" t="s">
        <v>7723</v>
      </c>
      <c r="E8374" s="717">
        <v>1.29</v>
      </c>
    </row>
    <row r="8375" spans="1:5">
      <c r="A8375" s="774">
        <v>130</v>
      </c>
      <c r="B8375" s="774" t="s">
        <v>8126</v>
      </c>
      <c r="C8375" s="774" t="s">
        <v>7748</v>
      </c>
      <c r="D8375" s="774" t="s">
        <v>7723</v>
      </c>
      <c r="E8375" s="717">
        <v>3.21</v>
      </c>
    </row>
    <row r="8376" spans="1:5">
      <c r="A8376" s="774">
        <v>135</v>
      </c>
      <c r="B8376" s="774" t="s">
        <v>8127</v>
      </c>
      <c r="C8376" s="774" t="s">
        <v>7748</v>
      </c>
      <c r="D8376" s="774" t="s">
        <v>7723</v>
      </c>
      <c r="E8376" s="717">
        <v>2.58</v>
      </c>
    </row>
    <row r="8377" spans="1:5">
      <c r="A8377" s="774">
        <v>36886</v>
      </c>
      <c r="B8377" s="774" t="s">
        <v>8128</v>
      </c>
      <c r="C8377" s="774" t="s">
        <v>7748</v>
      </c>
      <c r="D8377" s="774" t="s">
        <v>7723</v>
      </c>
      <c r="E8377" s="717">
        <v>0.46</v>
      </c>
    </row>
    <row r="8378" spans="1:5">
      <c r="A8378" s="774">
        <v>38546</v>
      </c>
      <c r="B8378" s="774" t="s">
        <v>8129</v>
      </c>
      <c r="C8378" s="774" t="s">
        <v>7938</v>
      </c>
      <c r="D8378" s="774" t="s">
        <v>7723</v>
      </c>
      <c r="E8378" s="717">
        <v>313.31</v>
      </c>
    </row>
    <row r="8379" spans="1:5">
      <c r="A8379" s="774">
        <v>34549</v>
      </c>
      <c r="B8379" s="774" t="s">
        <v>8130</v>
      </c>
      <c r="C8379" s="774" t="s">
        <v>7938</v>
      </c>
      <c r="D8379" s="774" t="s">
        <v>7723</v>
      </c>
      <c r="E8379" s="717">
        <v>214.27</v>
      </c>
    </row>
    <row r="8380" spans="1:5">
      <c r="A8380" s="774">
        <v>6081</v>
      </c>
      <c r="B8380" s="774" t="s">
        <v>8131</v>
      </c>
      <c r="C8380" s="774" t="s">
        <v>7938</v>
      </c>
      <c r="D8380" s="774" t="s">
        <v>7723</v>
      </c>
      <c r="E8380" s="717">
        <v>30.35</v>
      </c>
    </row>
    <row r="8381" spans="1:5">
      <c r="A8381" s="774">
        <v>6077</v>
      </c>
      <c r="B8381" s="774" t="s">
        <v>8132</v>
      </c>
      <c r="C8381" s="774" t="s">
        <v>7938</v>
      </c>
      <c r="D8381" s="774" t="s">
        <v>7723</v>
      </c>
      <c r="E8381" s="717">
        <v>17.489999999999998</v>
      </c>
    </row>
    <row r="8382" spans="1:5">
      <c r="A8382" s="774">
        <v>6079</v>
      </c>
      <c r="B8382" s="774" t="s">
        <v>8133</v>
      </c>
      <c r="C8382" s="774" t="s">
        <v>7938</v>
      </c>
      <c r="D8382" s="774" t="s">
        <v>7723</v>
      </c>
      <c r="E8382" s="717">
        <v>9.99</v>
      </c>
    </row>
    <row r="8383" spans="1:5">
      <c r="A8383" s="774">
        <v>1091</v>
      </c>
      <c r="B8383" s="774" t="s">
        <v>8134</v>
      </c>
      <c r="C8383" s="774" t="s">
        <v>7728</v>
      </c>
      <c r="D8383" s="774" t="s">
        <v>7737</v>
      </c>
      <c r="E8383" s="717">
        <v>21.43</v>
      </c>
    </row>
    <row r="8384" spans="1:5">
      <c r="A8384" s="774">
        <v>1094</v>
      </c>
      <c r="B8384" s="774" t="s">
        <v>8135</v>
      </c>
      <c r="C8384" s="774" t="s">
        <v>7728</v>
      </c>
      <c r="D8384" s="774" t="s">
        <v>7737</v>
      </c>
      <c r="E8384" s="717">
        <v>14.99</v>
      </c>
    </row>
    <row r="8385" spans="1:5">
      <c r="A8385" s="774">
        <v>1095</v>
      </c>
      <c r="B8385" s="774" t="s">
        <v>8136</v>
      </c>
      <c r="C8385" s="774" t="s">
        <v>7728</v>
      </c>
      <c r="D8385" s="774" t="s">
        <v>7737</v>
      </c>
      <c r="E8385" s="717">
        <v>31.85</v>
      </c>
    </row>
    <row r="8386" spans="1:5">
      <c r="A8386" s="774">
        <v>1092</v>
      </c>
      <c r="B8386" s="774" t="s">
        <v>8137</v>
      </c>
      <c r="C8386" s="774" t="s">
        <v>7728</v>
      </c>
      <c r="D8386" s="774" t="s">
        <v>7737</v>
      </c>
      <c r="E8386" s="717">
        <v>24.65</v>
      </c>
    </row>
    <row r="8387" spans="1:5">
      <c r="A8387" s="774">
        <v>1093</v>
      </c>
      <c r="B8387" s="774" t="s">
        <v>8138</v>
      </c>
      <c r="C8387" s="774" t="s">
        <v>7728</v>
      </c>
      <c r="D8387" s="774" t="s">
        <v>7737</v>
      </c>
      <c r="E8387" s="717">
        <v>57.56</v>
      </c>
    </row>
    <row r="8388" spans="1:5">
      <c r="A8388" s="774">
        <v>1090</v>
      </c>
      <c r="B8388" s="774" t="s">
        <v>8139</v>
      </c>
      <c r="C8388" s="774" t="s">
        <v>7728</v>
      </c>
      <c r="D8388" s="774" t="s">
        <v>7737</v>
      </c>
      <c r="E8388" s="717">
        <v>41.21</v>
      </c>
    </row>
    <row r="8389" spans="1:5">
      <c r="A8389" s="774">
        <v>1096</v>
      </c>
      <c r="B8389" s="774" t="s">
        <v>8140</v>
      </c>
      <c r="C8389" s="774" t="s">
        <v>7728</v>
      </c>
      <c r="D8389" s="774" t="s">
        <v>7737</v>
      </c>
      <c r="E8389" s="717">
        <v>74.17</v>
      </c>
    </row>
    <row r="8390" spans="1:5">
      <c r="A8390" s="774">
        <v>1097</v>
      </c>
      <c r="B8390" s="774" t="s">
        <v>8141</v>
      </c>
      <c r="C8390" s="774" t="s">
        <v>7728</v>
      </c>
      <c r="D8390" s="774" t="s">
        <v>7737</v>
      </c>
      <c r="E8390" s="717">
        <v>62.96</v>
      </c>
    </row>
    <row r="8391" spans="1:5">
      <c r="A8391" s="774">
        <v>378</v>
      </c>
      <c r="B8391" s="774" t="s">
        <v>8142</v>
      </c>
      <c r="C8391" s="774" t="s">
        <v>615</v>
      </c>
      <c r="D8391" s="774" t="s">
        <v>7723</v>
      </c>
      <c r="E8391" s="717">
        <v>14.53</v>
      </c>
    </row>
    <row r="8392" spans="1:5">
      <c r="A8392" s="774">
        <v>40911</v>
      </c>
      <c r="B8392" s="774" t="s">
        <v>8143</v>
      </c>
      <c r="C8392" s="774" t="s">
        <v>7941</v>
      </c>
      <c r="D8392" s="774" t="s">
        <v>7723</v>
      </c>
      <c r="E8392" s="718">
        <v>2588.92</v>
      </c>
    </row>
    <row r="8393" spans="1:5">
      <c r="A8393" s="774">
        <v>33939</v>
      </c>
      <c r="B8393" s="774" t="s">
        <v>8144</v>
      </c>
      <c r="C8393" s="774" t="s">
        <v>615</v>
      </c>
      <c r="D8393" s="774" t="s">
        <v>7723</v>
      </c>
      <c r="E8393" s="717">
        <v>54.42</v>
      </c>
    </row>
    <row r="8394" spans="1:5">
      <c r="A8394" s="774">
        <v>40815</v>
      </c>
      <c r="B8394" s="774" t="s">
        <v>8145</v>
      </c>
      <c r="C8394" s="774" t="s">
        <v>7941</v>
      </c>
      <c r="D8394" s="774" t="s">
        <v>7723</v>
      </c>
      <c r="E8394" s="718">
        <v>9696.07</v>
      </c>
    </row>
    <row r="8395" spans="1:5">
      <c r="A8395" s="774">
        <v>34760</v>
      </c>
      <c r="B8395" s="774" t="s">
        <v>8146</v>
      </c>
      <c r="C8395" s="774" t="s">
        <v>615</v>
      </c>
      <c r="D8395" s="774" t="s">
        <v>7723</v>
      </c>
      <c r="E8395" s="717">
        <v>60.29</v>
      </c>
    </row>
    <row r="8396" spans="1:5">
      <c r="A8396" s="774">
        <v>40935</v>
      </c>
      <c r="B8396" s="774" t="s">
        <v>8147</v>
      </c>
      <c r="C8396" s="774" t="s">
        <v>7941</v>
      </c>
      <c r="D8396" s="774" t="s">
        <v>7723</v>
      </c>
      <c r="E8396" s="718">
        <v>10742.2</v>
      </c>
    </row>
    <row r="8397" spans="1:5">
      <c r="A8397" s="774">
        <v>33952</v>
      </c>
      <c r="B8397" s="774" t="s">
        <v>8148</v>
      </c>
      <c r="C8397" s="774" t="s">
        <v>615</v>
      </c>
      <c r="D8397" s="774" t="s">
        <v>7723</v>
      </c>
      <c r="E8397" s="717">
        <v>77.31</v>
      </c>
    </row>
    <row r="8398" spans="1:5">
      <c r="A8398" s="774">
        <v>40816</v>
      </c>
      <c r="B8398" s="774" t="s">
        <v>8149</v>
      </c>
      <c r="C8398" s="774" t="s">
        <v>7941</v>
      </c>
      <c r="D8398" s="774" t="s">
        <v>7723</v>
      </c>
      <c r="E8398" s="718">
        <v>13772.48</v>
      </c>
    </row>
    <row r="8399" spans="1:5">
      <c r="A8399" s="774">
        <v>33953</v>
      </c>
      <c r="B8399" s="774" t="s">
        <v>8150</v>
      </c>
      <c r="C8399" s="774" t="s">
        <v>615</v>
      </c>
      <c r="D8399" s="774" t="s">
        <v>7723</v>
      </c>
      <c r="E8399" s="717">
        <v>102.22</v>
      </c>
    </row>
    <row r="8400" spans="1:5">
      <c r="A8400" s="774">
        <v>40817</v>
      </c>
      <c r="B8400" s="774" t="s">
        <v>8151</v>
      </c>
      <c r="C8400" s="774" t="s">
        <v>7941</v>
      </c>
      <c r="D8400" s="774" t="s">
        <v>7723</v>
      </c>
      <c r="E8400" s="718">
        <v>18208.43</v>
      </c>
    </row>
    <row r="8401" spans="1:5">
      <c r="A8401" s="774">
        <v>13348</v>
      </c>
      <c r="B8401" s="774" t="s">
        <v>8152</v>
      </c>
      <c r="C8401" s="774" t="s">
        <v>7728</v>
      </c>
      <c r="D8401" s="774" t="s">
        <v>7737</v>
      </c>
      <c r="E8401" s="717">
        <v>0.84</v>
      </c>
    </row>
    <row r="8402" spans="1:5">
      <c r="A8402" s="774">
        <v>39211</v>
      </c>
      <c r="B8402" s="774" t="s">
        <v>8153</v>
      </c>
      <c r="C8402" s="774" t="s">
        <v>7728</v>
      </c>
      <c r="D8402" s="774" t="s">
        <v>7723</v>
      </c>
      <c r="E8402" s="717">
        <v>1.04</v>
      </c>
    </row>
    <row r="8403" spans="1:5">
      <c r="A8403" s="774">
        <v>39212</v>
      </c>
      <c r="B8403" s="774" t="s">
        <v>8154</v>
      </c>
      <c r="C8403" s="774" t="s">
        <v>7728</v>
      </c>
      <c r="D8403" s="774" t="s">
        <v>7723</v>
      </c>
      <c r="E8403" s="717">
        <v>1.1599999999999999</v>
      </c>
    </row>
    <row r="8404" spans="1:5">
      <c r="A8404" s="774">
        <v>39208</v>
      </c>
      <c r="B8404" s="774" t="s">
        <v>8155</v>
      </c>
      <c r="C8404" s="774" t="s">
        <v>7728</v>
      </c>
      <c r="D8404" s="774" t="s">
        <v>7723</v>
      </c>
      <c r="E8404" s="717">
        <v>0.31</v>
      </c>
    </row>
    <row r="8405" spans="1:5">
      <c r="A8405" s="774">
        <v>39210</v>
      </c>
      <c r="B8405" s="774" t="s">
        <v>8156</v>
      </c>
      <c r="C8405" s="774" t="s">
        <v>7728</v>
      </c>
      <c r="D8405" s="774" t="s">
        <v>7723</v>
      </c>
      <c r="E8405" s="717">
        <v>0.57999999999999996</v>
      </c>
    </row>
    <row r="8406" spans="1:5">
      <c r="A8406" s="774">
        <v>39214</v>
      </c>
      <c r="B8406" s="774" t="s">
        <v>8157</v>
      </c>
      <c r="C8406" s="774" t="s">
        <v>7728</v>
      </c>
      <c r="D8406" s="774" t="s">
        <v>7723</v>
      </c>
      <c r="E8406" s="717">
        <v>2.15</v>
      </c>
    </row>
    <row r="8407" spans="1:5">
      <c r="A8407" s="774">
        <v>39213</v>
      </c>
      <c r="B8407" s="774" t="s">
        <v>8158</v>
      </c>
      <c r="C8407" s="774" t="s">
        <v>7728</v>
      </c>
      <c r="D8407" s="774" t="s">
        <v>7723</v>
      </c>
      <c r="E8407" s="717">
        <v>1.52</v>
      </c>
    </row>
    <row r="8408" spans="1:5">
      <c r="A8408" s="774">
        <v>39209</v>
      </c>
      <c r="B8408" s="774" t="s">
        <v>8159</v>
      </c>
      <c r="C8408" s="774" t="s">
        <v>7728</v>
      </c>
      <c r="D8408" s="774" t="s">
        <v>7723</v>
      </c>
      <c r="E8408" s="717">
        <v>0.37</v>
      </c>
    </row>
    <row r="8409" spans="1:5">
      <c r="A8409" s="774">
        <v>39207</v>
      </c>
      <c r="B8409" s="774" t="s">
        <v>8160</v>
      </c>
      <c r="C8409" s="774" t="s">
        <v>7728</v>
      </c>
      <c r="D8409" s="774" t="s">
        <v>7723</v>
      </c>
      <c r="E8409" s="717">
        <v>0.57999999999999996</v>
      </c>
    </row>
    <row r="8410" spans="1:5">
      <c r="A8410" s="774">
        <v>39215</v>
      </c>
      <c r="B8410" s="774" t="s">
        <v>8161</v>
      </c>
      <c r="C8410" s="774" t="s">
        <v>7728</v>
      </c>
      <c r="D8410" s="774" t="s">
        <v>7723</v>
      </c>
      <c r="E8410" s="717">
        <v>3.92</v>
      </c>
    </row>
    <row r="8411" spans="1:5">
      <c r="A8411" s="774">
        <v>39216</v>
      </c>
      <c r="B8411" s="774" t="s">
        <v>8162</v>
      </c>
      <c r="C8411" s="774" t="s">
        <v>7728</v>
      </c>
      <c r="D8411" s="774" t="s">
        <v>7723</v>
      </c>
      <c r="E8411" s="717">
        <v>5.48</v>
      </c>
    </row>
    <row r="8412" spans="1:5">
      <c r="A8412" s="774">
        <v>11267</v>
      </c>
      <c r="B8412" s="774" t="s">
        <v>8163</v>
      </c>
      <c r="C8412" s="774" t="s">
        <v>7728</v>
      </c>
      <c r="D8412" s="774" t="s">
        <v>7737</v>
      </c>
      <c r="E8412" s="717">
        <v>0.73</v>
      </c>
    </row>
    <row r="8413" spans="1:5">
      <c r="A8413" s="774">
        <v>379</v>
      </c>
      <c r="B8413" s="774" t="s">
        <v>8164</v>
      </c>
      <c r="C8413" s="774" t="s">
        <v>7728</v>
      </c>
      <c r="D8413" s="774" t="s">
        <v>7737</v>
      </c>
      <c r="E8413" s="717">
        <v>0.74</v>
      </c>
    </row>
    <row r="8414" spans="1:5">
      <c r="A8414" s="774">
        <v>41901</v>
      </c>
      <c r="B8414" s="774" t="s">
        <v>291</v>
      </c>
      <c r="C8414" s="774" t="s">
        <v>7748</v>
      </c>
      <c r="D8414" s="774" t="s">
        <v>7737</v>
      </c>
      <c r="E8414" s="717">
        <v>4.87</v>
      </c>
    </row>
    <row r="8415" spans="1:5">
      <c r="A8415" s="774">
        <v>510</v>
      </c>
      <c r="B8415" s="774" t="s">
        <v>8165</v>
      </c>
      <c r="C8415" s="774" t="s">
        <v>7748</v>
      </c>
      <c r="D8415" s="774" t="s">
        <v>7723</v>
      </c>
      <c r="E8415" s="717">
        <v>8.2899999999999991</v>
      </c>
    </row>
    <row r="8416" spans="1:5">
      <c r="A8416" s="774">
        <v>516</v>
      </c>
      <c r="B8416" s="774" t="s">
        <v>8166</v>
      </c>
      <c r="C8416" s="774" t="s">
        <v>7748</v>
      </c>
      <c r="D8416" s="774" t="s">
        <v>7723</v>
      </c>
      <c r="E8416" s="717">
        <v>9.82</v>
      </c>
    </row>
    <row r="8417" spans="1:5">
      <c r="A8417" s="774">
        <v>509</v>
      </c>
      <c r="B8417" s="774" t="s">
        <v>8167</v>
      </c>
      <c r="C8417" s="774" t="s">
        <v>7748</v>
      </c>
      <c r="D8417" s="774" t="s">
        <v>7723</v>
      </c>
      <c r="E8417" s="717">
        <v>11.02</v>
      </c>
    </row>
    <row r="8418" spans="1:5">
      <c r="A8418" s="774">
        <v>40331</v>
      </c>
      <c r="B8418" s="774" t="s">
        <v>8168</v>
      </c>
      <c r="C8418" s="774" t="s">
        <v>615</v>
      </c>
      <c r="D8418" s="774" t="s">
        <v>7723</v>
      </c>
      <c r="E8418" s="717">
        <v>11.02</v>
      </c>
    </row>
    <row r="8419" spans="1:5">
      <c r="A8419" s="774">
        <v>40930</v>
      </c>
      <c r="B8419" s="774" t="s">
        <v>8169</v>
      </c>
      <c r="C8419" s="774" t="s">
        <v>7941</v>
      </c>
      <c r="D8419" s="774" t="s">
        <v>7723</v>
      </c>
      <c r="E8419" s="718">
        <v>1964.99</v>
      </c>
    </row>
    <row r="8420" spans="1:5">
      <c r="A8420" s="774">
        <v>11761</v>
      </c>
      <c r="B8420" s="774" t="s">
        <v>8170</v>
      </c>
      <c r="C8420" s="774" t="s">
        <v>7728</v>
      </c>
      <c r="D8420" s="774" t="s">
        <v>7723</v>
      </c>
      <c r="E8420" s="717">
        <v>63.63</v>
      </c>
    </row>
    <row r="8421" spans="1:5">
      <c r="A8421" s="774">
        <v>377</v>
      </c>
      <c r="B8421" s="774" t="s">
        <v>8171</v>
      </c>
      <c r="C8421" s="774" t="s">
        <v>7728</v>
      </c>
      <c r="D8421" s="774" t="s">
        <v>7726</v>
      </c>
      <c r="E8421" s="717">
        <v>29.9</v>
      </c>
    </row>
    <row r="8422" spans="1:5">
      <c r="A8422" s="774">
        <v>7588</v>
      </c>
      <c r="B8422" s="774" t="s">
        <v>8172</v>
      </c>
      <c r="C8422" s="774" t="s">
        <v>7728</v>
      </c>
      <c r="D8422" s="774" t="s">
        <v>7726</v>
      </c>
      <c r="E8422" s="717">
        <v>38</v>
      </c>
    </row>
    <row r="8423" spans="1:5">
      <c r="A8423" s="774">
        <v>34392</v>
      </c>
      <c r="B8423" s="774" t="s">
        <v>8173</v>
      </c>
      <c r="C8423" s="774" t="s">
        <v>615</v>
      </c>
      <c r="D8423" s="774" t="s">
        <v>7723</v>
      </c>
      <c r="E8423" s="717">
        <v>17.22</v>
      </c>
    </row>
    <row r="8424" spans="1:5">
      <c r="A8424" s="774">
        <v>40908</v>
      </c>
      <c r="B8424" s="774" t="s">
        <v>8174</v>
      </c>
      <c r="C8424" s="774" t="s">
        <v>7941</v>
      </c>
      <c r="D8424" s="774" t="s">
        <v>7723</v>
      </c>
      <c r="E8424" s="718">
        <v>3068.54</v>
      </c>
    </row>
    <row r="8425" spans="1:5">
      <c r="A8425" s="774">
        <v>34551</v>
      </c>
      <c r="B8425" s="774" t="s">
        <v>8175</v>
      </c>
      <c r="C8425" s="774" t="s">
        <v>615</v>
      </c>
      <c r="D8425" s="774" t="s">
        <v>7723</v>
      </c>
      <c r="E8425" s="717">
        <v>10.57</v>
      </c>
    </row>
    <row r="8426" spans="1:5">
      <c r="A8426" s="774">
        <v>41078</v>
      </c>
      <c r="B8426" s="774" t="s">
        <v>8176</v>
      </c>
      <c r="C8426" s="774" t="s">
        <v>7941</v>
      </c>
      <c r="D8426" s="774" t="s">
        <v>7723</v>
      </c>
      <c r="E8426" s="718">
        <v>1887.21</v>
      </c>
    </row>
    <row r="8427" spans="1:5">
      <c r="A8427" s="774">
        <v>246</v>
      </c>
      <c r="B8427" s="774" t="s">
        <v>8177</v>
      </c>
      <c r="C8427" s="774" t="s">
        <v>615</v>
      </c>
      <c r="D8427" s="774" t="s">
        <v>7723</v>
      </c>
      <c r="E8427" s="717">
        <v>10.3</v>
      </c>
    </row>
    <row r="8428" spans="1:5">
      <c r="A8428" s="774">
        <v>40927</v>
      </c>
      <c r="B8428" s="774" t="s">
        <v>8178</v>
      </c>
      <c r="C8428" s="774" t="s">
        <v>7941</v>
      </c>
      <c r="D8428" s="774" t="s">
        <v>7723</v>
      </c>
      <c r="E8428" s="718">
        <v>1835.5</v>
      </c>
    </row>
    <row r="8429" spans="1:5">
      <c r="A8429" s="774">
        <v>2350</v>
      </c>
      <c r="B8429" s="774" t="s">
        <v>8179</v>
      </c>
      <c r="C8429" s="774" t="s">
        <v>615</v>
      </c>
      <c r="D8429" s="774" t="s">
        <v>7723</v>
      </c>
      <c r="E8429" s="717">
        <v>18.82</v>
      </c>
    </row>
    <row r="8430" spans="1:5">
      <c r="A8430" s="774">
        <v>40812</v>
      </c>
      <c r="B8430" s="774" t="s">
        <v>8180</v>
      </c>
      <c r="C8430" s="774" t="s">
        <v>7941</v>
      </c>
      <c r="D8430" s="774" t="s">
        <v>7723</v>
      </c>
      <c r="E8430" s="718">
        <v>3354.1</v>
      </c>
    </row>
    <row r="8431" spans="1:5">
      <c r="A8431" s="774">
        <v>245</v>
      </c>
      <c r="B8431" s="774" t="s">
        <v>829</v>
      </c>
      <c r="C8431" s="774" t="s">
        <v>615</v>
      </c>
      <c r="D8431" s="774" t="s">
        <v>7723</v>
      </c>
      <c r="E8431" s="717">
        <v>24.58</v>
      </c>
    </row>
    <row r="8432" spans="1:5">
      <c r="A8432" s="774">
        <v>41090</v>
      </c>
      <c r="B8432" s="774" t="s">
        <v>8181</v>
      </c>
      <c r="C8432" s="774" t="s">
        <v>7941</v>
      </c>
      <c r="D8432" s="774" t="s">
        <v>7723</v>
      </c>
      <c r="E8432" s="718">
        <v>4381.18</v>
      </c>
    </row>
    <row r="8433" spans="1:5">
      <c r="A8433" s="774">
        <v>251</v>
      </c>
      <c r="B8433" s="774" t="s">
        <v>8182</v>
      </c>
      <c r="C8433" s="774" t="s">
        <v>615</v>
      </c>
      <c r="D8433" s="774" t="s">
        <v>7723</v>
      </c>
      <c r="E8433" s="717">
        <v>9.42</v>
      </c>
    </row>
    <row r="8434" spans="1:5">
      <c r="A8434" s="774">
        <v>40975</v>
      </c>
      <c r="B8434" s="774" t="s">
        <v>8183</v>
      </c>
      <c r="C8434" s="774" t="s">
        <v>7941</v>
      </c>
      <c r="D8434" s="774" t="s">
        <v>7723</v>
      </c>
      <c r="E8434" s="718">
        <v>1678.49</v>
      </c>
    </row>
    <row r="8435" spans="1:5">
      <c r="A8435" s="774">
        <v>6127</v>
      </c>
      <c r="B8435" s="774" t="s">
        <v>8184</v>
      </c>
      <c r="C8435" s="774" t="s">
        <v>615</v>
      </c>
      <c r="D8435" s="774" t="s">
        <v>7723</v>
      </c>
      <c r="E8435" s="717">
        <v>9.42</v>
      </c>
    </row>
    <row r="8436" spans="1:5">
      <c r="A8436" s="774">
        <v>41072</v>
      </c>
      <c r="B8436" s="774" t="s">
        <v>8185</v>
      </c>
      <c r="C8436" s="774" t="s">
        <v>7941</v>
      </c>
      <c r="D8436" s="774" t="s">
        <v>7723</v>
      </c>
      <c r="E8436" s="718">
        <v>1680.92</v>
      </c>
    </row>
    <row r="8437" spans="1:5">
      <c r="A8437" s="774">
        <v>6121</v>
      </c>
      <c r="B8437" s="774" t="s">
        <v>8186</v>
      </c>
      <c r="C8437" s="774" t="s">
        <v>615</v>
      </c>
      <c r="D8437" s="774" t="s">
        <v>7723</v>
      </c>
      <c r="E8437" s="717">
        <v>10.19</v>
      </c>
    </row>
    <row r="8438" spans="1:5">
      <c r="A8438" s="774">
        <v>41071</v>
      </c>
      <c r="B8438" s="774" t="s">
        <v>8187</v>
      </c>
      <c r="C8438" s="774" t="s">
        <v>7941</v>
      </c>
      <c r="D8438" s="774" t="s">
        <v>7723</v>
      </c>
      <c r="E8438" s="718">
        <v>1816.98</v>
      </c>
    </row>
    <row r="8439" spans="1:5">
      <c r="A8439" s="774">
        <v>244</v>
      </c>
      <c r="B8439" s="774" t="s">
        <v>8188</v>
      </c>
      <c r="C8439" s="774" t="s">
        <v>615</v>
      </c>
      <c r="D8439" s="774" t="s">
        <v>7723</v>
      </c>
      <c r="E8439" s="717">
        <v>5.92</v>
      </c>
    </row>
    <row r="8440" spans="1:5">
      <c r="A8440" s="774">
        <v>41093</v>
      </c>
      <c r="B8440" s="774" t="s">
        <v>8189</v>
      </c>
      <c r="C8440" s="774" t="s">
        <v>7941</v>
      </c>
      <c r="D8440" s="774" t="s">
        <v>7723</v>
      </c>
      <c r="E8440" s="718">
        <v>1057.54</v>
      </c>
    </row>
    <row r="8441" spans="1:5">
      <c r="A8441" s="774">
        <v>532</v>
      </c>
      <c r="B8441" s="774" t="s">
        <v>8190</v>
      </c>
      <c r="C8441" s="774" t="s">
        <v>615</v>
      </c>
      <c r="D8441" s="774" t="s">
        <v>7723</v>
      </c>
      <c r="E8441" s="717">
        <v>29.01</v>
      </c>
    </row>
    <row r="8442" spans="1:5">
      <c r="A8442" s="774">
        <v>40931</v>
      </c>
      <c r="B8442" s="774" t="s">
        <v>8191</v>
      </c>
      <c r="C8442" s="774" t="s">
        <v>7941</v>
      </c>
      <c r="D8442" s="774" t="s">
        <v>7723</v>
      </c>
      <c r="E8442" s="718">
        <v>5170.37</v>
      </c>
    </row>
    <row r="8443" spans="1:5">
      <c r="A8443" s="774">
        <v>36150</v>
      </c>
      <c r="B8443" s="774" t="s">
        <v>8192</v>
      </c>
      <c r="C8443" s="774" t="s">
        <v>7728</v>
      </c>
      <c r="D8443" s="774" t="s">
        <v>7723</v>
      </c>
      <c r="E8443" s="717">
        <v>35.64</v>
      </c>
    </row>
    <row r="8444" spans="1:5">
      <c r="A8444" s="774">
        <v>4760</v>
      </c>
      <c r="B8444" s="774" t="s">
        <v>8193</v>
      </c>
      <c r="C8444" s="774" t="s">
        <v>615</v>
      </c>
      <c r="D8444" s="774" t="s">
        <v>7723</v>
      </c>
      <c r="E8444" s="717">
        <v>14.53</v>
      </c>
    </row>
    <row r="8445" spans="1:5">
      <c r="A8445" s="774">
        <v>41069</v>
      </c>
      <c r="B8445" s="774" t="s">
        <v>8194</v>
      </c>
      <c r="C8445" s="774" t="s">
        <v>7941</v>
      </c>
      <c r="D8445" s="774" t="s">
        <v>7723</v>
      </c>
      <c r="E8445" s="718">
        <v>2588.92</v>
      </c>
    </row>
    <row r="8446" spans="1:5">
      <c r="A8446" s="774">
        <v>10422</v>
      </c>
      <c r="B8446" s="774" t="s">
        <v>8195</v>
      </c>
      <c r="C8446" s="774" t="s">
        <v>7728</v>
      </c>
      <c r="D8446" s="774" t="s">
        <v>7723</v>
      </c>
      <c r="E8446" s="717">
        <v>332.94</v>
      </c>
    </row>
    <row r="8447" spans="1:5">
      <c r="A8447" s="774">
        <v>10420</v>
      </c>
      <c r="B8447" s="774" t="s">
        <v>8196</v>
      </c>
      <c r="C8447" s="774" t="s">
        <v>7728</v>
      </c>
      <c r="D8447" s="774" t="s">
        <v>7726</v>
      </c>
      <c r="E8447" s="717">
        <v>124.87</v>
      </c>
    </row>
    <row r="8448" spans="1:5">
      <c r="A8448" s="774">
        <v>10421</v>
      </c>
      <c r="B8448" s="774" t="s">
        <v>8197</v>
      </c>
      <c r="C8448" s="774" t="s">
        <v>7728</v>
      </c>
      <c r="D8448" s="774" t="s">
        <v>7723</v>
      </c>
      <c r="E8448" s="717">
        <v>167.11</v>
      </c>
    </row>
    <row r="8449" spans="1:5">
      <c r="A8449" s="774">
        <v>36520</v>
      </c>
      <c r="B8449" s="774" t="s">
        <v>8198</v>
      </c>
      <c r="C8449" s="774" t="s">
        <v>7728</v>
      </c>
      <c r="D8449" s="774" t="s">
        <v>7723</v>
      </c>
      <c r="E8449" s="717">
        <v>622.12</v>
      </c>
    </row>
    <row r="8450" spans="1:5">
      <c r="A8450" s="774">
        <v>11784</v>
      </c>
      <c r="B8450" s="774" t="s">
        <v>8199</v>
      </c>
      <c r="C8450" s="774" t="s">
        <v>7728</v>
      </c>
      <c r="D8450" s="774" t="s">
        <v>7723</v>
      </c>
      <c r="E8450" s="717">
        <v>467.24</v>
      </c>
    </row>
    <row r="8451" spans="1:5">
      <c r="A8451" s="774">
        <v>10</v>
      </c>
      <c r="B8451" s="774" t="s">
        <v>8200</v>
      </c>
      <c r="C8451" s="774" t="s">
        <v>7728</v>
      </c>
      <c r="D8451" s="774" t="s">
        <v>7723</v>
      </c>
      <c r="E8451" s="717">
        <v>9.77</v>
      </c>
    </row>
    <row r="8452" spans="1:5">
      <c r="A8452" s="774">
        <v>4815</v>
      </c>
      <c r="B8452" s="774" t="s">
        <v>873</v>
      </c>
      <c r="C8452" s="774" t="s">
        <v>7728</v>
      </c>
      <c r="D8452" s="774" t="s">
        <v>7723</v>
      </c>
      <c r="E8452" s="717">
        <v>5.04</v>
      </c>
    </row>
    <row r="8453" spans="1:5">
      <c r="A8453" s="774">
        <v>541</v>
      </c>
      <c r="B8453" s="774" t="s">
        <v>8201</v>
      </c>
      <c r="C8453" s="774" t="s">
        <v>7728</v>
      </c>
      <c r="D8453" s="774" t="s">
        <v>7726</v>
      </c>
      <c r="E8453" s="717">
        <v>143.9</v>
      </c>
    </row>
    <row r="8454" spans="1:5">
      <c r="A8454" s="774">
        <v>542</v>
      </c>
      <c r="B8454" s="774" t="s">
        <v>8202</v>
      </c>
      <c r="C8454" s="774" t="s">
        <v>7728</v>
      </c>
      <c r="D8454" s="774" t="s">
        <v>7723</v>
      </c>
      <c r="E8454" s="717">
        <v>180.38</v>
      </c>
    </row>
    <row r="8455" spans="1:5">
      <c r="A8455" s="774">
        <v>540</v>
      </c>
      <c r="B8455" s="774" t="s">
        <v>8203</v>
      </c>
      <c r="C8455" s="774" t="s">
        <v>7728</v>
      </c>
      <c r="D8455" s="774" t="s">
        <v>7723</v>
      </c>
      <c r="E8455" s="717">
        <v>406.48</v>
      </c>
    </row>
    <row r="8456" spans="1:5">
      <c r="A8456" s="774">
        <v>38364</v>
      </c>
      <c r="B8456" s="774" t="s">
        <v>8204</v>
      </c>
      <c r="C8456" s="774" t="s">
        <v>7728</v>
      </c>
      <c r="D8456" s="774" t="s">
        <v>7723</v>
      </c>
      <c r="E8456" s="717">
        <v>691.82</v>
      </c>
    </row>
    <row r="8457" spans="1:5">
      <c r="A8457" s="774">
        <v>11692</v>
      </c>
      <c r="B8457" s="774" t="s">
        <v>8205</v>
      </c>
      <c r="C8457" s="774" t="s">
        <v>7725</v>
      </c>
      <c r="D8457" s="774" t="s">
        <v>7723</v>
      </c>
      <c r="E8457" s="717">
        <v>276.64999999999998</v>
      </c>
    </row>
    <row r="8458" spans="1:5">
      <c r="A8458" s="774">
        <v>1746</v>
      </c>
      <c r="B8458" s="774" t="s">
        <v>8206</v>
      </c>
      <c r="C8458" s="774" t="s">
        <v>7728</v>
      </c>
      <c r="D8458" s="774" t="s">
        <v>7726</v>
      </c>
      <c r="E8458" s="717">
        <v>180</v>
      </c>
    </row>
    <row r="8459" spans="1:5">
      <c r="A8459" s="774">
        <v>1748</v>
      </c>
      <c r="B8459" s="774" t="s">
        <v>8207</v>
      </c>
      <c r="C8459" s="774" t="s">
        <v>7728</v>
      </c>
      <c r="D8459" s="774" t="s">
        <v>7723</v>
      </c>
      <c r="E8459" s="717">
        <v>239.35</v>
      </c>
    </row>
    <row r="8460" spans="1:5">
      <c r="A8460" s="774">
        <v>1749</v>
      </c>
      <c r="B8460" s="774" t="s">
        <v>8208</v>
      </c>
      <c r="C8460" s="774" t="s">
        <v>7728</v>
      </c>
      <c r="D8460" s="774" t="s">
        <v>7723</v>
      </c>
      <c r="E8460" s="717">
        <v>346.78</v>
      </c>
    </row>
    <row r="8461" spans="1:5">
      <c r="A8461" s="774">
        <v>37412</v>
      </c>
      <c r="B8461" s="774" t="s">
        <v>8209</v>
      </c>
      <c r="C8461" s="774" t="s">
        <v>7728</v>
      </c>
      <c r="D8461" s="774" t="s">
        <v>7723</v>
      </c>
      <c r="E8461" s="717">
        <v>175.95</v>
      </c>
    </row>
    <row r="8462" spans="1:5">
      <c r="A8462" s="774">
        <v>1745</v>
      </c>
      <c r="B8462" s="774" t="s">
        <v>8210</v>
      </c>
      <c r="C8462" s="774" t="s">
        <v>7728</v>
      </c>
      <c r="D8462" s="774" t="s">
        <v>7723</v>
      </c>
      <c r="E8462" s="717">
        <v>209.22</v>
      </c>
    </row>
    <row r="8463" spans="1:5">
      <c r="A8463" s="774">
        <v>1750</v>
      </c>
      <c r="B8463" s="774" t="s">
        <v>8211</v>
      </c>
      <c r="C8463" s="774" t="s">
        <v>7728</v>
      </c>
      <c r="D8463" s="774" t="s">
        <v>7723</v>
      </c>
      <c r="E8463" s="717">
        <v>488.93</v>
      </c>
    </row>
    <row r="8464" spans="1:5">
      <c r="A8464" s="774">
        <v>11687</v>
      </c>
      <c r="B8464" s="774" t="s">
        <v>8212</v>
      </c>
      <c r="C8464" s="774" t="s">
        <v>7760</v>
      </c>
      <c r="D8464" s="774" t="s">
        <v>7723</v>
      </c>
      <c r="E8464" s="717">
        <v>779.02</v>
      </c>
    </row>
    <row r="8465" spans="1:5">
      <c r="A8465" s="774">
        <v>11689</v>
      </c>
      <c r="B8465" s="774" t="s">
        <v>8213</v>
      </c>
      <c r="C8465" s="774" t="s">
        <v>7760</v>
      </c>
      <c r="D8465" s="774" t="s">
        <v>7723</v>
      </c>
      <c r="E8465" s="717">
        <v>976.06</v>
      </c>
    </row>
    <row r="8466" spans="1:5">
      <c r="A8466" s="774">
        <v>11693</v>
      </c>
      <c r="B8466" s="774" t="s">
        <v>8214</v>
      </c>
      <c r="C8466" s="774" t="s">
        <v>7725</v>
      </c>
      <c r="D8466" s="774" t="s">
        <v>7723</v>
      </c>
      <c r="E8466" s="717">
        <v>159.55000000000001</v>
      </c>
    </row>
    <row r="8467" spans="1:5">
      <c r="A8467" s="774">
        <v>36215</v>
      </c>
      <c r="B8467" s="774" t="s">
        <v>8215</v>
      </c>
      <c r="C8467" s="774" t="s">
        <v>7728</v>
      </c>
      <c r="D8467" s="774" t="s">
        <v>7723</v>
      </c>
      <c r="E8467" s="717">
        <v>635.79</v>
      </c>
    </row>
    <row r="8468" spans="1:5">
      <c r="A8468" s="774">
        <v>42439</v>
      </c>
      <c r="B8468" s="774" t="s">
        <v>8216</v>
      </c>
      <c r="C8468" s="774" t="s">
        <v>7728</v>
      </c>
      <c r="D8468" s="774" t="s">
        <v>7737</v>
      </c>
      <c r="E8468" s="717">
        <v>781.82</v>
      </c>
    </row>
    <row r="8469" spans="1:5">
      <c r="A8469" s="774">
        <v>38381</v>
      </c>
      <c r="B8469" s="774" t="s">
        <v>8217</v>
      </c>
      <c r="C8469" s="774" t="s">
        <v>7728</v>
      </c>
      <c r="D8469" s="774" t="s">
        <v>7723</v>
      </c>
      <c r="E8469" s="717">
        <v>8.73</v>
      </c>
    </row>
    <row r="8470" spans="1:5">
      <c r="A8470" s="774">
        <v>39621</v>
      </c>
      <c r="B8470" s="774" t="s">
        <v>8218</v>
      </c>
      <c r="C8470" s="774" t="s">
        <v>8219</v>
      </c>
      <c r="D8470" s="774" t="s">
        <v>7723</v>
      </c>
      <c r="E8470" s="717">
        <v>866.84</v>
      </c>
    </row>
    <row r="8471" spans="1:5">
      <c r="A8471" s="774">
        <v>39624</v>
      </c>
      <c r="B8471" s="774" t="s">
        <v>8220</v>
      </c>
      <c r="C8471" s="774" t="s">
        <v>8219</v>
      </c>
      <c r="D8471" s="774" t="s">
        <v>7723</v>
      </c>
      <c r="E8471" s="717">
        <v>956.22</v>
      </c>
    </row>
    <row r="8472" spans="1:5">
      <c r="A8472" s="774">
        <v>39615</v>
      </c>
      <c r="B8472" s="774" t="s">
        <v>8221</v>
      </c>
      <c r="C8472" s="774" t="s">
        <v>7728</v>
      </c>
      <c r="D8472" s="774" t="s">
        <v>7723</v>
      </c>
      <c r="E8472" s="717">
        <v>386.4</v>
      </c>
    </row>
    <row r="8473" spans="1:5">
      <c r="A8473" s="774">
        <v>39620</v>
      </c>
      <c r="B8473" s="774" t="s">
        <v>8222</v>
      </c>
      <c r="C8473" s="774" t="s">
        <v>7728</v>
      </c>
      <c r="D8473" s="774" t="s">
        <v>7723</v>
      </c>
      <c r="E8473" s="717">
        <v>590.14</v>
      </c>
    </row>
    <row r="8474" spans="1:5">
      <c r="A8474" s="774">
        <v>39623</v>
      </c>
      <c r="B8474" s="774" t="s">
        <v>8223</v>
      </c>
      <c r="C8474" s="774" t="s">
        <v>7728</v>
      </c>
      <c r="D8474" s="774" t="s">
        <v>7723</v>
      </c>
      <c r="E8474" s="717">
        <v>632.09</v>
      </c>
    </row>
    <row r="8475" spans="1:5">
      <c r="A8475" s="774">
        <v>36207</v>
      </c>
      <c r="B8475" s="774" t="s">
        <v>8224</v>
      </c>
      <c r="C8475" s="774" t="s">
        <v>7728</v>
      </c>
      <c r="D8475" s="774" t="s">
        <v>7723</v>
      </c>
      <c r="E8475" s="717">
        <v>281.61</v>
      </c>
    </row>
    <row r="8476" spans="1:5">
      <c r="A8476" s="774">
        <v>36209</v>
      </c>
      <c r="B8476" s="774" t="s">
        <v>8225</v>
      </c>
      <c r="C8476" s="774" t="s">
        <v>7728</v>
      </c>
      <c r="D8476" s="774" t="s">
        <v>7723</v>
      </c>
      <c r="E8476" s="717">
        <v>323.19</v>
      </c>
    </row>
    <row r="8477" spans="1:5">
      <c r="A8477" s="774">
        <v>36210</v>
      </c>
      <c r="B8477" s="774" t="s">
        <v>8226</v>
      </c>
      <c r="C8477" s="774" t="s">
        <v>7728</v>
      </c>
      <c r="D8477" s="774" t="s">
        <v>7723</v>
      </c>
      <c r="E8477" s="717">
        <v>349.68</v>
      </c>
    </row>
    <row r="8478" spans="1:5">
      <c r="A8478" s="774">
        <v>36204</v>
      </c>
      <c r="B8478" s="774" t="s">
        <v>8227</v>
      </c>
      <c r="C8478" s="774" t="s">
        <v>7728</v>
      </c>
      <c r="D8478" s="774" t="s">
        <v>7723</v>
      </c>
      <c r="E8478" s="717">
        <v>123.98</v>
      </c>
    </row>
    <row r="8479" spans="1:5">
      <c r="A8479" s="774">
        <v>36205</v>
      </c>
      <c r="B8479" s="774" t="s">
        <v>8228</v>
      </c>
      <c r="C8479" s="774" t="s">
        <v>7728</v>
      </c>
      <c r="D8479" s="774" t="s">
        <v>7723</v>
      </c>
      <c r="E8479" s="717">
        <v>137.69</v>
      </c>
    </row>
    <row r="8480" spans="1:5">
      <c r="A8480" s="774">
        <v>36081</v>
      </c>
      <c r="B8480" s="774" t="s">
        <v>8229</v>
      </c>
      <c r="C8480" s="774" t="s">
        <v>7728</v>
      </c>
      <c r="D8480" s="774" t="s">
        <v>7726</v>
      </c>
      <c r="E8480" s="717">
        <v>146.82</v>
      </c>
    </row>
    <row r="8481" spans="1:5">
      <c r="A8481" s="774">
        <v>36206</v>
      </c>
      <c r="B8481" s="774" t="s">
        <v>8230</v>
      </c>
      <c r="C8481" s="774" t="s">
        <v>7728</v>
      </c>
      <c r="D8481" s="774" t="s">
        <v>7723</v>
      </c>
      <c r="E8481" s="717">
        <v>153.82</v>
      </c>
    </row>
    <row r="8482" spans="1:5">
      <c r="A8482" s="774">
        <v>36218</v>
      </c>
      <c r="B8482" s="774" t="s">
        <v>8231</v>
      </c>
      <c r="C8482" s="774" t="s">
        <v>7728</v>
      </c>
      <c r="D8482" s="774" t="s">
        <v>7737</v>
      </c>
      <c r="E8482" s="717">
        <v>125.05</v>
      </c>
    </row>
    <row r="8483" spans="1:5">
      <c r="A8483" s="774">
        <v>36220</v>
      </c>
      <c r="B8483" s="774" t="s">
        <v>8232</v>
      </c>
      <c r="C8483" s="774" t="s">
        <v>7728</v>
      </c>
      <c r="D8483" s="774" t="s">
        <v>7737</v>
      </c>
      <c r="E8483" s="717">
        <v>143.38999999999999</v>
      </c>
    </row>
    <row r="8484" spans="1:5">
      <c r="A8484" s="774">
        <v>36080</v>
      </c>
      <c r="B8484" s="774" t="s">
        <v>8233</v>
      </c>
      <c r="C8484" s="774" t="s">
        <v>7728</v>
      </c>
      <c r="D8484" s="774" t="s">
        <v>7737</v>
      </c>
      <c r="E8484" s="717">
        <v>155.1</v>
      </c>
    </row>
    <row r="8485" spans="1:5">
      <c r="A8485" s="774">
        <v>36223</v>
      </c>
      <c r="B8485" s="774" t="s">
        <v>8234</v>
      </c>
      <c r="C8485" s="774" t="s">
        <v>7728</v>
      </c>
      <c r="D8485" s="774" t="s">
        <v>7737</v>
      </c>
      <c r="E8485" s="717">
        <v>162.41</v>
      </c>
    </row>
    <row r="8486" spans="1:5">
      <c r="A8486" s="774">
        <v>546</v>
      </c>
      <c r="B8486" s="774" t="s">
        <v>8235</v>
      </c>
      <c r="C8486" s="774" t="s">
        <v>7748</v>
      </c>
      <c r="D8486" s="774" t="s">
        <v>7726</v>
      </c>
      <c r="E8486" s="717">
        <v>8.52</v>
      </c>
    </row>
    <row r="8487" spans="1:5">
      <c r="A8487" s="774">
        <v>566</v>
      </c>
      <c r="B8487" s="774" t="s">
        <v>8236</v>
      </c>
      <c r="C8487" s="774" t="s">
        <v>7760</v>
      </c>
      <c r="D8487" s="774" t="s">
        <v>7723</v>
      </c>
      <c r="E8487" s="717">
        <v>4.04</v>
      </c>
    </row>
    <row r="8488" spans="1:5">
      <c r="A8488" s="774">
        <v>565</v>
      </c>
      <c r="B8488" s="774" t="s">
        <v>8237</v>
      </c>
      <c r="C8488" s="774" t="s">
        <v>7760</v>
      </c>
      <c r="D8488" s="774" t="s">
        <v>7723</v>
      </c>
      <c r="E8488" s="717">
        <v>14.73</v>
      </c>
    </row>
    <row r="8489" spans="1:5">
      <c r="A8489" s="774">
        <v>555</v>
      </c>
      <c r="B8489" s="774" t="s">
        <v>8238</v>
      </c>
      <c r="C8489" s="774" t="s">
        <v>7760</v>
      </c>
      <c r="D8489" s="774" t="s">
        <v>7723</v>
      </c>
      <c r="E8489" s="717">
        <v>10.44</v>
      </c>
    </row>
    <row r="8490" spans="1:5">
      <c r="A8490" s="774">
        <v>557</v>
      </c>
      <c r="B8490" s="774" t="s">
        <v>8239</v>
      </c>
      <c r="C8490" s="774" t="s">
        <v>7760</v>
      </c>
      <c r="D8490" s="774" t="s">
        <v>7723</v>
      </c>
      <c r="E8490" s="717">
        <v>32.78</v>
      </c>
    </row>
    <row r="8491" spans="1:5">
      <c r="A8491" s="774">
        <v>552</v>
      </c>
      <c r="B8491" s="774" t="s">
        <v>8240</v>
      </c>
      <c r="C8491" s="774" t="s">
        <v>7760</v>
      </c>
      <c r="D8491" s="774" t="s">
        <v>7723</v>
      </c>
      <c r="E8491" s="717">
        <v>16.260000000000002</v>
      </c>
    </row>
    <row r="8492" spans="1:5">
      <c r="A8492" s="774">
        <v>563</v>
      </c>
      <c r="B8492" s="774" t="s">
        <v>8241</v>
      </c>
      <c r="C8492" s="774" t="s">
        <v>7760</v>
      </c>
      <c r="D8492" s="774" t="s">
        <v>7723</v>
      </c>
      <c r="E8492" s="717">
        <v>24.44</v>
      </c>
    </row>
    <row r="8493" spans="1:5">
      <c r="A8493" s="774">
        <v>549</v>
      </c>
      <c r="B8493" s="774" t="s">
        <v>8242</v>
      </c>
      <c r="C8493" s="774" t="s">
        <v>7760</v>
      </c>
      <c r="D8493" s="774" t="s">
        <v>7723</v>
      </c>
      <c r="E8493" s="717">
        <v>43.99</v>
      </c>
    </row>
    <row r="8494" spans="1:5">
      <c r="A8494" s="774">
        <v>551</v>
      </c>
      <c r="B8494" s="774" t="s">
        <v>8243</v>
      </c>
      <c r="C8494" s="774" t="s">
        <v>7760</v>
      </c>
      <c r="D8494" s="774" t="s">
        <v>7723</v>
      </c>
      <c r="E8494" s="717">
        <v>87.1</v>
      </c>
    </row>
    <row r="8495" spans="1:5">
      <c r="A8495" s="774">
        <v>559</v>
      </c>
      <c r="B8495" s="774" t="s">
        <v>8244</v>
      </c>
      <c r="C8495" s="774" t="s">
        <v>7760</v>
      </c>
      <c r="D8495" s="774" t="s">
        <v>7723</v>
      </c>
      <c r="E8495" s="717">
        <v>21.77</v>
      </c>
    </row>
    <row r="8496" spans="1:5">
      <c r="A8496" s="774">
        <v>560</v>
      </c>
      <c r="B8496" s="774" t="s">
        <v>8245</v>
      </c>
      <c r="C8496" s="774" t="s">
        <v>7760</v>
      </c>
      <c r="D8496" s="774" t="s">
        <v>7723</v>
      </c>
      <c r="E8496" s="717">
        <v>27.24</v>
      </c>
    </row>
    <row r="8497" spans="1:5">
      <c r="A8497" s="774">
        <v>547</v>
      </c>
      <c r="B8497" s="774" t="s">
        <v>8246</v>
      </c>
      <c r="C8497" s="774" t="s">
        <v>7760</v>
      </c>
      <c r="D8497" s="774" t="s">
        <v>7723</v>
      </c>
      <c r="E8497" s="717">
        <v>32.619999999999997</v>
      </c>
    </row>
    <row r="8498" spans="1:5">
      <c r="A8498" s="774">
        <v>38127</v>
      </c>
      <c r="B8498" s="774" t="s">
        <v>8247</v>
      </c>
      <c r="C8498" s="774" t="s">
        <v>7728</v>
      </c>
      <c r="D8498" s="774" t="s">
        <v>7723</v>
      </c>
      <c r="E8498" s="717">
        <v>394.7</v>
      </c>
    </row>
    <row r="8499" spans="1:5">
      <c r="A8499" s="774">
        <v>38060</v>
      </c>
      <c r="B8499" s="774" t="s">
        <v>8248</v>
      </c>
      <c r="C8499" s="774" t="s">
        <v>7728</v>
      </c>
      <c r="D8499" s="774" t="s">
        <v>7723</v>
      </c>
      <c r="E8499" s="717">
        <v>76.02</v>
      </c>
    </row>
    <row r="8500" spans="1:5">
      <c r="A8500" s="774">
        <v>10956</v>
      </c>
      <c r="B8500" s="774" t="s">
        <v>8249</v>
      </c>
      <c r="C8500" s="774" t="s">
        <v>7728</v>
      </c>
      <c r="D8500" s="774" t="s">
        <v>7723</v>
      </c>
      <c r="E8500" s="717">
        <v>78.97</v>
      </c>
    </row>
    <row r="8501" spans="1:5">
      <c r="A8501" s="774">
        <v>39380</v>
      </c>
      <c r="B8501" s="774" t="s">
        <v>8250</v>
      </c>
      <c r="C8501" s="774" t="s">
        <v>7728</v>
      </c>
      <c r="D8501" s="774" t="s">
        <v>7737</v>
      </c>
      <c r="E8501" s="717">
        <v>11.89</v>
      </c>
    </row>
    <row r="8502" spans="1:5">
      <c r="A8502" s="774">
        <v>13374</v>
      </c>
      <c r="B8502" s="774" t="s">
        <v>8251</v>
      </c>
      <c r="C8502" s="774" t="s">
        <v>7728</v>
      </c>
      <c r="D8502" s="774" t="s">
        <v>7737</v>
      </c>
      <c r="E8502" s="717">
        <v>98.32</v>
      </c>
    </row>
    <row r="8503" spans="1:5">
      <c r="A8503" s="774">
        <v>37597</v>
      </c>
      <c r="B8503" s="774" t="s">
        <v>8252</v>
      </c>
      <c r="C8503" s="774" t="s">
        <v>7728</v>
      </c>
      <c r="D8503" s="774" t="s">
        <v>7737</v>
      </c>
      <c r="E8503" s="718">
        <v>358421.87</v>
      </c>
    </row>
    <row r="8504" spans="1:5">
      <c r="A8504" s="774">
        <v>183</v>
      </c>
      <c r="B8504" s="774" t="s">
        <v>8253</v>
      </c>
      <c r="C8504" s="774" t="s">
        <v>8254</v>
      </c>
      <c r="D8504" s="774" t="s">
        <v>7726</v>
      </c>
      <c r="E8504" s="717">
        <v>200.09</v>
      </c>
    </row>
    <row r="8505" spans="1:5">
      <c r="A8505" s="774">
        <v>184</v>
      </c>
      <c r="B8505" s="774" t="s">
        <v>8255</v>
      </c>
      <c r="C8505" s="774" t="s">
        <v>8254</v>
      </c>
      <c r="D8505" s="774" t="s">
        <v>7723</v>
      </c>
      <c r="E8505" s="717">
        <v>132.24</v>
      </c>
    </row>
    <row r="8506" spans="1:5">
      <c r="A8506" s="774">
        <v>195</v>
      </c>
      <c r="B8506" s="774" t="s">
        <v>8256</v>
      </c>
      <c r="C8506" s="774" t="s">
        <v>8254</v>
      </c>
      <c r="D8506" s="774" t="s">
        <v>7723</v>
      </c>
      <c r="E8506" s="717">
        <v>162.54</v>
      </c>
    </row>
    <row r="8507" spans="1:5">
      <c r="A8507" s="774">
        <v>194</v>
      </c>
      <c r="B8507" s="774" t="s">
        <v>8257</v>
      </c>
      <c r="C8507" s="774" t="s">
        <v>8254</v>
      </c>
      <c r="D8507" s="774" t="s">
        <v>7723</v>
      </c>
      <c r="E8507" s="717">
        <v>88.36</v>
      </c>
    </row>
    <row r="8508" spans="1:5">
      <c r="A8508" s="774">
        <v>20001</v>
      </c>
      <c r="B8508" s="774" t="s">
        <v>8258</v>
      </c>
      <c r="C8508" s="774" t="s">
        <v>8254</v>
      </c>
      <c r="D8508" s="774" t="s">
        <v>7723</v>
      </c>
      <c r="E8508" s="717">
        <v>161.97</v>
      </c>
    </row>
    <row r="8509" spans="1:5">
      <c r="A8509" s="774">
        <v>181</v>
      </c>
      <c r="B8509" s="774" t="s">
        <v>8259</v>
      </c>
      <c r="C8509" s="774" t="s">
        <v>8254</v>
      </c>
      <c r="D8509" s="774" t="s">
        <v>7723</v>
      </c>
      <c r="E8509" s="717">
        <v>219.14</v>
      </c>
    </row>
    <row r="8510" spans="1:5">
      <c r="A8510" s="774">
        <v>39837</v>
      </c>
      <c r="B8510" s="774" t="s">
        <v>8260</v>
      </c>
      <c r="C8510" s="774" t="s">
        <v>8254</v>
      </c>
      <c r="D8510" s="774" t="s">
        <v>7723</v>
      </c>
      <c r="E8510" s="717">
        <v>174.08</v>
      </c>
    </row>
    <row r="8511" spans="1:5">
      <c r="A8511" s="774">
        <v>10535</v>
      </c>
      <c r="B8511" s="774" t="s">
        <v>8261</v>
      </c>
      <c r="C8511" s="774" t="s">
        <v>7728</v>
      </c>
      <c r="D8511" s="774" t="s">
        <v>7726</v>
      </c>
      <c r="E8511" s="718">
        <v>3950</v>
      </c>
    </row>
    <row r="8512" spans="1:5">
      <c r="A8512" s="774">
        <v>10537</v>
      </c>
      <c r="B8512" s="774" t="s">
        <v>8262</v>
      </c>
      <c r="C8512" s="774" t="s">
        <v>7728</v>
      </c>
      <c r="D8512" s="774" t="s">
        <v>7723</v>
      </c>
      <c r="E8512" s="718">
        <v>5386.72</v>
      </c>
    </row>
    <row r="8513" spans="1:5">
      <c r="A8513" s="774">
        <v>13891</v>
      </c>
      <c r="B8513" s="774" t="s">
        <v>8263</v>
      </c>
      <c r="C8513" s="774" t="s">
        <v>7728</v>
      </c>
      <c r="D8513" s="774" t="s">
        <v>7723</v>
      </c>
      <c r="E8513" s="718">
        <v>4940.84</v>
      </c>
    </row>
    <row r="8514" spans="1:5">
      <c r="A8514" s="774">
        <v>25975</v>
      </c>
      <c r="B8514" s="774" t="s">
        <v>8264</v>
      </c>
      <c r="C8514" s="774" t="s">
        <v>7728</v>
      </c>
      <c r="D8514" s="774" t="s">
        <v>7723</v>
      </c>
      <c r="E8514" s="718">
        <v>21490.67</v>
      </c>
    </row>
    <row r="8515" spans="1:5">
      <c r="A8515" s="774">
        <v>36396</v>
      </c>
      <c r="B8515" s="774" t="s">
        <v>8265</v>
      </c>
      <c r="C8515" s="774" t="s">
        <v>7728</v>
      </c>
      <c r="D8515" s="774" t="s">
        <v>7723</v>
      </c>
      <c r="E8515" s="718">
        <v>4519.0600000000004</v>
      </c>
    </row>
    <row r="8516" spans="1:5">
      <c r="A8516" s="774">
        <v>36397</v>
      </c>
      <c r="B8516" s="774" t="s">
        <v>8266</v>
      </c>
      <c r="C8516" s="774" t="s">
        <v>7728</v>
      </c>
      <c r="D8516" s="774" t="s">
        <v>7723</v>
      </c>
      <c r="E8516" s="718">
        <v>16067.79</v>
      </c>
    </row>
    <row r="8517" spans="1:5">
      <c r="A8517" s="774">
        <v>36398</v>
      </c>
      <c r="B8517" s="774" t="s">
        <v>8267</v>
      </c>
      <c r="C8517" s="774" t="s">
        <v>7728</v>
      </c>
      <c r="D8517" s="774" t="s">
        <v>7723</v>
      </c>
      <c r="E8517" s="718">
        <v>19529.060000000001</v>
      </c>
    </row>
    <row r="8518" spans="1:5">
      <c r="A8518" s="774">
        <v>647</v>
      </c>
      <c r="B8518" s="774" t="s">
        <v>8268</v>
      </c>
      <c r="C8518" s="774" t="s">
        <v>615</v>
      </c>
      <c r="D8518" s="774" t="s">
        <v>7723</v>
      </c>
      <c r="E8518" s="717">
        <v>10.210000000000001</v>
      </c>
    </row>
    <row r="8519" spans="1:5">
      <c r="A8519" s="774">
        <v>40920</v>
      </c>
      <c r="B8519" s="774" t="s">
        <v>8269</v>
      </c>
      <c r="C8519" s="774" t="s">
        <v>7941</v>
      </c>
      <c r="D8519" s="774" t="s">
        <v>7723</v>
      </c>
      <c r="E8519" s="718">
        <v>1819.24</v>
      </c>
    </row>
    <row r="8520" spans="1:5">
      <c r="A8520" s="774">
        <v>38783</v>
      </c>
      <c r="B8520" s="774" t="s">
        <v>8270</v>
      </c>
      <c r="C8520" s="774" t="s">
        <v>7728</v>
      </c>
      <c r="D8520" s="774" t="s">
        <v>7723</v>
      </c>
      <c r="E8520" s="717">
        <v>1.1000000000000001</v>
      </c>
    </row>
    <row r="8521" spans="1:5">
      <c r="A8521" s="774">
        <v>37593</v>
      </c>
      <c r="B8521" s="774" t="s">
        <v>8271</v>
      </c>
      <c r="C8521" s="774" t="s">
        <v>7728</v>
      </c>
      <c r="D8521" s="774" t="s">
        <v>7723</v>
      </c>
      <c r="E8521" s="717">
        <v>2.71</v>
      </c>
    </row>
    <row r="8522" spans="1:5">
      <c r="A8522" s="774">
        <v>37594</v>
      </c>
      <c r="B8522" s="774" t="s">
        <v>8272</v>
      </c>
      <c r="C8522" s="774" t="s">
        <v>7728</v>
      </c>
      <c r="D8522" s="774" t="s">
        <v>7723</v>
      </c>
      <c r="E8522" s="717">
        <v>3.37</v>
      </c>
    </row>
    <row r="8523" spans="1:5">
      <c r="A8523" s="774">
        <v>37592</v>
      </c>
      <c r="B8523" s="774" t="s">
        <v>8273</v>
      </c>
      <c r="C8523" s="774" t="s">
        <v>7728</v>
      </c>
      <c r="D8523" s="774" t="s">
        <v>7723</v>
      </c>
      <c r="E8523" s="717">
        <v>2.14</v>
      </c>
    </row>
    <row r="8524" spans="1:5">
      <c r="A8524" s="774">
        <v>7266</v>
      </c>
      <c r="B8524" s="774" t="s">
        <v>8274</v>
      </c>
      <c r="C8524" s="774" t="s">
        <v>8275</v>
      </c>
      <c r="D8524" s="774" t="s">
        <v>7726</v>
      </c>
      <c r="E8524" s="717">
        <v>825</v>
      </c>
    </row>
    <row r="8525" spans="1:5">
      <c r="A8525" s="774">
        <v>7270</v>
      </c>
      <c r="B8525" s="774" t="s">
        <v>8276</v>
      </c>
      <c r="C8525" s="774" t="s">
        <v>7728</v>
      </c>
      <c r="D8525" s="774" t="s">
        <v>7723</v>
      </c>
      <c r="E8525" s="717">
        <v>0.95</v>
      </c>
    </row>
    <row r="8526" spans="1:5">
      <c r="A8526" s="774">
        <v>7267</v>
      </c>
      <c r="B8526" s="774" t="s">
        <v>8277</v>
      </c>
      <c r="C8526" s="774" t="s">
        <v>7728</v>
      </c>
      <c r="D8526" s="774" t="s">
        <v>7723</v>
      </c>
      <c r="E8526" s="717">
        <v>0.74</v>
      </c>
    </row>
    <row r="8527" spans="1:5">
      <c r="A8527" s="774">
        <v>7269</v>
      </c>
      <c r="B8527" s="774" t="s">
        <v>8278</v>
      </c>
      <c r="C8527" s="774" t="s">
        <v>7728</v>
      </c>
      <c r="D8527" s="774" t="s">
        <v>7723</v>
      </c>
      <c r="E8527" s="717">
        <v>0.76</v>
      </c>
    </row>
    <row r="8528" spans="1:5">
      <c r="A8528" s="774">
        <v>7271</v>
      </c>
      <c r="B8528" s="774" t="s">
        <v>8279</v>
      </c>
      <c r="C8528" s="774" t="s">
        <v>7728</v>
      </c>
      <c r="D8528" s="774" t="s">
        <v>7723</v>
      </c>
      <c r="E8528" s="717">
        <v>0.82</v>
      </c>
    </row>
    <row r="8529" spans="1:5">
      <c r="A8529" s="774">
        <v>7268</v>
      </c>
      <c r="B8529" s="774" t="s">
        <v>8280</v>
      </c>
      <c r="C8529" s="774" t="s">
        <v>7728</v>
      </c>
      <c r="D8529" s="774" t="s">
        <v>7723</v>
      </c>
      <c r="E8529" s="717">
        <v>1.1499999999999999</v>
      </c>
    </row>
    <row r="8530" spans="1:5">
      <c r="A8530" s="774">
        <v>34556</v>
      </c>
      <c r="B8530" s="774" t="s">
        <v>8281</v>
      </c>
      <c r="C8530" s="774" t="s">
        <v>7728</v>
      </c>
      <c r="D8530" s="774" t="s">
        <v>7723</v>
      </c>
      <c r="E8530" s="717">
        <v>3.22</v>
      </c>
    </row>
    <row r="8531" spans="1:5">
      <c r="A8531" s="774">
        <v>37873</v>
      </c>
      <c r="B8531" s="774" t="s">
        <v>8282</v>
      </c>
      <c r="C8531" s="774" t="s">
        <v>7728</v>
      </c>
      <c r="D8531" s="774" t="s">
        <v>7723</v>
      </c>
      <c r="E8531" s="717">
        <v>3.28</v>
      </c>
    </row>
    <row r="8532" spans="1:5">
      <c r="A8532" s="774">
        <v>34564</v>
      </c>
      <c r="B8532" s="774" t="s">
        <v>8283</v>
      </c>
      <c r="C8532" s="774" t="s">
        <v>7728</v>
      </c>
      <c r="D8532" s="774" t="s">
        <v>7723</v>
      </c>
      <c r="E8532" s="717">
        <v>3.43</v>
      </c>
    </row>
    <row r="8533" spans="1:5">
      <c r="A8533" s="774">
        <v>34565</v>
      </c>
      <c r="B8533" s="774" t="s">
        <v>8284</v>
      </c>
      <c r="C8533" s="774" t="s">
        <v>7728</v>
      </c>
      <c r="D8533" s="774" t="s">
        <v>7723</v>
      </c>
      <c r="E8533" s="717">
        <v>3.63</v>
      </c>
    </row>
    <row r="8534" spans="1:5">
      <c r="A8534" s="774">
        <v>38590</v>
      </c>
      <c r="B8534" s="774" t="s">
        <v>8285</v>
      </c>
      <c r="C8534" s="774" t="s">
        <v>7728</v>
      </c>
      <c r="D8534" s="774" t="s">
        <v>7723</v>
      </c>
      <c r="E8534" s="717">
        <v>2.68</v>
      </c>
    </row>
    <row r="8535" spans="1:5">
      <c r="A8535" s="774">
        <v>34566</v>
      </c>
      <c r="B8535" s="774" t="s">
        <v>8286</v>
      </c>
      <c r="C8535" s="774" t="s">
        <v>7728</v>
      </c>
      <c r="D8535" s="774" t="s">
        <v>7723</v>
      </c>
      <c r="E8535" s="717">
        <v>2.82</v>
      </c>
    </row>
    <row r="8536" spans="1:5">
      <c r="A8536" s="774">
        <v>34567</v>
      </c>
      <c r="B8536" s="774" t="s">
        <v>8287</v>
      </c>
      <c r="C8536" s="774" t="s">
        <v>7728</v>
      </c>
      <c r="D8536" s="774" t="s">
        <v>7723</v>
      </c>
      <c r="E8536" s="717">
        <v>2.99</v>
      </c>
    </row>
    <row r="8537" spans="1:5">
      <c r="A8537" s="774">
        <v>38591</v>
      </c>
      <c r="B8537" s="774" t="s">
        <v>8288</v>
      </c>
      <c r="C8537" s="774" t="s">
        <v>7728</v>
      </c>
      <c r="D8537" s="774" t="s">
        <v>7723</v>
      </c>
      <c r="E8537" s="717">
        <v>2.71</v>
      </c>
    </row>
    <row r="8538" spans="1:5">
      <c r="A8538" s="774">
        <v>34568</v>
      </c>
      <c r="B8538" s="774" t="s">
        <v>8289</v>
      </c>
      <c r="C8538" s="774" t="s">
        <v>7728</v>
      </c>
      <c r="D8538" s="774" t="s">
        <v>7723</v>
      </c>
      <c r="E8538" s="717">
        <v>3.53</v>
      </c>
    </row>
    <row r="8539" spans="1:5">
      <c r="A8539" s="774">
        <v>34569</v>
      </c>
      <c r="B8539" s="774" t="s">
        <v>8290</v>
      </c>
      <c r="C8539" s="774" t="s">
        <v>7728</v>
      </c>
      <c r="D8539" s="774" t="s">
        <v>7723</v>
      </c>
      <c r="E8539" s="717">
        <v>3.63</v>
      </c>
    </row>
    <row r="8540" spans="1:5">
      <c r="A8540" s="774">
        <v>34570</v>
      </c>
      <c r="B8540" s="774" t="s">
        <v>8291</v>
      </c>
      <c r="C8540" s="774" t="s">
        <v>7728</v>
      </c>
      <c r="D8540" s="774" t="s">
        <v>7723</v>
      </c>
      <c r="E8540" s="717">
        <v>3.94</v>
      </c>
    </row>
    <row r="8541" spans="1:5">
      <c r="A8541" s="774">
        <v>25070</v>
      </c>
      <c r="B8541" s="774" t="s">
        <v>8292</v>
      </c>
      <c r="C8541" s="774" t="s">
        <v>7728</v>
      </c>
      <c r="D8541" s="774" t="s">
        <v>7723</v>
      </c>
      <c r="E8541" s="717">
        <v>2.97</v>
      </c>
    </row>
    <row r="8542" spans="1:5">
      <c r="A8542" s="774">
        <v>34571</v>
      </c>
      <c r="B8542" s="774" t="s">
        <v>8293</v>
      </c>
      <c r="C8542" s="774" t="s">
        <v>7728</v>
      </c>
      <c r="D8542" s="774" t="s">
        <v>7723</v>
      </c>
      <c r="E8542" s="717">
        <v>2.99</v>
      </c>
    </row>
    <row r="8543" spans="1:5">
      <c r="A8543" s="774">
        <v>34573</v>
      </c>
      <c r="B8543" s="774" t="s">
        <v>8294</v>
      </c>
      <c r="C8543" s="774" t="s">
        <v>7728</v>
      </c>
      <c r="D8543" s="774" t="s">
        <v>7723</v>
      </c>
      <c r="E8543" s="717">
        <v>3.15</v>
      </c>
    </row>
    <row r="8544" spans="1:5">
      <c r="A8544" s="774">
        <v>37107</v>
      </c>
      <c r="B8544" s="774" t="s">
        <v>8295</v>
      </c>
      <c r="C8544" s="774" t="s">
        <v>7728</v>
      </c>
      <c r="D8544" s="774" t="s">
        <v>7723</v>
      </c>
      <c r="E8544" s="717">
        <v>4.16</v>
      </c>
    </row>
    <row r="8545" spans="1:5">
      <c r="A8545" s="774">
        <v>34576</v>
      </c>
      <c r="B8545" s="774" t="s">
        <v>8296</v>
      </c>
      <c r="C8545" s="774" t="s">
        <v>7728</v>
      </c>
      <c r="D8545" s="774" t="s">
        <v>7723</v>
      </c>
      <c r="E8545" s="717">
        <v>4.59</v>
      </c>
    </row>
    <row r="8546" spans="1:5">
      <c r="A8546" s="774">
        <v>34577</v>
      </c>
      <c r="B8546" s="774" t="s">
        <v>8297</v>
      </c>
      <c r="C8546" s="774" t="s">
        <v>7728</v>
      </c>
      <c r="D8546" s="774" t="s">
        <v>7723</v>
      </c>
      <c r="E8546" s="717">
        <v>4.79</v>
      </c>
    </row>
    <row r="8547" spans="1:5">
      <c r="A8547" s="774">
        <v>34578</v>
      </c>
      <c r="B8547" s="774" t="s">
        <v>8298</v>
      </c>
      <c r="C8547" s="774" t="s">
        <v>7728</v>
      </c>
      <c r="D8547" s="774" t="s">
        <v>7723</v>
      </c>
      <c r="E8547" s="717">
        <v>5.2</v>
      </c>
    </row>
    <row r="8548" spans="1:5">
      <c r="A8548" s="774">
        <v>34579</v>
      </c>
      <c r="B8548" s="774" t="s">
        <v>8299</v>
      </c>
      <c r="C8548" s="774" t="s">
        <v>7728</v>
      </c>
      <c r="D8548" s="774" t="s">
        <v>7723</v>
      </c>
      <c r="E8548" s="717">
        <v>5.54</v>
      </c>
    </row>
    <row r="8549" spans="1:5">
      <c r="A8549" s="774">
        <v>25067</v>
      </c>
      <c r="B8549" s="774" t="s">
        <v>8300</v>
      </c>
      <c r="C8549" s="774" t="s">
        <v>7728</v>
      </c>
      <c r="D8549" s="774" t="s">
        <v>7723</v>
      </c>
      <c r="E8549" s="717">
        <v>3.71</v>
      </c>
    </row>
    <row r="8550" spans="1:5">
      <c r="A8550" s="774">
        <v>34580</v>
      </c>
      <c r="B8550" s="774" t="s">
        <v>8301</v>
      </c>
      <c r="C8550" s="774" t="s">
        <v>7728</v>
      </c>
      <c r="D8550" s="774" t="s">
        <v>7723</v>
      </c>
      <c r="E8550" s="717">
        <v>4.1399999999999997</v>
      </c>
    </row>
    <row r="8551" spans="1:5">
      <c r="A8551" s="774">
        <v>25071</v>
      </c>
      <c r="B8551" s="774" t="s">
        <v>8302</v>
      </c>
      <c r="C8551" s="774" t="s">
        <v>7728</v>
      </c>
      <c r="D8551" s="774" t="s">
        <v>7723</v>
      </c>
      <c r="E8551" s="717">
        <v>2.06</v>
      </c>
    </row>
    <row r="8552" spans="1:5">
      <c r="A8552" s="774">
        <v>38395</v>
      </c>
      <c r="B8552" s="774" t="s">
        <v>8303</v>
      </c>
      <c r="C8552" s="774" t="s">
        <v>7728</v>
      </c>
      <c r="D8552" s="774" t="s">
        <v>7723</v>
      </c>
      <c r="E8552" s="717">
        <v>7.29</v>
      </c>
    </row>
    <row r="8553" spans="1:5">
      <c r="A8553" s="774">
        <v>34583</v>
      </c>
      <c r="B8553" s="774" t="s">
        <v>8304</v>
      </c>
      <c r="C8553" s="774" t="s">
        <v>7725</v>
      </c>
      <c r="D8553" s="774" t="s">
        <v>7723</v>
      </c>
      <c r="E8553" s="717">
        <v>39.5</v>
      </c>
    </row>
    <row r="8554" spans="1:5">
      <c r="A8554" s="774">
        <v>34584</v>
      </c>
      <c r="B8554" s="774" t="s">
        <v>8305</v>
      </c>
      <c r="C8554" s="774" t="s">
        <v>7725</v>
      </c>
      <c r="D8554" s="774" t="s">
        <v>7723</v>
      </c>
      <c r="E8554" s="717">
        <v>22.11</v>
      </c>
    </row>
    <row r="8555" spans="1:5">
      <c r="A8555" s="774">
        <v>709</v>
      </c>
      <c r="B8555" s="774" t="s">
        <v>8306</v>
      </c>
      <c r="C8555" s="774" t="s">
        <v>7725</v>
      </c>
      <c r="D8555" s="774" t="s">
        <v>7737</v>
      </c>
      <c r="E8555" s="717">
        <v>578.34</v>
      </c>
    </row>
    <row r="8556" spans="1:5">
      <c r="A8556" s="774">
        <v>34599</v>
      </c>
      <c r="B8556" s="774" t="s">
        <v>8307</v>
      </c>
      <c r="C8556" s="774" t="s">
        <v>7728</v>
      </c>
      <c r="D8556" s="774" t="s">
        <v>7723</v>
      </c>
      <c r="E8556" s="717">
        <v>2.12</v>
      </c>
    </row>
    <row r="8557" spans="1:5">
      <c r="A8557" s="774">
        <v>34592</v>
      </c>
      <c r="B8557" s="774" t="s">
        <v>8308</v>
      </c>
      <c r="C8557" s="774" t="s">
        <v>7728</v>
      </c>
      <c r="D8557" s="774" t="s">
        <v>7723</v>
      </c>
      <c r="E8557" s="717">
        <v>2.36</v>
      </c>
    </row>
    <row r="8558" spans="1:5">
      <c r="A8558" s="774">
        <v>37103</v>
      </c>
      <c r="B8558" s="774" t="s">
        <v>8309</v>
      </c>
      <c r="C8558" s="774" t="s">
        <v>7728</v>
      </c>
      <c r="D8558" s="774" t="s">
        <v>7723</v>
      </c>
      <c r="E8558" s="717">
        <v>2.7</v>
      </c>
    </row>
    <row r="8559" spans="1:5">
      <c r="A8559" s="774">
        <v>34555</v>
      </c>
      <c r="B8559" s="774" t="s">
        <v>8310</v>
      </c>
      <c r="C8559" s="774" t="s">
        <v>7728</v>
      </c>
      <c r="D8559" s="774" t="s">
        <v>7723</v>
      </c>
      <c r="E8559" s="717">
        <v>3.43</v>
      </c>
    </row>
    <row r="8560" spans="1:5">
      <c r="A8560" s="774">
        <v>674</v>
      </c>
      <c r="B8560" s="774" t="s">
        <v>8311</v>
      </c>
      <c r="C8560" s="774" t="s">
        <v>7725</v>
      </c>
      <c r="D8560" s="774" t="s">
        <v>7737</v>
      </c>
      <c r="E8560" s="717">
        <v>48.64</v>
      </c>
    </row>
    <row r="8561" spans="1:5">
      <c r="A8561" s="774">
        <v>34600</v>
      </c>
      <c r="B8561" s="774" t="s">
        <v>8312</v>
      </c>
      <c r="C8561" s="774" t="s">
        <v>7725</v>
      </c>
      <c r="D8561" s="774" t="s">
        <v>7737</v>
      </c>
      <c r="E8561" s="717">
        <v>71.45</v>
      </c>
    </row>
    <row r="8562" spans="1:5">
      <c r="A8562" s="774">
        <v>652</v>
      </c>
      <c r="B8562" s="774" t="s">
        <v>8313</v>
      </c>
      <c r="C8562" s="774" t="s">
        <v>7725</v>
      </c>
      <c r="D8562" s="774" t="s">
        <v>7737</v>
      </c>
      <c r="E8562" s="717">
        <v>109.45</v>
      </c>
    </row>
    <row r="8563" spans="1:5">
      <c r="A8563" s="774">
        <v>651</v>
      </c>
      <c r="B8563" s="774" t="s">
        <v>8314</v>
      </c>
      <c r="C8563" s="774" t="s">
        <v>7728</v>
      </c>
      <c r="D8563" s="774" t="s">
        <v>7723</v>
      </c>
      <c r="E8563" s="717">
        <v>2.6</v>
      </c>
    </row>
    <row r="8564" spans="1:5">
      <c r="A8564" s="774">
        <v>654</v>
      </c>
      <c r="B8564" s="774" t="s">
        <v>8315</v>
      </c>
      <c r="C8564" s="774" t="s">
        <v>7728</v>
      </c>
      <c r="D8564" s="774" t="s">
        <v>7723</v>
      </c>
      <c r="E8564" s="717">
        <v>3.22</v>
      </c>
    </row>
    <row r="8565" spans="1:5">
      <c r="A8565" s="774">
        <v>650</v>
      </c>
      <c r="B8565" s="774" t="s">
        <v>8316</v>
      </c>
      <c r="C8565" s="774" t="s">
        <v>7728</v>
      </c>
      <c r="D8565" s="774" t="s">
        <v>7726</v>
      </c>
      <c r="E8565" s="717">
        <v>2.08</v>
      </c>
    </row>
    <row r="8566" spans="1:5">
      <c r="A8566" s="774">
        <v>716</v>
      </c>
      <c r="B8566" s="774" t="s">
        <v>8317</v>
      </c>
      <c r="C8566" s="774" t="s">
        <v>7728</v>
      </c>
      <c r="D8566" s="774" t="s">
        <v>7723</v>
      </c>
      <c r="E8566" s="717">
        <v>17.13</v>
      </c>
    </row>
    <row r="8567" spans="1:5">
      <c r="A8567" s="774">
        <v>715</v>
      </c>
      <c r="B8567" s="774" t="s">
        <v>8318</v>
      </c>
      <c r="C8567" s="774" t="s">
        <v>7728</v>
      </c>
      <c r="D8567" s="774" t="s">
        <v>7726</v>
      </c>
      <c r="E8567" s="717">
        <v>16.95</v>
      </c>
    </row>
    <row r="8568" spans="1:5">
      <c r="A8568" s="774">
        <v>718</v>
      </c>
      <c r="B8568" s="774" t="s">
        <v>8319</v>
      </c>
      <c r="C8568" s="774" t="s">
        <v>7728</v>
      </c>
      <c r="D8568" s="774" t="s">
        <v>7723</v>
      </c>
      <c r="E8568" s="717">
        <v>25.25</v>
      </c>
    </row>
    <row r="8569" spans="1:5">
      <c r="A8569" s="774">
        <v>11981</v>
      </c>
      <c r="B8569" s="774" t="s">
        <v>8320</v>
      </c>
      <c r="C8569" s="774" t="s">
        <v>7728</v>
      </c>
      <c r="D8569" s="774" t="s">
        <v>7723</v>
      </c>
      <c r="E8569" s="717">
        <v>17.309999999999999</v>
      </c>
    </row>
    <row r="8570" spans="1:5">
      <c r="A8570" s="774">
        <v>34586</v>
      </c>
      <c r="B8570" s="774" t="s">
        <v>8321</v>
      </c>
      <c r="C8570" s="774" t="s">
        <v>7728</v>
      </c>
      <c r="D8570" s="774" t="s">
        <v>7723</v>
      </c>
      <c r="E8570" s="717">
        <v>2.31</v>
      </c>
    </row>
    <row r="8571" spans="1:5">
      <c r="A8571" s="774">
        <v>38603</v>
      </c>
      <c r="B8571" s="774" t="s">
        <v>853</v>
      </c>
      <c r="C8571" s="774" t="s">
        <v>7728</v>
      </c>
      <c r="D8571" s="774" t="s">
        <v>7723</v>
      </c>
      <c r="E8571" s="717">
        <v>2.8</v>
      </c>
    </row>
    <row r="8572" spans="1:5">
      <c r="A8572" s="774">
        <v>34588</v>
      </c>
      <c r="B8572" s="774" t="s">
        <v>8322</v>
      </c>
      <c r="C8572" s="774" t="s">
        <v>7728</v>
      </c>
      <c r="D8572" s="774" t="s">
        <v>7723</v>
      </c>
      <c r="E8572" s="717">
        <v>3.02</v>
      </c>
    </row>
    <row r="8573" spans="1:5">
      <c r="A8573" s="774">
        <v>34590</v>
      </c>
      <c r="B8573" s="774" t="s">
        <v>8323</v>
      </c>
      <c r="C8573" s="774" t="s">
        <v>7728</v>
      </c>
      <c r="D8573" s="774" t="s">
        <v>7723</v>
      </c>
      <c r="E8573" s="717">
        <v>2.76</v>
      </c>
    </row>
    <row r="8574" spans="1:5">
      <c r="A8574" s="774">
        <v>34591</v>
      </c>
      <c r="B8574" s="774" t="s">
        <v>850</v>
      </c>
      <c r="C8574" s="774" t="s">
        <v>7728</v>
      </c>
      <c r="D8574" s="774" t="s">
        <v>7723</v>
      </c>
      <c r="E8574" s="717">
        <v>3.74</v>
      </c>
    </row>
    <row r="8575" spans="1:5">
      <c r="A8575" s="774">
        <v>41372</v>
      </c>
      <c r="B8575" s="774" t="s">
        <v>8324</v>
      </c>
      <c r="C8575" s="774" t="s">
        <v>7725</v>
      </c>
      <c r="D8575" s="774" t="s">
        <v>7737</v>
      </c>
      <c r="E8575" s="717">
        <v>68.27</v>
      </c>
    </row>
    <row r="8576" spans="1:5">
      <c r="A8576" s="774">
        <v>41371</v>
      </c>
      <c r="B8576" s="774" t="s">
        <v>8325</v>
      </c>
      <c r="C8576" s="774" t="s">
        <v>7725</v>
      </c>
      <c r="D8576" s="774" t="s">
        <v>7737</v>
      </c>
      <c r="E8576" s="717">
        <v>40.35</v>
      </c>
    </row>
    <row r="8577" spans="1:5">
      <c r="A8577" s="774">
        <v>40517</v>
      </c>
      <c r="B8577" s="774" t="s">
        <v>8326</v>
      </c>
      <c r="C8577" s="774" t="s">
        <v>7725</v>
      </c>
      <c r="D8577" s="774" t="s">
        <v>7723</v>
      </c>
      <c r="E8577" s="717">
        <v>40.119999999999997</v>
      </c>
    </row>
    <row r="8578" spans="1:5">
      <c r="A8578" s="774">
        <v>40515</v>
      </c>
      <c r="B8578" s="774" t="s">
        <v>8327</v>
      </c>
      <c r="C8578" s="774" t="s">
        <v>7725</v>
      </c>
      <c r="D8578" s="774" t="s">
        <v>7723</v>
      </c>
      <c r="E8578" s="717">
        <v>90.27</v>
      </c>
    </row>
    <row r="8579" spans="1:5">
      <c r="A8579" s="774">
        <v>40529</v>
      </c>
      <c r="B8579" s="774" t="s">
        <v>8328</v>
      </c>
      <c r="C8579" s="774" t="s">
        <v>7725</v>
      </c>
      <c r="D8579" s="774" t="s">
        <v>7723</v>
      </c>
      <c r="E8579" s="717">
        <v>57.67</v>
      </c>
    </row>
    <row r="8580" spans="1:5">
      <c r="A8580" s="774">
        <v>36170</v>
      </c>
      <c r="B8580" s="774" t="s">
        <v>835</v>
      </c>
      <c r="C8580" s="774" t="s">
        <v>7725</v>
      </c>
      <c r="D8580" s="774" t="s">
        <v>7726</v>
      </c>
      <c r="E8580" s="717">
        <v>47.85</v>
      </c>
    </row>
    <row r="8581" spans="1:5">
      <c r="A8581" s="774">
        <v>40524</v>
      </c>
      <c r="B8581" s="774" t="s">
        <v>836</v>
      </c>
      <c r="C8581" s="774" t="s">
        <v>7725</v>
      </c>
      <c r="D8581" s="774" t="s">
        <v>7723</v>
      </c>
      <c r="E8581" s="717">
        <v>56.41</v>
      </c>
    </row>
    <row r="8582" spans="1:5">
      <c r="A8582" s="774">
        <v>36156</v>
      </c>
      <c r="B8582" s="774" t="s">
        <v>8329</v>
      </c>
      <c r="C8582" s="774" t="s">
        <v>7725</v>
      </c>
      <c r="D8582" s="774" t="s">
        <v>7723</v>
      </c>
      <c r="E8582" s="717">
        <v>43.88</v>
      </c>
    </row>
    <row r="8583" spans="1:5">
      <c r="A8583" s="774">
        <v>36155</v>
      </c>
      <c r="B8583" s="774" t="s">
        <v>834</v>
      </c>
      <c r="C8583" s="774" t="s">
        <v>7725</v>
      </c>
      <c r="D8583" s="774" t="s">
        <v>7723</v>
      </c>
      <c r="E8583" s="717">
        <v>37.880000000000003</v>
      </c>
    </row>
    <row r="8584" spans="1:5">
      <c r="A8584" s="774">
        <v>36154</v>
      </c>
      <c r="B8584" s="774" t="s">
        <v>8330</v>
      </c>
      <c r="C8584" s="774" t="s">
        <v>7725</v>
      </c>
      <c r="D8584" s="774" t="s">
        <v>7723</v>
      </c>
      <c r="E8584" s="717">
        <v>52.65</v>
      </c>
    </row>
    <row r="8585" spans="1:5">
      <c r="A8585" s="774">
        <v>695</v>
      </c>
      <c r="B8585" s="774" t="s">
        <v>8331</v>
      </c>
      <c r="C8585" s="774" t="s">
        <v>7725</v>
      </c>
      <c r="D8585" s="774" t="s">
        <v>7723</v>
      </c>
      <c r="E8585" s="717">
        <v>38.67</v>
      </c>
    </row>
    <row r="8586" spans="1:5">
      <c r="A8586" s="774">
        <v>679</v>
      </c>
      <c r="B8586" s="774" t="s">
        <v>8332</v>
      </c>
      <c r="C8586" s="774" t="s">
        <v>7725</v>
      </c>
      <c r="D8586" s="774" t="s">
        <v>7723</v>
      </c>
      <c r="E8586" s="717">
        <v>57.67</v>
      </c>
    </row>
    <row r="8587" spans="1:5">
      <c r="A8587" s="774">
        <v>711</v>
      </c>
      <c r="B8587" s="774" t="s">
        <v>8333</v>
      </c>
      <c r="C8587" s="774" t="s">
        <v>7725</v>
      </c>
      <c r="D8587" s="774" t="s">
        <v>7723</v>
      </c>
      <c r="E8587" s="717">
        <v>38.15</v>
      </c>
    </row>
    <row r="8588" spans="1:5">
      <c r="A8588" s="774">
        <v>712</v>
      </c>
      <c r="B8588" s="774" t="s">
        <v>8334</v>
      </c>
      <c r="C8588" s="774" t="s">
        <v>7725</v>
      </c>
      <c r="D8588" s="774" t="s">
        <v>7723</v>
      </c>
      <c r="E8588" s="717">
        <v>48.05</v>
      </c>
    </row>
    <row r="8589" spans="1:5">
      <c r="A8589" s="774">
        <v>12614</v>
      </c>
      <c r="B8589" s="774" t="s">
        <v>8335</v>
      </c>
      <c r="C8589" s="774" t="s">
        <v>7728</v>
      </c>
      <c r="D8589" s="774" t="s">
        <v>7737</v>
      </c>
      <c r="E8589" s="717">
        <v>16</v>
      </c>
    </row>
    <row r="8590" spans="1:5">
      <c r="A8590" s="774">
        <v>6140</v>
      </c>
      <c r="B8590" s="774" t="s">
        <v>8336</v>
      </c>
      <c r="C8590" s="774" t="s">
        <v>7728</v>
      </c>
      <c r="D8590" s="774" t="s">
        <v>7723</v>
      </c>
      <c r="E8590" s="717">
        <v>2.96</v>
      </c>
    </row>
    <row r="8591" spans="1:5">
      <c r="A8591" s="774">
        <v>38399</v>
      </c>
      <c r="B8591" s="774" t="s">
        <v>8337</v>
      </c>
      <c r="C8591" s="774" t="s">
        <v>7728</v>
      </c>
      <c r="D8591" s="774" t="s">
        <v>7723</v>
      </c>
      <c r="E8591" s="717">
        <v>181.2</v>
      </c>
    </row>
    <row r="8592" spans="1:5">
      <c r="A8592" s="774">
        <v>735</v>
      </c>
      <c r="B8592" s="774" t="s">
        <v>8338</v>
      </c>
      <c r="C8592" s="774" t="s">
        <v>7728</v>
      </c>
      <c r="D8592" s="774" t="s">
        <v>7723</v>
      </c>
      <c r="E8592" s="718">
        <v>1984.57</v>
      </c>
    </row>
    <row r="8593" spans="1:5">
      <c r="A8593" s="774">
        <v>736</v>
      </c>
      <c r="B8593" s="774" t="s">
        <v>8339</v>
      </c>
      <c r="C8593" s="774" t="s">
        <v>7728</v>
      </c>
      <c r="D8593" s="774" t="s">
        <v>7723</v>
      </c>
      <c r="E8593" s="718">
        <v>1668.66</v>
      </c>
    </row>
    <row r="8594" spans="1:5">
      <c r="A8594" s="774">
        <v>729</v>
      </c>
      <c r="B8594" s="774" t="s">
        <v>8340</v>
      </c>
      <c r="C8594" s="774" t="s">
        <v>7728</v>
      </c>
      <c r="D8594" s="774" t="s">
        <v>7726</v>
      </c>
      <c r="E8594" s="717">
        <v>680</v>
      </c>
    </row>
    <row r="8595" spans="1:5">
      <c r="A8595" s="774">
        <v>39925</v>
      </c>
      <c r="B8595" s="774" t="s">
        <v>8341</v>
      </c>
      <c r="C8595" s="774" t="s">
        <v>7728</v>
      </c>
      <c r="D8595" s="774" t="s">
        <v>7723</v>
      </c>
      <c r="E8595" s="718">
        <v>9825.94</v>
      </c>
    </row>
    <row r="8596" spans="1:5">
      <c r="A8596" s="774">
        <v>731</v>
      </c>
      <c r="B8596" s="774" t="s">
        <v>8342</v>
      </c>
      <c r="C8596" s="774" t="s">
        <v>7728</v>
      </c>
      <c r="D8596" s="774" t="s">
        <v>7723</v>
      </c>
      <c r="E8596" s="717">
        <v>661.81</v>
      </c>
    </row>
    <row r="8597" spans="1:5">
      <c r="A8597" s="774">
        <v>10575</v>
      </c>
      <c r="B8597" s="774" t="s">
        <v>8343</v>
      </c>
      <c r="C8597" s="774" t="s">
        <v>7728</v>
      </c>
      <c r="D8597" s="774" t="s">
        <v>7723</v>
      </c>
      <c r="E8597" s="718">
        <v>1032.8</v>
      </c>
    </row>
    <row r="8598" spans="1:5">
      <c r="A8598" s="774">
        <v>733</v>
      </c>
      <c r="B8598" s="774" t="s">
        <v>8344</v>
      </c>
      <c r="C8598" s="774" t="s">
        <v>7728</v>
      </c>
      <c r="D8598" s="774" t="s">
        <v>7723</v>
      </c>
      <c r="E8598" s="718">
        <v>1130.79</v>
      </c>
    </row>
    <row r="8599" spans="1:5">
      <c r="A8599" s="774">
        <v>732</v>
      </c>
      <c r="B8599" s="774" t="s">
        <v>8345</v>
      </c>
      <c r="C8599" s="774" t="s">
        <v>7728</v>
      </c>
      <c r="D8599" s="774" t="s">
        <v>7723</v>
      </c>
      <c r="E8599" s="718">
        <v>1115.5899999999999</v>
      </c>
    </row>
    <row r="8600" spans="1:5">
      <c r="A8600" s="774">
        <v>737</v>
      </c>
      <c r="B8600" s="774" t="s">
        <v>8346</v>
      </c>
      <c r="C8600" s="774" t="s">
        <v>7728</v>
      </c>
      <c r="D8600" s="774" t="s">
        <v>7723</v>
      </c>
      <c r="E8600" s="718">
        <v>6255.89</v>
      </c>
    </row>
    <row r="8601" spans="1:5">
      <c r="A8601" s="774">
        <v>738</v>
      </c>
      <c r="B8601" s="774" t="s">
        <v>8347</v>
      </c>
      <c r="C8601" s="774" t="s">
        <v>7728</v>
      </c>
      <c r="D8601" s="774" t="s">
        <v>7723</v>
      </c>
      <c r="E8601" s="718">
        <v>2900.81</v>
      </c>
    </row>
    <row r="8602" spans="1:5">
      <c r="A8602" s="774">
        <v>740</v>
      </c>
      <c r="B8602" s="774" t="s">
        <v>8348</v>
      </c>
      <c r="C8602" s="774" t="s">
        <v>7728</v>
      </c>
      <c r="D8602" s="774" t="s">
        <v>7723</v>
      </c>
      <c r="E8602" s="718">
        <v>5885.14</v>
      </c>
    </row>
    <row r="8603" spans="1:5">
      <c r="A8603" s="774">
        <v>734</v>
      </c>
      <c r="B8603" s="774" t="s">
        <v>8349</v>
      </c>
      <c r="C8603" s="774" t="s">
        <v>7728</v>
      </c>
      <c r="D8603" s="774" t="s">
        <v>7723</v>
      </c>
      <c r="E8603" s="718">
        <v>1195.9100000000001</v>
      </c>
    </row>
    <row r="8604" spans="1:5">
      <c r="A8604" s="774">
        <v>39008</v>
      </c>
      <c r="B8604" s="774" t="s">
        <v>8350</v>
      </c>
      <c r="C8604" s="774" t="s">
        <v>7728</v>
      </c>
      <c r="D8604" s="774" t="s">
        <v>7723</v>
      </c>
      <c r="E8604" s="718">
        <v>48151.7</v>
      </c>
    </row>
    <row r="8605" spans="1:5">
      <c r="A8605" s="774">
        <v>39009</v>
      </c>
      <c r="B8605" s="774" t="s">
        <v>8351</v>
      </c>
      <c r="C8605" s="774" t="s">
        <v>7728</v>
      </c>
      <c r="D8605" s="774" t="s">
        <v>7723</v>
      </c>
      <c r="E8605" s="718">
        <v>51588.58</v>
      </c>
    </row>
    <row r="8606" spans="1:5">
      <c r="A8606" s="774">
        <v>10587</v>
      </c>
      <c r="B8606" s="774" t="s">
        <v>8352</v>
      </c>
      <c r="C8606" s="774" t="s">
        <v>7728</v>
      </c>
      <c r="D8606" s="774" t="s">
        <v>7723</v>
      </c>
      <c r="E8606" s="718">
        <v>3269.75</v>
      </c>
    </row>
    <row r="8607" spans="1:5">
      <c r="A8607" s="774">
        <v>759</v>
      </c>
      <c r="B8607" s="774" t="s">
        <v>8353</v>
      </c>
      <c r="C8607" s="774" t="s">
        <v>7728</v>
      </c>
      <c r="D8607" s="774" t="s">
        <v>7723</v>
      </c>
      <c r="E8607" s="718">
        <v>4701.25</v>
      </c>
    </row>
    <row r="8608" spans="1:5">
      <c r="A8608" s="774">
        <v>761</v>
      </c>
      <c r="B8608" s="774" t="s">
        <v>8354</v>
      </c>
      <c r="C8608" s="774" t="s">
        <v>7728</v>
      </c>
      <c r="D8608" s="774" t="s">
        <v>7723</v>
      </c>
      <c r="E8608" s="718">
        <v>7969.01</v>
      </c>
    </row>
    <row r="8609" spans="1:5">
      <c r="A8609" s="774">
        <v>750</v>
      </c>
      <c r="B8609" s="774" t="s">
        <v>8355</v>
      </c>
      <c r="C8609" s="774" t="s">
        <v>7728</v>
      </c>
      <c r="D8609" s="774" t="s">
        <v>7723</v>
      </c>
      <c r="E8609" s="718">
        <v>7565.94</v>
      </c>
    </row>
    <row r="8610" spans="1:5">
      <c r="A8610" s="774">
        <v>755</v>
      </c>
      <c r="B8610" s="774" t="s">
        <v>8356</v>
      </c>
      <c r="C8610" s="774" t="s">
        <v>7728</v>
      </c>
      <c r="D8610" s="774" t="s">
        <v>7723</v>
      </c>
      <c r="E8610" s="718">
        <v>31046.959999999999</v>
      </c>
    </row>
    <row r="8611" spans="1:5">
      <c r="A8611" s="774">
        <v>749</v>
      </c>
      <c r="B8611" s="774" t="s">
        <v>8357</v>
      </c>
      <c r="C8611" s="774" t="s">
        <v>7728</v>
      </c>
      <c r="D8611" s="774" t="s">
        <v>7723</v>
      </c>
      <c r="E8611" s="718">
        <v>11418.5</v>
      </c>
    </row>
    <row r="8612" spans="1:5">
      <c r="A8612" s="774">
        <v>756</v>
      </c>
      <c r="B8612" s="774" t="s">
        <v>8358</v>
      </c>
      <c r="C8612" s="774" t="s">
        <v>7728</v>
      </c>
      <c r="D8612" s="774" t="s">
        <v>7723</v>
      </c>
      <c r="E8612" s="718">
        <v>33860.870000000003</v>
      </c>
    </row>
    <row r="8613" spans="1:5">
      <c r="A8613" s="774">
        <v>757</v>
      </c>
      <c r="B8613" s="774" t="s">
        <v>8359</v>
      </c>
      <c r="C8613" s="774" t="s">
        <v>7728</v>
      </c>
      <c r="D8613" s="774" t="s">
        <v>7723</v>
      </c>
      <c r="E8613" s="718">
        <v>15375</v>
      </c>
    </row>
    <row r="8614" spans="1:5">
      <c r="A8614" s="774">
        <v>10588</v>
      </c>
      <c r="B8614" s="774" t="s">
        <v>8360</v>
      </c>
      <c r="C8614" s="774" t="s">
        <v>7728</v>
      </c>
      <c r="D8614" s="774" t="s">
        <v>7723</v>
      </c>
      <c r="E8614" s="718">
        <v>3394.41</v>
      </c>
    </row>
    <row r="8615" spans="1:5">
      <c r="A8615" s="774">
        <v>10592</v>
      </c>
      <c r="B8615" s="774" t="s">
        <v>8361</v>
      </c>
      <c r="C8615" s="774" t="s">
        <v>7728</v>
      </c>
      <c r="D8615" s="774" t="s">
        <v>7726</v>
      </c>
      <c r="E8615" s="718">
        <v>4100</v>
      </c>
    </row>
    <row r="8616" spans="1:5">
      <c r="A8616" s="774">
        <v>10589</v>
      </c>
      <c r="B8616" s="774" t="s">
        <v>8362</v>
      </c>
      <c r="C8616" s="774" t="s">
        <v>7728</v>
      </c>
      <c r="D8616" s="774" t="s">
        <v>7723</v>
      </c>
      <c r="E8616" s="718">
        <v>5508.09</v>
      </c>
    </row>
    <row r="8617" spans="1:5">
      <c r="A8617" s="774">
        <v>760</v>
      </c>
      <c r="B8617" s="774" t="s">
        <v>8363</v>
      </c>
      <c r="C8617" s="774" t="s">
        <v>7728</v>
      </c>
      <c r="D8617" s="774" t="s">
        <v>7723</v>
      </c>
      <c r="E8617" s="718">
        <v>30750</v>
      </c>
    </row>
    <row r="8618" spans="1:5">
      <c r="A8618" s="774">
        <v>751</v>
      </c>
      <c r="B8618" s="774" t="s">
        <v>8364</v>
      </c>
      <c r="C8618" s="774" t="s">
        <v>7728</v>
      </c>
      <c r="D8618" s="774" t="s">
        <v>7723</v>
      </c>
      <c r="E8618" s="718">
        <v>4843.12</v>
      </c>
    </row>
    <row r="8619" spans="1:5">
      <c r="A8619" s="774">
        <v>754</v>
      </c>
      <c r="B8619" s="774" t="s">
        <v>8365</v>
      </c>
      <c r="C8619" s="774" t="s">
        <v>7728</v>
      </c>
      <c r="D8619" s="774" t="s">
        <v>7723</v>
      </c>
      <c r="E8619" s="718">
        <v>7687.5</v>
      </c>
    </row>
    <row r="8620" spans="1:5">
      <c r="A8620" s="774">
        <v>14013</v>
      </c>
      <c r="B8620" s="774" t="s">
        <v>8366</v>
      </c>
      <c r="C8620" s="774" t="s">
        <v>7728</v>
      </c>
      <c r="D8620" s="774" t="s">
        <v>7723</v>
      </c>
      <c r="E8620" s="718">
        <v>169047.69</v>
      </c>
    </row>
    <row r="8621" spans="1:5">
      <c r="A8621" s="774">
        <v>39917</v>
      </c>
      <c r="B8621" s="774" t="s">
        <v>8367</v>
      </c>
      <c r="C8621" s="774" t="s">
        <v>7728</v>
      </c>
      <c r="D8621" s="774" t="s">
        <v>7723</v>
      </c>
      <c r="E8621" s="718">
        <v>73964.490000000005</v>
      </c>
    </row>
    <row r="8622" spans="1:5">
      <c r="A8622" s="774">
        <v>38167</v>
      </c>
      <c r="B8622" s="774" t="s">
        <v>8368</v>
      </c>
      <c r="C8622" s="774" t="s">
        <v>8219</v>
      </c>
      <c r="D8622" s="774" t="s">
        <v>7723</v>
      </c>
      <c r="E8622" s="717">
        <v>21.11</v>
      </c>
    </row>
    <row r="8623" spans="1:5">
      <c r="A8623" s="774">
        <v>36145</v>
      </c>
      <c r="B8623" s="774" t="s">
        <v>8369</v>
      </c>
      <c r="C8623" s="774" t="s">
        <v>8219</v>
      </c>
      <c r="D8623" s="774" t="s">
        <v>7723</v>
      </c>
      <c r="E8623" s="717">
        <v>34.56</v>
      </c>
    </row>
    <row r="8624" spans="1:5">
      <c r="A8624" s="774">
        <v>12893</v>
      </c>
      <c r="B8624" s="774" t="s">
        <v>8370</v>
      </c>
      <c r="C8624" s="774" t="s">
        <v>8219</v>
      </c>
      <c r="D8624" s="774" t="s">
        <v>7723</v>
      </c>
      <c r="E8624" s="717">
        <v>57.6</v>
      </c>
    </row>
    <row r="8625" spans="1:5">
      <c r="A8625" s="774">
        <v>11685</v>
      </c>
      <c r="B8625" s="774" t="s">
        <v>8371</v>
      </c>
      <c r="C8625" s="774" t="s">
        <v>7728</v>
      </c>
      <c r="D8625" s="774" t="s">
        <v>7723</v>
      </c>
      <c r="E8625" s="717">
        <v>23.94</v>
      </c>
    </row>
    <row r="8626" spans="1:5">
      <c r="A8626" s="774">
        <v>11679</v>
      </c>
      <c r="B8626" s="774" t="s">
        <v>8372</v>
      </c>
      <c r="C8626" s="774" t="s">
        <v>7728</v>
      </c>
      <c r="D8626" s="774" t="s">
        <v>7723</v>
      </c>
      <c r="E8626" s="717">
        <v>9.1</v>
      </c>
    </row>
    <row r="8627" spans="1:5">
      <c r="A8627" s="774">
        <v>11680</v>
      </c>
      <c r="B8627" s="774" t="s">
        <v>8373</v>
      </c>
      <c r="C8627" s="774" t="s">
        <v>7728</v>
      </c>
      <c r="D8627" s="774" t="s">
        <v>7723</v>
      </c>
      <c r="E8627" s="717">
        <v>7.5</v>
      </c>
    </row>
    <row r="8628" spans="1:5">
      <c r="A8628" s="774">
        <v>2512</v>
      </c>
      <c r="B8628" s="774" t="s">
        <v>8374</v>
      </c>
      <c r="C8628" s="774" t="s">
        <v>7728</v>
      </c>
      <c r="D8628" s="774" t="s">
        <v>7737</v>
      </c>
      <c r="E8628" s="717">
        <v>22.86</v>
      </c>
    </row>
    <row r="8629" spans="1:5">
      <c r="A8629" s="774">
        <v>4374</v>
      </c>
      <c r="B8629" s="774" t="s">
        <v>8375</v>
      </c>
      <c r="C8629" s="774" t="s">
        <v>7728</v>
      </c>
      <c r="D8629" s="774" t="s">
        <v>7723</v>
      </c>
      <c r="E8629" s="717">
        <v>0.59</v>
      </c>
    </row>
    <row r="8630" spans="1:5">
      <c r="A8630" s="774">
        <v>7568</v>
      </c>
      <c r="B8630" s="774" t="s">
        <v>8376</v>
      </c>
      <c r="C8630" s="774" t="s">
        <v>7728</v>
      </c>
      <c r="D8630" s="774" t="s">
        <v>7723</v>
      </c>
      <c r="E8630" s="717">
        <v>0.98</v>
      </c>
    </row>
    <row r="8631" spans="1:5">
      <c r="A8631" s="774">
        <v>7584</v>
      </c>
      <c r="B8631" s="774" t="s">
        <v>8377</v>
      </c>
      <c r="C8631" s="774" t="s">
        <v>7728</v>
      </c>
      <c r="D8631" s="774" t="s">
        <v>7723</v>
      </c>
      <c r="E8631" s="717">
        <v>1.49</v>
      </c>
    </row>
    <row r="8632" spans="1:5">
      <c r="A8632" s="774">
        <v>11945</v>
      </c>
      <c r="B8632" s="774" t="s">
        <v>8378</v>
      </c>
      <c r="C8632" s="774" t="s">
        <v>7728</v>
      </c>
      <c r="D8632" s="774" t="s">
        <v>7723</v>
      </c>
      <c r="E8632" s="717">
        <v>0.09</v>
      </c>
    </row>
    <row r="8633" spans="1:5">
      <c r="A8633" s="774">
        <v>11946</v>
      </c>
      <c r="B8633" s="774" t="s">
        <v>8379</v>
      </c>
      <c r="C8633" s="774" t="s">
        <v>7728</v>
      </c>
      <c r="D8633" s="774" t="s">
        <v>7723</v>
      </c>
      <c r="E8633" s="717">
        <v>0.11</v>
      </c>
    </row>
    <row r="8634" spans="1:5">
      <c r="A8634" s="774">
        <v>4375</v>
      </c>
      <c r="B8634" s="774" t="s">
        <v>8380</v>
      </c>
      <c r="C8634" s="774" t="s">
        <v>7728</v>
      </c>
      <c r="D8634" s="774" t="s">
        <v>7726</v>
      </c>
      <c r="E8634" s="717">
        <v>0.16</v>
      </c>
    </row>
    <row r="8635" spans="1:5">
      <c r="A8635" s="774">
        <v>11950</v>
      </c>
      <c r="B8635" s="774" t="s">
        <v>8381</v>
      </c>
      <c r="C8635" s="774" t="s">
        <v>7728</v>
      </c>
      <c r="D8635" s="774" t="s">
        <v>7723</v>
      </c>
      <c r="E8635" s="717">
        <v>0.33</v>
      </c>
    </row>
    <row r="8636" spans="1:5">
      <c r="A8636" s="774">
        <v>4376</v>
      </c>
      <c r="B8636" s="774" t="s">
        <v>8382</v>
      </c>
      <c r="C8636" s="774" t="s">
        <v>7728</v>
      </c>
      <c r="D8636" s="774" t="s">
        <v>7723</v>
      </c>
      <c r="E8636" s="717">
        <v>0.31</v>
      </c>
    </row>
    <row r="8637" spans="1:5">
      <c r="A8637" s="774">
        <v>7583</v>
      </c>
      <c r="B8637" s="774" t="s">
        <v>8383</v>
      </c>
      <c r="C8637" s="774" t="s">
        <v>7728</v>
      </c>
      <c r="D8637" s="774" t="s">
        <v>7723</v>
      </c>
      <c r="E8637" s="717">
        <v>0.67</v>
      </c>
    </row>
    <row r="8638" spans="1:5">
      <c r="A8638" s="774">
        <v>4350</v>
      </c>
      <c r="B8638" s="774" t="s">
        <v>8384</v>
      </c>
      <c r="C8638" s="774" t="s">
        <v>7728</v>
      </c>
      <c r="D8638" s="774" t="s">
        <v>7723</v>
      </c>
      <c r="E8638" s="717">
        <v>0.56999999999999995</v>
      </c>
    </row>
    <row r="8639" spans="1:5">
      <c r="A8639" s="774">
        <v>39886</v>
      </c>
      <c r="B8639" s="774" t="s">
        <v>8385</v>
      </c>
      <c r="C8639" s="774" t="s">
        <v>7728</v>
      </c>
      <c r="D8639" s="774" t="s">
        <v>7737</v>
      </c>
      <c r="E8639" s="717">
        <v>4.16</v>
      </c>
    </row>
    <row r="8640" spans="1:5">
      <c r="A8640" s="774">
        <v>39887</v>
      </c>
      <c r="B8640" s="774" t="s">
        <v>8386</v>
      </c>
      <c r="C8640" s="774" t="s">
        <v>7728</v>
      </c>
      <c r="D8640" s="774" t="s">
        <v>7737</v>
      </c>
      <c r="E8640" s="717">
        <v>6.25</v>
      </c>
    </row>
    <row r="8641" spans="1:5">
      <c r="A8641" s="774">
        <v>39888</v>
      </c>
      <c r="B8641" s="774" t="s">
        <v>8387</v>
      </c>
      <c r="C8641" s="774" t="s">
        <v>7728</v>
      </c>
      <c r="D8641" s="774" t="s">
        <v>7737</v>
      </c>
      <c r="E8641" s="717">
        <v>14.29</v>
      </c>
    </row>
    <row r="8642" spans="1:5">
      <c r="A8642" s="774">
        <v>39890</v>
      </c>
      <c r="B8642" s="774" t="s">
        <v>8388</v>
      </c>
      <c r="C8642" s="774" t="s">
        <v>7728</v>
      </c>
      <c r="D8642" s="774" t="s">
        <v>7737</v>
      </c>
      <c r="E8642" s="717">
        <v>24.39</v>
      </c>
    </row>
    <row r="8643" spans="1:5">
      <c r="A8643" s="774">
        <v>39891</v>
      </c>
      <c r="B8643" s="774" t="s">
        <v>8389</v>
      </c>
      <c r="C8643" s="774" t="s">
        <v>7728</v>
      </c>
      <c r="D8643" s="774" t="s">
        <v>7737</v>
      </c>
      <c r="E8643" s="717">
        <v>34.39</v>
      </c>
    </row>
    <row r="8644" spans="1:5">
      <c r="A8644" s="774">
        <v>39892</v>
      </c>
      <c r="B8644" s="774" t="s">
        <v>8390</v>
      </c>
      <c r="C8644" s="774" t="s">
        <v>7728</v>
      </c>
      <c r="D8644" s="774" t="s">
        <v>7737</v>
      </c>
      <c r="E8644" s="717">
        <v>107.19</v>
      </c>
    </row>
    <row r="8645" spans="1:5">
      <c r="A8645" s="774">
        <v>790</v>
      </c>
      <c r="B8645" s="774" t="s">
        <v>8391</v>
      </c>
      <c r="C8645" s="774" t="s">
        <v>7728</v>
      </c>
      <c r="D8645" s="774" t="s">
        <v>7723</v>
      </c>
      <c r="E8645" s="717">
        <v>11.58</v>
      </c>
    </row>
    <row r="8646" spans="1:5">
      <c r="A8646" s="774">
        <v>766</v>
      </c>
      <c r="B8646" s="774" t="s">
        <v>8392</v>
      </c>
      <c r="C8646" s="774" t="s">
        <v>7728</v>
      </c>
      <c r="D8646" s="774" t="s">
        <v>7723</v>
      </c>
      <c r="E8646" s="717">
        <v>11.58</v>
      </c>
    </row>
    <row r="8647" spans="1:5">
      <c r="A8647" s="774">
        <v>791</v>
      </c>
      <c r="B8647" s="774" t="s">
        <v>8393</v>
      </c>
      <c r="C8647" s="774" t="s">
        <v>7728</v>
      </c>
      <c r="D8647" s="774" t="s">
        <v>7723</v>
      </c>
      <c r="E8647" s="717">
        <v>11.58</v>
      </c>
    </row>
    <row r="8648" spans="1:5">
      <c r="A8648" s="774">
        <v>767</v>
      </c>
      <c r="B8648" s="774" t="s">
        <v>8394</v>
      </c>
      <c r="C8648" s="774" t="s">
        <v>7728</v>
      </c>
      <c r="D8648" s="774" t="s">
        <v>7723</v>
      </c>
      <c r="E8648" s="717">
        <v>11.58</v>
      </c>
    </row>
    <row r="8649" spans="1:5">
      <c r="A8649" s="774">
        <v>768</v>
      </c>
      <c r="B8649" s="774" t="s">
        <v>8395</v>
      </c>
      <c r="C8649" s="774" t="s">
        <v>7728</v>
      </c>
      <c r="D8649" s="774" t="s">
        <v>7723</v>
      </c>
      <c r="E8649" s="717">
        <v>9.1</v>
      </c>
    </row>
    <row r="8650" spans="1:5">
      <c r="A8650" s="774">
        <v>789</v>
      </c>
      <c r="B8650" s="774" t="s">
        <v>8396</v>
      </c>
      <c r="C8650" s="774" t="s">
        <v>7728</v>
      </c>
      <c r="D8650" s="774" t="s">
        <v>7723</v>
      </c>
      <c r="E8650" s="717">
        <v>8.9</v>
      </c>
    </row>
    <row r="8651" spans="1:5">
      <c r="A8651" s="774">
        <v>769</v>
      </c>
      <c r="B8651" s="774" t="s">
        <v>8397</v>
      </c>
      <c r="C8651" s="774" t="s">
        <v>7728</v>
      </c>
      <c r="D8651" s="774" t="s">
        <v>7723</v>
      </c>
      <c r="E8651" s="717">
        <v>9.1</v>
      </c>
    </row>
    <row r="8652" spans="1:5">
      <c r="A8652" s="774">
        <v>770</v>
      </c>
      <c r="B8652" s="774" t="s">
        <v>8398</v>
      </c>
      <c r="C8652" s="774" t="s">
        <v>7728</v>
      </c>
      <c r="D8652" s="774" t="s">
        <v>7723</v>
      </c>
      <c r="E8652" s="717">
        <v>3.21</v>
      </c>
    </row>
    <row r="8653" spans="1:5">
      <c r="A8653" s="774">
        <v>12394</v>
      </c>
      <c r="B8653" s="774" t="s">
        <v>8399</v>
      </c>
      <c r="C8653" s="774" t="s">
        <v>7728</v>
      </c>
      <c r="D8653" s="774" t="s">
        <v>7723</v>
      </c>
      <c r="E8653" s="717">
        <v>3.21</v>
      </c>
    </row>
    <row r="8654" spans="1:5">
      <c r="A8654" s="774">
        <v>764</v>
      </c>
      <c r="B8654" s="774" t="s">
        <v>8400</v>
      </c>
      <c r="C8654" s="774" t="s">
        <v>7728</v>
      </c>
      <c r="D8654" s="774" t="s">
        <v>7726</v>
      </c>
      <c r="E8654" s="717">
        <v>5.6</v>
      </c>
    </row>
    <row r="8655" spans="1:5">
      <c r="A8655" s="774">
        <v>765</v>
      </c>
      <c r="B8655" s="774" t="s">
        <v>8401</v>
      </c>
      <c r="C8655" s="774" t="s">
        <v>7728</v>
      </c>
      <c r="D8655" s="774" t="s">
        <v>7723</v>
      </c>
      <c r="E8655" s="717">
        <v>5.6</v>
      </c>
    </row>
    <row r="8656" spans="1:5">
      <c r="A8656" s="774">
        <v>787</v>
      </c>
      <c r="B8656" s="774" t="s">
        <v>8402</v>
      </c>
      <c r="C8656" s="774" t="s">
        <v>7728</v>
      </c>
      <c r="D8656" s="774" t="s">
        <v>7723</v>
      </c>
      <c r="E8656" s="717">
        <v>25.01</v>
      </c>
    </row>
    <row r="8657" spans="1:5">
      <c r="A8657" s="774">
        <v>774</v>
      </c>
      <c r="B8657" s="774" t="s">
        <v>8403</v>
      </c>
      <c r="C8657" s="774" t="s">
        <v>7728</v>
      </c>
      <c r="D8657" s="774" t="s">
        <v>7723</v>
      </c>
      <c r="E8657" s="717">
        <v>25.01</v>
      </c>
    </row>
    <row r="8658" spans="1:5">
      <c r="A8658" s="774">
        <v>773</v>
      </c>
      <c r="B8658" s="774" t="s">
        <v>8404</v>
      </c>
      <c r="C8658" s="774" t="s">
        <v>7728</v>
      </c>
      <c r="D8658" s="774" t="s">
        <v>7723</v>
      </c>
      <c r="E8658" s="717">
        <v>25.01</v>
      </c>
    </row>
    <row r="8659" spans="1:5">
      <c r="A8659" s="774">
        <v>775</v>
      </c>
      <c r="B8659" s="774" t="s">
        <v>8405</v>
      </c>
      <c r="C8659" s="774" t="s">
        <v>7728</v>
      </c>
      <c r="D8659" s="774" t="s">
        <v>7723</v>
      </c>
      <c r="E8659" s="717">
        <v>25.01</v>
      </c>
    </row>
    <row r="8660" spans="1:5">
      <c r="A8660" s="774">
        <v>788</v>
      </c>
      <c r="B8660" s="774" t="s">
        <v>8406</v>
      </c>
      <c r="C8660" s="774" t="s">
        <v>7728</v>
      </c>
      <c r="D8660" s="774" t="s">
        <v>7723</v>
      </c>
      <c r="E8660" s="717">
        <v>15.54</v>
      </c>
    </row>
    <row r="8661" spans="1:5">
      <c r="A8661" s="774">
        <v>772</v>
      </c>
      <c r="B8661" s="774" t="s">
        <v>8407</v>
      </c>
      <c r="C8661" s="774" t="s">
        <v>7728</v>
      </c>
      <c r="D8661" s="774" t="s">
        <v>7723</v>
      </c>
      <c r="E8661" s="717">
        <v>15.54</v>
      </c>
    </row>
    <row r="8662" spans="1:5">
      <c r="A8662" s="774">
        <v>771</v>
      </c>
      <c r="B8662" s="774" t="s">
        <v>8408</v>
      </c>
      <c r="C8662" s="774" t="s">
        <v>7728</v>
      </c>
      <c r="D8662" s="774" t="s">
        <v>7723</v>
      </c>
      <c r="E8662" s="717">
        <v>15.54</v>
      </c>
    </row>
    <row r="8663" spans="1:5">
      <c r="A8663" s="774">
        <v>779</v>
      </c>
      <c r="B8663" s="774" t="s">
        <v>8409</v>
      </c>
      <c r="C8663" s="774" t="s">
        <v>7728</v>
      </c>
      <c r="D8663" s="774" t="s">
        <v>7723</v>
      </c>
      <c r="E8663" s="717">
        <v>3.86</v>
      </c>
    </row>
    <row r="8664" spans="1:5">
      <c r="A8664" s="774">
        <v>776</v>
      </c>
      <c r="B8664" s="774" t="s">
        <v>8410</v>
      </c>
      <c r="C8664" s="774" t="s">
        <v>7728</v>
      </c>
      <c r="D8664" s="774" t="s">
        <v>7723</v>
      </c>
      <c r="E8664" s="717">
        <v>36.869999999999997</v>
      </c>
    </row>
    <row r="8665" spans="1:5">
      <c r="A8665" s="774">
        <v>777</v>
      </c>
      <c r="B8665" s="774" t="s">
        <v>8411</v>
      </c>
      <c r="C8665" s="774" t="s">
        <v>7728</v>
      </c>
      <c r="D8665" s="774" t="s">
        <v>7723</v>
      </c>
      <c r="E8665" s="717">
        <v>35.85</v>
      </c>
    </row>
    <row r="8666" spans="1:5">
      <c r="A8666" s="774">
        <v>780</v>
      </c>
      <c r="B8666" s="774" t="s">
        <v>8412</v>
      </c>
      <c r="C8666" s="774" t="s">
        <v>7728</v>
      </c>
      <c r="D8666" s="774" t="s">
        <v>7723</v>
      </c>
      <c r="E8666" s="717">
        <v>36.020000000000003</v>
      </c>
    </row>
    <row r="8667" spans="1:5">
      <c r="A8667" s="774">
        <v>778</v>
      </c>
      <c r="B8667" s="774" t="s">
        <v>8413</v>
      </c>
      <c r="C8667" s="774" t="s">
        <v>7728</v>
      </c>
      <c r="D8667" s="774" t="s">
        <v>7723</v>
      </c>
      <c r="E8667" s="717">
        <v>36.869999999999997</v>
      </c>
    </row>
    <row r="8668" spans="1:5">
      <c r="A8668" s="774">
        <v>781</v>
      </c>
      <c r="B8668" s="774" t="s">
        <v>8414</v>
      </c>
      <c r="C8668" s="774" t="s">
        <v>7728</v>
      </c>
      <c r="D8668" s="774" t="s">
        <v>7723</v>
      </c>
      <c r="E8668" s="717">
        <v>68.13</v>
      </c>
    </row>
    <row r="8669" spans="1:5">
      <c r="A8669" s="774">
        <v>786</v>
      </c>
      <c r="B8669" s="774" t="s">
        <v>8415</v>
      </c>
      <c r="C8669" s="774" t="s">
        <v>7728</v>
      </c>
      <c r="D8669" s="774" t="s">
        <v>7723</v>
      </c>
      <c r="E8669" s="717">
        <v>68.13</v>
      </c>
    </row>
    <row r="8670" spans="1:5">
      <c r="A8670" s="774">
        <v>782</v>
      </c>
      <c r="B8670" s="774" t="s">
        <v>8416</v>
      </c>
      <c r="C8670" s="774" t="s">
        <v>7728</v>
      </c>
      <c r="D8670" s="774" t="s">
        <v>7723</v>
      </c>
      <c r="E8670" s="717">
        <v>68.13</v>
      </c>
    </row>
    <row r="8671" spans="1:5">
      <c r="A8671" s="774">
        <v>783</v>
      </c>
      <c r="B8671" s="774" t="s">
        <v>8417</v>
      </c>
      <c r="C8671" s="774" t="s">
        <v>7728</v>
      </c>
      <c r="D8671" s="774" t="s">
        <v>7723</v>
      </c>
      <c r="E8671" s="717">
        <v>186.47</v>
      </c>
    </row>
    <row r="8672" spans="1:5">
      <c r="A8672" s="774">
        <v>785</v>
      </c>
      <c r="B8672" s="774" t="s">
        <v>8418</v>
      </c>
      <c r="C8672" s="774" t="s">
        <v>7728</v>
      </c>
      <c r="D8672" s="774" t="s">
        <v>7723</v>
      </c>
      <c r="E8672" s="717">
        <v>197.02</v>
      </c>
    </row>
    <row r="8673" spans="1:5">
      <c r="A8673" s="774">
        <v>784</v>
      </c>
      <c r="B8673" s="774" t="s">
        <v>8419</v>
      </c>
      <c r="C8673" s="774" t="s">
        <v>7728</v>
      </c>
      <c r="D8673" s="774" t="s">
        <v>7723</v>
      </c>
      <c r="E8673" s="717">
        <v>211.36</v>
      </c>
    </row>
    <row r="8674" spans="1:5">
      <c r="A8674" s="774">
        <v>831</v>
      </c>
      <c r="B8674" s="774" t="s">
        <v>8420</v>
      </c>
      <c r="C8674" s="774" t="s">
        <v>7728</v>
      </c>
      <c r="D8674" s="774" t="s">
        <v>7723</v>
      </c>
      <c r="E8674" s="717">
        <v>78.569999999999993</v>
      </c>
    </row>
    <row r="8675" spans="1:5">
      <c r="A8675" s="774">
        <v>828</v>
      </c>
      <c r="B8675" s="774" t="s">
        <v>8421</v>
      </c>
      <c r="C8675" s="774" t="s">
        <v>7728</v>
      </c>
      <c r="D8675" s="774" t="s">
        <v>7723</v>
      </c>
      <c r="E8675" s="717">
        <v>0.45</v>
      </c>
    </row>
    <row r="8676" spans="1:5">
      <c r="A8676" s="774">
        <v>829</v>
      </c>
      <c r="B8676" s="774" t="s">
        <v>8422</v>
      </c>
      <c r="C8676" s="774" t="s">
        <v>7728</v>
      </c>
      <c r="D8676" s="774" t="s">
        <v>7723</v>
      </c>
      <c r="E8676" s="717">
        <v>0.95</v>
      </c>
    </row>
    <row r="8677" spans="1:5">
      <c r="A8677" s="774">
        <v>812</v>
      </c>
      <c r="B8677" s="774" t="s">
        <v>8423</v>
      </c>
      <c r="C8677" s="774" t="s">
        <v>7728</v>
      </c>
      <c r="D8677" s="774" t="s">
        <v>7723</v>
      </c>
      <c r="E8677" s="717">
        <v>2.06</v>
      </c>
    </row>
    <row r="8678" spans="1:5">
      <c r="A8678" s="774">
        <v>819</v>
      </c>
      <c r="B8678" s="774" t="s">
        <v>8424</v>
      </c>
      <c r="C8678" s="774" t="s">
        <v>7728</v>
      </c>
      <c r="D8678" s="774" t="s">
        <v>7723</v>
      </c>
      <c r="E8678" s="717">
        <v>3.39</v>
      </c>
    </row>
    <row r="8679" spans="1:5">
      <c r="A8679" s="774">
        <v>818</v>
      </c>
      <c r="B8679" s="774" t="s">
        <v>8425</v>
      </c>
      <c r="C8679" s="774" t="s">
        <v>7728</v>
      </c>
      <c r="D8679" s="774" t="s">
        <v>7723</v>
      </c>
      <c r="E8679" s="717">
        <v>5.7</v>
      </c>
    </row>
    <row r="8680" spans="1:5">
      <c r="A8680" s="774">
        <v>823</v>
      </c>
      <c r="B8680" s="774" t="s">
        <v>8426</v>
      </c>
      <c r="C8680" s="774" t="s">
        <v>7728</v>
      </c>
      <c r="D8680" s="774" t="s">
        <v>7723</v>
      </c>
      <c r="E8680" s="717">
        <v>17.190000000000001</v>
      </c>
    </row>
    <row r="8681" spans="1:5">
      <c r="A8681" s="774">
        <v>830</v>
      </c>
      <c r="B8681" s="774" t="s">
        <v>8427</v>
      </c>
      <c r="C8681" s="774" t="s">
        <v>7728</v>
      </c>
      <c r="D8681" s="774" t="s">
        <v>7723</v>
      </c>
      <c r="E8681" s="717">
        <v>14.16</v>
      </c>
    </row>
    <row r="8682" spans="1:5">
      <c r="A8682" s="774">
        <v>826</v>
      </c>
      <c r="B8682" s="774" t="s">
        <v>8428</v>
      </c>
      <c r="C8682" s="774" t="s">
        <v>7728</v>
      </c>
      <c r="D8682" s="774" t="s">
        <v>7723</v>
      </c>
      <c r="E8682" s="717">
        <v>44.06</v>
      </c>
    </row>
    <row r="8683" spans="1:5">
      <c r="A8683" s="774">
        <v>827</v>
      </c>
      <c r="B8683" s="774" t="s">
        <v>8429</v>
      </c>
      <c r="C8683" s="774" t="s">
        <v>7728</v>
      </c>
      <c r="D8683" s="774" t="s">
        <v>7723</v>
      </c>
      <c r="E8683" s="717">
        <v>37.229999999999997</v>
      </c>
    </row>
    <row r="8684" spans="1:5">
      <c r="A8684" s="774">
        <v>832</v>
      </c>
      <c r="B8684" s="774" t="s">
        <v>8430</v>
      </c>
      <c r="C8684" s="774" t="s">
        <v>7728</v>
      </c>
      <c r="D8684" s="774" t="s">
        <v>7723</v>
      </c>
      <c r="E8684" s="717">
        <v>2.57</v>
      </c>
    </row>
    <row r="8685" spans="1:5">
      <c r="A8685" s="774">
        <v>833</v>
      </c>
      <c r="B8685" s="774" t="s">
        <v>8431</v>
      </c>
      <c r="C8685" s="774" t="s">
        <v>7728</v>
      </c>
      <c r="D8685" s="774" t="s">
        <v>7723</v>
      </c>
      <c r="E8685" s="717">
        <v>3.65</v>
      </c>
    </row>
    <row r="8686" spans="1:5">
      <c r="A8686" s="774">
        <v>834</v>
      </c>
      <c r="B8686" s="774" t="s">
        <v>8432</v>
      </c>
      <c r="C8686" s="774" t="s">
        <v>7728</v>
      </c>
      <c r="D8686" s="774" t="s">
        <v>7723</v>
      </c>
      <c r="E8686" s="717">
        <v>4</v>
      </c>
    </row>
    <row r="8687" spans="1:5">
      <c r="A8687" s="774">
        <v>825</v>
      </c>
      <c r="B8687" s="774" t="s">
        <v>8433</v>
      </c>
      <c r="C8687" s="774" t="s">
        <v>7728</v>
      </c>
      <c r="D8687" s="774" t="s">
        <v>7723</v>
      </c>
      <c r="E8687" s="717">
        <v>4.47</v>
      </c>
    </row>
    <row r="8688" spans="1:5">
      <c r="A8688" s="774">
        <v>813</v>
      </c>
      <c r="B8688" s="774" t="s">
        <v>8434</v>
      </c>
      <c r="C8688" s="774" t="s">
        <v>7728</v>
      </c>
      <c r="D8688" s="774" t="s">
        <v>7723</v>
      </c>
      <c r="E8688" s="717">
        <v>4.3899999999999997</v>
      </c>
    </row>
    <row r="8689" spans="1:5">
      <c r="A8689" s="774">
        <v>820</v>
      </c>
      <c r="B8689" s="774" t="s">
        <v>8435</v>
      </c>
      <c r="C8689" s="774" t="s">
        <v>7728</v>
      </c>
      <c r="D8689" s="774" t="s">
        <v>7723</v>
      </c>
      <c r="E8689" s="717">
        <v>5.57</v>
      </c>
    </row>
    <row r="8690" spans="1:5">
      <c r="A8690" s="774">
        <v>816</v>
      </c>
      <c r="B8690" s="774" t="s">
        <v>8436</v>
      </c>
      <c r="C8690" s="774" t="s">
        <v>7728</v>
      </c>
      <c r="D8690" s="774" t="s">
        <v>7723</v>
      </c>
      <c r="E8690" s="717">
        <v>9.48</v>
      </c>
    </row>
    <row r="8691" spans="1:5">
      <c r="A8691" s="774">
        <v>814</v>
      </c>
      <c r="B8691" s="774" t="s">
        <v>8437</v>
      </c>
      <c r="C8691" s="774" t="s">
        <v>7728</v>
      </c>
      <c r="D8691" s="774" t="s">
        <v>7723</v>
      </c>
      <c r="E8691" s="717">
        <v>11.46</v>
      </c>
    </row>
    <row r="8692" spans="1:5">
      <c r="A8692" s="774">
        <v>815</v>
      </c>
      <c r="B8692" s="774" t="s">
        <v>8438</v>
      </c>
      <c r="C8692" s="774" t="s">
        <v>7728</v>
      </c>
      <c r="D8692" s="774" t="s">
        <v>7723</v>
      </c>
      <c r="E8692" s="717">
        <v>12.38</v>
      </c>
    </row>
    <row r="8693" spans="1:5">
      <c r="A8693" s="774">
        <v>822</v>
      </c>
      <c r="B8693" s="774" t="s">
        <v>8439</v>
      </c>
      <c r="C8693" s="774" t="s">
        <v>7728</v>
      </c>
      <c r="D8693" s="774" t="s">
        <v>7723</v>
      </c>
      <c r="E8693" s="717">
        <v>15.08</v>
      </c>
    </row>
    <row r="8694" spans="1:5">
      <c r="A8694" s="774">
        <v>821</v>
      </c>
      <c r="B8694" s="774" t="s">
        <v>8440</v>
      </c>
      <c r="C8694" s="774" t="s">
        <v>7728</v>
      </c>
      <c r="D8694" s="774" t="s">
        <v>7723</v>
      </c>
      <c r="E8694" s="717">
        <v>17.63</v>
      </c>
    </row>
    <row r="8695" spans="1:5">
      <c r="A8695" s="774">
        <v>817</v>
      </c>
      <c r="B8695" s="774" t="s">
        <v>8441</v>
      </c>
      <c r="C8695" s="774" t="s">
        <v>7728</v>
      </c>
      <c r="D8695" s="774" t="s">
        <v>7723</v>
      </c>
      <c r="E8695" s="717">
        <v>20.96</v>
      </c>
    </row>
    <row r="8696" spans="1:5">
      <c r="A8696" s="774">
        <v>20086</v>
      </c>
      <c r="B8696" s="774" t="s">
        <v>8442</v>
      </c>
      <c r="C8696" s="774" t="s">
        <v>7728</v>
      </c>
      <c r="D8696" s="774" t="s">
        <v>7723</v>
      </c>
      <c r="E8696" s="717">
        <v>2.2000000000000002</v>
      </c>
    </row>
    <row r="8697" spans="1:5">
      <c r="A8697" s="774">
        <v>39191</v>
      </c>
      <c r="B8697" s="774" t="s">
        <v>8443</v>
      </c>
      <c r="C8697" s="774" t="s">
        <v>7728</v>
      </c>
      <c r="D8697" s="774" t="s">
        <v>7723</v>
      </c>
      <c r="E8697" s="717">
        <v>12.23</v>
      </c>
    </row>
    <row r="8698" spans="1:5">
      <c r="A8698" s="774">
        <v>39190</v>
      </c>
      <c r="B8698" s="774" t="s">
        <v>8444</v>
      </c>
      <c r="C8698" s="774" t="s">
        <v>7728</v>
      </c>
      <c r="D8698" s="774" t="s">
        <v>7723</v>
      </c>
      <c r="E8698" s="717">
        <v>12.78</v>
      </c>
    </row>
    <row r="8699" spans="1:5">
      <c r="A8699" s="774">
        <v>39189</v>
      </c>
      <c r="B8699" s="774" t="s">
        <v>8445</v>
      </c>
      <c r="C8699" s="774" t="s">
        <v>7728</v>
      </c>
      <c r="D8699" s="774" t="s">
        <v>7723</v>
      </c>
      <c r="E8699" s="717">
        <v>13.53</v>
      </c>
    </row>
    <row r="8700" spans="1:5">
      <c r="A8700" s="774">
        <v>39186</v>
      </c>
      <c r="B8700" s="774" t="s">
        <v>8446</v>
      </c>
      <c r="C8700" s="774" t="s">
        <v>7728</v>
      </c>
      <c r="D8700" s="774" t="s">
        <v>7723</v>
      </c>
      <c r="E8700" s="717">
        <v>12.1</v>
      </c>
    </row>
    <row r="8701" spans="1:5">
      <c r="A8701" s="774">
        <v>39188</v>
      </c>
      <c r="B8701" s="774" t="s">
        <v>8447</v>
      </c>
      <c r="C8701" s="774" t="s">
        <v>7728</v>
      </c>
      <c r="D8701" s="774" t="s">
        <v>7723</v>
      </c>
      <c r="E8701" s="717">
        <v>9.9600000000000009</v>
      </c>
    </row>
    <row r="8702" spans="1:5">
      <c r="A8702" s="774">
        <v>39187</v>
      </c>
      <c r="B8702" s="774" t="s">
        <v>8448</v>
      </c>
      <c r="C8702" s="774" t="s">
        <v>7728</v>
      </c>
      <c r="D8702" s="774" t="s">
        <v>7723</v>
      </c>
      <c r="E8702" s="717">
        <v>10.44</v>
      </c>
    </row>
    <row r="8703" spans="1:5">
      <c r="A8703" s="774">
        <v>39184</v>
      </c>
      <c r="B8703" s="774" t="s">
        <v>8449</v>
      </c>
      <c r="C8703" s="774" t="s">
        <v>7728</v>
      </c>
      <c r="D8703" s="774" t="s">
        <v>7723</v>
      </c>
      <c r="E8703" s="717">
        <v>3.92</v>
      </c>
    </row>
    <row r="8704" spans="1:5">
      <c r="A8704" s="774">
        <v>39185</v>
      </c>
      <c r="B8704" s="774" t="s">
        <v>8450</v>
      </c>
      <c r="C8704" s="774" t="s">
        <v>7728</v>
      </c>
      <c r="D8704" s="774" t="s">
        <v>7723</v>
      </c>
      <c r="E8704" s="717">
        <v>3.58</v>
      </c>
    </row>
    <row r="8705" spans="1:5">
      <c r="A8705" s="774">
        <v>39198</v>
      </c>
      <c r="B8705" s="774" t="s">
        <v>8451</v>
      </c>
      <c r="C8705" s="774" t="s">
        <v>7728</v>
      </c>
      <c r="D8705" s="774" t="s">
        <v>7723</v>
      </c>
      <c r="E8705" s="717">
        <v>40.14</v>
      </c>
    </row>
    <row r="8706" spans="1:5">
      <c r="A8706" s="774">
        <v>39197</v>
      </c>
      <c r="B8706" s="774" t="s">
        <v>8452</v>
      </c>
      <c r="C8706" s="774" t="s">
        <v>7728</v>
      </c>
      <c r="D8706" s="774" t="s">
        <v>7723</v>
      </c>
      <c r="E8706" s="717">
        <v>41.93</v>
      </c>
    </row>
    <row r="8707" spans="1:5">
      <c r="A8707" s="774">
        <v>39196</v>
      </c>
      <c r="B8707" s="774" t="s">
        <v>8453</v>
      </c>
      <c r="C8707" s="774" t="s">
        <v>7728</v>
      </c>
      <c r="D8707" s="774" t="s">
        <v>7723</v>
      </c>
      <c r="E8707" s="717">
        <v>43.24</v>
      </c>
    </row>
    <row r="8708" spans="1:5">
      <c r="A8708" s="774">
        <v>39199</v>
      </c>
      <c r="B8708" s="774" t="s">
        <v>8454</v>
      </c>
      <c r="C8708" s="774" t="s">
        <v>7728</v>
      </c>
      <c r="D8708" s="774" t="s">
        <v>7723</v>
      </c>
      <c r="E8708" s="717">
        <v>38.630000000000003</v>
      </c>
    </row>
    <row r="8709" spans="1:5">
      <c r="A8709" s="774">
        <v>39195</v>
      </c>
      <c r="B8709" s="774" t="s">
        <v>8455</v>
      </c>
      <c r="C8709" s="774" t="s">
        <v>7728</v>
      </c>
      <c r="D8709" s="774" t="s">
        <v>7723</v>
      </c>
      <c r="E8709" s="717">
        <v>22.3</v>
      </c>
    </row>
    <row r="8710" spans="1:5">
      <c r="A8710" s="774">
        <v>39194</v>
      </c>
      <c r="B8710" s="774" t="s">
        <v>8456</v>
      </c>
      <c r="C8710" s="774" t="s">
        <v>7728</v>
      </c>
      <c r="D8710" s="774" t="s">
        <v>7723</v>
      </c>
      <c r="E8710" s="717">
        <v>23.86</v>
      </c>
    </row>
    <row r="8711" spans="1:5">
      <c r="A8711" s="774">
        <v>39193</v>
      </c>
      <c r="B8711" s="774" t="s">
        <v>8457</v>
      </c>
      <c r="C8711" s="774" t="s">
        <v>7728</v>
      </c>
      <c r="D8711" s="774" t="s">
        <v>7723</v>
      </c>
      <c r="E8711" s="717">
        <v>26.15</v>
      </c>
    </row>
    <row r="8712" spans="1:5">
      <c r="A8712" s="774">
        <v>39192</v>
      </c>
      <c r="B8712" s="774" t="s">
        <v>8458</v>
      </c>
      <c r="C8712" s="774" t="s">
        <v>7728</v>
      </c>
      <c r="D8712" s="774" t="s">
        <v>7723</v>
      </c>
      <c r="E8712" s="717">
        <v>27.2</v>
      </c>
    </row>
    <row r="8713" spans="1:5">
      <c r="A8713" s="774">
        <v>39920</v>
      </c>
      <c r="B8713" s="774" t="s">
        <v>8459</v>
      </c>
      <c r="C8713" s="774" t="s">
        <v>7728</v>
      </c>
      <c r="D8713" s="774" t="s">
        <v>7723</v>
      </c>
      <c r="E8713" s="717">
        <v>3.29</v>
      </c>
    </row>
    <row r="8714" spans="1:5">
      <c r="A8714" s="774">
        <v>39201</v>
      </c>
      <c r="B8714" s="774" t="s">
        <v>8460</v>
      </c>
      <c r="C8714" s="774" t="s">
        <v>7728</v>
      </c>
      <c r="D8714" s="774" t="s">
        <v>7723</v>
      </c>
      <c r="E8714" s="717">
        <v>47.99</v>
      </c>
    </row>
    <row r="8715" spans="1:5">
      <c r="A8715" s="774">
        <v>39200</v>
      </c>
      <c r="B8715" s="774" t="s">
        <v>8461</v>
      </c>
      <c r="C8715" s="774" t="s">
        <v>7728</v>
      </c>
      <c r="D8715" s="774" t="s">
        <v>7723</v>
      </c>
      <c r="E8715" s="717">
        <v>48.38</v>
      </c>
    </row>
    <row r="8716" spans="1:5">
      <c r="A8716" s="774">
        <v>39203</v>
      </c>
      <c r="B8716" s="774" t="s">
        <v>8462</v>
      </c>
      <c r="C8716" s="774" t="s">
        <v>7728</v>
      </c>
      <c r="D8716" s="774" t="s">
        <v>7723</v>
      </c>
      <c r="E8716" s="717">
        <v>39.06</v>
      </c>
    </row>
    <row r="8717" spans="1:5">
      <c r="A8717" s="774">
        <v>39202</v>
      </c>
      <c r="B8717" s="774" t="s">
        <v>8463</v>
      </c>
      <c r="C8717" s="774" t="s">
        <v>7728</v>
      </c>
      <c r="D8717" s="774" t="s">
        <v>7723</v>
      </c>
      <c r="E8717" s="717">
        <v>45.89</v>
      </c>
    </row>
    <row r="8718" spans="1:5">
      <c r="A8718" s="774">
        <v>39205</v>
      </c>
      <c r="B8718" s="774" t="s">
        <v>8464</v>
      </c>
      <c r="C8718" s="774" t="s">
        <v>7728</v>
      </c>
      <c r="D8718" s="774" t="s">
        <v>7723</v>
      </c>
      <c r="E8718" s="717">
        <v>76.56</v>
      </c>
    </row>
    <row r="8719" spans="1:5">
      <c r="A8719" s="774">
        <v>39204</v>
      </c>
      <c r="B8719" s="774" t="s">
        <v>8465</v>
      </c>
      <c r="C8719" s="774" t="s">
        <v>7728</v>
      </c>
      <c r="D8719" s="774" t="s">
        <v>7723</v>
      </c>
      <c r="E8719" s="717">
        <v>78.41</v>
      </c>
    </row>
    <row r="8720" spans="1:5">
      <c r="A8720" s="774">
        <v>39206</v>
      </c>
      <c r="B8720" s="774" t="s">
        <v>8466</v>
      </c>
      <c r="C8720" s="774" t="s">
        <v>7728</v>
      </c>
      <c r="D8720" s="774" t="s">
        <v>7723</v>
      </c>
      <c r="E8720" s="717">
        <v>74.39</v>
      </c>
    </row>
    <row r="8721" spans="1:5">
      <c r="A8721" s="774">
        <v>797</v>
      </c>
      <c r="B8721" s="774" t="s">
        <v>8467</v>
      </c>
      <c r="C8721" s="774" t="s">
        <v>7728</v>
      </c>
      <c r="D8721" s="774" t="s">
        <v>7723</v>
      </c>
      <c r="E8721" s="717">
        <v>8.1999999999999993</v>
      </c>
    </row>
    <row r="8722" spans="1:5">
      <c r="A8722" s="774">
        <v>798</v>
      </c>
      <c r="B8722" s="774" t="s">
        <v>8468</v>
      </c>
      <c r="C8722" s="774" t="s">
        <v>7728</v>
      </c>
      <c r="D8722" s="774" t="s">
        <v>7723</v>
      </c>
      <c r="E8722" s="717">
        <v>1.1200000000000001</v>
      </c>
    </row>
    <row r="8723" spans="1:5">
      <c r="A8723" s="774">
        <v>796</v>
      </c>
      <c r="B8723" s="774" t="s">
        <v>8469</v>
      </c>
      <c r="C8723" s="774" t="s">
        <v>7728</v>
      </c>
      <c r="D8723" s="774" t="s">
        <v>7723</v>
      </c>
      <c r="E8723" s="717">
        <v>7.85</v>
      </c>
    </row>
    <row r="8724" spans="1:5">
      <c r="A8724" s="774">
        <v>799</v>
      </c>
      <c r="B8724" s="774" t="s">
        <v>8470</v>
      </c>
      <c r="C8724" s="774" t="s">
        <v>7728</v>
      </c>
      <c r="D8724" s="774" t="s">
        <v>7723</v>
      </c>
      <c r="E8724" s="717">
        <v>3.69</v>
      </c>
    </row>
    <row r="8725" spans="1:5">
      <c r="A8725" s="774">
        <v>792</v>
      </c>
      <c r="B8725" s="774" t="s">
        <v>8471</v>
      </c>
      <c r="C8725" s="774" t="s">
        <v>7728</v>
      </c>
      <c r="D8725" s="774" t="s">
        <v>7723</v>
      </c>
      <c r="E8725" s="717">
        <v>3.75</v>
      </c>
    </row>
    <row r="8726" spans="1:5">
      <c r="A8726" s="774">
        <v>804</v>
      </c>
      <c r="B8726" s="774" t="s">
        <v>8472</v>
      </c>
      <c r="C8726" s="774" t="s">
        <v>7728</v>
      </c>
      <c r="D8726" s="774" t="s">
        <v>7723</v>
      </c>
      <c r="E8726" s="717">
        <v>18.62</v>
      </c>
    </row>
    <row r="8727" spans="1:5">
      <c r="A8727" s="774">
        <v>793</v>
      </c>
      <c r="B8727" s="774" t="s">
        <v>8473</v>
      </c>
      <c r="C8727" s="774" t="s">
        <v>7728</v>
      </c>
      <c r="D8727" s="774" t="s">
        <v>7723</v>
      </c>
      <c r="E8727" s="717">
        <v>7.99</v>
      </c>
    </row>
    <row r="8728" spans="1:5">
      <c r="A8728" s="774">
        <v>801</v>
      </c>
      <c r="B8728" s="774" t="s">
        <v>8474</v>
      </c>
      <c r="C8728" s="774" t="s">
        <v>7728</v>
      </c>
      <c r="D8728" s="774" t="s">
        <v>7723</v>
      </c>
      <c r="E8728" s="717">
        <v>5.7</v>
      </c>
    </row>
    <row r="8729" spans="1:5">
      <c r="A8729" s="774">
        <v>794</v>
      </c>
      <c r="B8729" s="774" t="s">
        <v>8475</v>
      </c>
      <c r="C8729" s="774" t="s">
        <v>7728</v>
      </c>
      <c r="D8729" s="774" t="s">
        <v>7723</v>
      </c>
      <c r="E8729" s="717">
        <v>5.89</v>
      </c>
    </row>
    <row r="8730" spans="1:5">
      <c r="A8730" s="774">
        <v>802</v>
      </c>
      <c r="B8730" s="774" t="s">
        <v>8476</v>
      </c>
      <c r="C8730" s="774" t="s">
        <v>7728</v>
      </c>
      <c r="D8730" s="774" t="s">
        <v>7723</v>
      </c>
      <c r="E8730" s="717">
        <v>16.420000000000002</v>
      </c>
    </row>
    <row r="8731" spans="1:5">
      <c r="A8731" s="774">
        <v>803</v>
      </c>
      <c r="B8731" s="774" t="s">
        <v>8477</v>
      </c>
      <c r="C8731" s="774" t="s">
        <v>7728</v>
      </c>
      <c r="D8731" s="774" t="s">
        <v>7723</v>
      </c>
      <c r="E8731" s="717">
        <v>14.32</v>
      </c>
    </row>
    <row r="8732" spans="1:5">
      <c r="A8732" s="774">
        <v>38001</v>
      </c>
      <c r="B8732" s="774" t="s">
        <v>8478</v>
      </c>
      <c r="C8732" s="774" t="s">
        <v>7728</v>
      </c>
      <c r="D8732" s="774" t="s">
        <v>7723</v>
      </c>
      <c r="E8732" s="717">
        <v>1.02</v>
      </c>
    </row>
    <row r="8733" spans="1:5">
      <c r="A8733" s="774">
        <v>38002</v>
      </c>
      <c r="B8733" s="774" t="s">
        <v>8479</v>
      </c>
      <c r="C8733" s="774" t="s">
        <v>7728</v>
      </c>
      <c r="D8733" s="774" t="s">
        <v>7723</v>
      </c>
      <c r="E8733" s="717">
        <v>1.89</v>
      </c>
    </row>
    <row r="8734" spans="1:5">
      <c r="A8734" s="774">
        <v>38003</v>
      </c>
      <c r="B8734" s="774" t="s">
        <v>8480</v>
      </c>
      <c r="C8734" s="774" t="s">
        <v>7728</v>
      </c>
      <c r="D8734" s="774" t="s">
        <v>7723</v>
      </c>
      <c r="E8734" s="717">
        <v>22.73</v>
      </c>
    </row>
    <row r="8735" spans="1:5">
      <c r="A8735" s="774">
        <v>38004</v>
      </c>
      <c r="B8735" s="774" t="s">
        <v>8481</v>
      </c>
      <c r="C8735" s="774" t="s">
        <v>7728</v>
      </c>
      <c r="D8735" s="774" t="s">
        <v>7723</v>
      </c>
      <c r="E8735" s="717">
        <v>30.39</v>
      </c>
    </row>
    <row r="8736" spans="1:5">
      <c r="A8736" s="774">
        <v>36327</v>
      </c>
      <c r="B8736" s="774" t="s">
        <v>8482</v>
      </c>
      <c r="C8736" s="774" t="s">
        <v>7728</v>
      </c>
      <c r="D8736" s="774" t="s">
        <v>7737</v>
      </c>
      <c r="E8736" s="717">
        <v>1.97</v>
      </c>
    </row>
    <row r="8737" spans="1:5">
      <c r="A8737" s="774">
        <v>38992</v>
      </c>
      <c r="B8737" s="774" t="s">
        <v>8483</v>
      </c>
      <c r="C8737" s="774" t="s">
        <v>7728</v>
      </c>
      <c r="D8737" s="774" t="s">
        <v>7737</v>
      </c>
      <c r="E8737" s="717">
        <v>3.15</v>
      </c>
    </row>
    <row r="8738" spans="1:5">
      <c r="A8738" s="774">
        <v>38993</v>
      </c>
      <c r="B8738" s="774" t="s">
        <v>8484</v>
      </c>
      <c r="C8738" s="774" t="s">
        <v>7728</v>
      </c>
      <c r="D8738" s="774" t="s">
        <v>7737</v>
      </c>
      <c r="E8738" s="717">
        <v>9</v>
      </c>
    </row>
    <row r="8739" spans="1:5">
      <c r="A8739" s="774">
        <v>38418</v>
      </c>
      <c r="B8739" s="774" t="s">
        <v>8485</v>
      </c>
      <c r="C8739" s="774" t="s">
        <v>7728</v>
      </c>
      <c r="D8739" s="774" t="s">
        <v>7723</v>
      </c>
      <c r="E8739" s="717">
        <v>6.4</v>
      </c>
    </row>
    <row r="8740" spans="1:5">
      <c r="A8740" s="774">
        <v>39178</v>
      </c>
      <c r="B8740" s="774" t="s">
        <v>8486</v>
      </c>
      <c r="C8740" s="774" t="s">
        <v>7728</v>
      </c>
      <c r="D8740" s="774" t="s">
        <v>7723</v>
      </c>
      <c r="E8740" s="717">
        <v>1.32</v>
      </c>
    </row>
    <row r="8741" spans="1:5">
      <c r="A8741" s="774">
        <v>39177</v>
      </c>
      <c r="B8741" s="774" t="s">
        <v>8487</v>
      </c>
      <c r="C8741" s="774" t="s">
        <v>7728</v>
      </c>
      <c r="D8741" s="774" t="s">
        <v>7723</v>
      </c>
      <c r="E8741" s="717">
        <v>1.19</v>
      </c>
    </row>
    <row r="8742" spans="1:5">
      <c r="A8742" s="774">
        <v>39174</v>
      </c>
      <c r="B8742" s="774" t="s">
        <v>8488</v>
      </c>
      <c r="C8742" s="774" t="s">
        <v>7728</v>
      </c>
      <c r="D8742" s="774" t="s">
        <v>7723</v>
      </c>
      <c r="E8742" s="717">
        <v>0.59</v>
      </c>
    </row>
    <row r="8743" spans="1:5">
      <c r="A8743" s="774">
        <v>39176</v>
      </c>
      <c r="B8743" s="774" t="s">
        <v>8489</v>
      </c>
      <c r="C8743" s="774" t="s">
        <v>7728</v>
      </c>
      <c r="D8743" s="774" t="s">
        <v>7723</v>
      </c>
      <c r="E8743" s="717">
        <v>0.78</v>
      </c>
    </row>
    <row r="8744" spans="1:5">
      <c r="A8744" s="774">
        <v>39180</v>
      </c>
      <c r="B8744" s="774" t="s">
        <v>8490</v>
      </c>
      <c r="C8744" s="774" t="s">
        <v>7728</v>
      </c>
      <c r="D8744" s="774" t="s">
        <v>7723</v>
      </c>
      <c r="E8744" s="717">
        <v>3.59</v>
      </c>
    </row>
    <row r="8745" spans="1:5">
      <c r="A8745" s="774">
        <v>39179</v>
      </c>
      <c r="B8745" s="774" t="s">
        <v>8491</v>
      </c>
      <c r="C8745" s="774" t="s">
        <v>7728</v>
      </c>
      <c r="D8745" s="774" t="s">
        <v>7723</v>
      </c>
      <c r="E8745" s="717">
        <v>3.18</v>
      </c>
    </row>
    <row r="8746" spans="1:5">
      <c r="A8746" s="774">
        <v>39175</v>
      </c>
      <c r="B8746" s="774" t="s">
        <v>8492</v>
      </c>
      <c r="C8746" s="774" t="s">
        <v>7728</v>
      </c>
      <c r="D8746" s="774" t="s">
        <v>7723</v>
      </c>
      <c r="E8746" s="717">
        <v>0.73</v>
      </c>
    </row>
    <row r="8747" spans="1:5">
      <c r="A8747" s="774">
        <v>39217</v>
      </c>
      <c r="B8747" s="774" t="s">
        <v>8493</v>
      </c>
      <c r="C8747" s="774" t="s">
        <v>7728</v>
      </c>
      <c r="D8747" s="774" t="s">
        <v>7723</v>
      </c>
      <c r="E8747" s="717">
        <v>0.56000000000000005</v>
      </c>
    </row>
    <row r="8748" spans="1:5">
      <c r="A8748" s="774">
        <v>39181</v>
      </c>
      <c r="B8748" s="774" t="s">
        <v>8494</v>
      </c>
      <c r="C8748" s="774" t="s">
        <v>7728</v>
      </c>
      <c r="D8748" s="774" t="s">
        <v>7723</v>
      </c>
      <c r="E8748" s="717">
        <v>4.82</v>
      </c>
    </row>
    <row r="8749" spans="1:5">
      <c r="A8749" s="774">
        <v>39182</v>
      </c>
      <c r="B8749" s="774" t="s">
        <v>8495</v>
      </c>
      <c r="C8749" s="774" t="s">
        <v>7728</v>
      </c>
      <c r="D8749" s="774" t="s">
        <v>7723</v>
      </c>
      <c r="E8749" s="717">
        <v>6.77</v>
      </c>
    </row>
    <row r="8750" spans="1:5">
      <c r="A8750" s="774">
        <v>12616</v>
      </c>
      <c r="B8750" s="774" t="s">
        <v>8496</v>
      </c>
      <c r="C8750" s="774" t="s">
        <v>7728</v>
      </c>
      <c r="D8750" s="774" t="s">
        <v>7737</v>
      </c>
      <c r="E8750" s="717">
        <v>4.75</v>
      </c>
    </row>
    <row r="8751" spans="1:5">
      <c r="A8751" s="774">
        <v>1049</v>
      </c>
      <c r="B8751" s="774" t="s">
        <v>8497</v>
      </c>
      <c r="C8751" s="774" t="s">
        <v>7728</v>
      </c>
      <c r="D8751" s="774" t="s">
        <v>7723</v>
      </c>
      <c r="E8751" s="717">
        <v>5.67</v>
      </c>
    </row>
    <row r="8752" spans="1:5">
      <c r="A8752" s="774">
        <v>1099</v>
      </c>
      <c r="B8752" s="774" t="s">
        <v>8498</v>
      </c>
      <c r="C8752" s="774" t="s">
        <v>7728</v>
      </c>
      <c r="D8752" s="774" t="s">
        <v>7723</v>
      </c>
      <c r="E8752" s="717">
        <v>4.34</v>
      </c>
    </row>
    <row r="8753" spans="1:5">
      <c r="A8753" s="774">
        <v>39678</v>
      </c>
      <c r="B8753" s="774" t="s">
        <v>8499</v>
      </c>
      <c r="C8753" s="774" t="s">
        <v>7728</v>
      </c>
      <c r="D8753" s="774" t="s">
        <v>7723</v>
      </c>
      <c r="E8753" s="717">
        <v>1.75</v>
      </c>
    </row>
    <row r="8754" spans="1:5">
      <c r="A8754" s="774">
        <v>1050</v>
      </c>
      <c r="B8754" s="774" t="s">
        <v>8500</v>
      </c>
      <c r="C8754" s="774" t="s">
        <v>7728</v>
      </c>
      <c r="D8754" s="774" t="s">
        <v>7723</v>
      </c>
      <c r="E8754" s="717">
        <v>2.96</v>
      </c>
    </row>
    <row r="8755" spans="1:5">
      <c r="A8755" s="774">
        <v>1101</v>
      </c>
      <c r="B8755" s="774" t="s">
        <v>8501</v>
      </c>
      <c r="C8755" s="774" t="s">
        <v>7728</v>
      </c>
      <c r="D8755" s="774" t="s">
        <v>7723</v>
      </c>
      <c r="E8755" s="717">
        <v>18.71</v>
      </c>
    </row>
    <row r="8756" spans="1:5">
      <c r="A8756" s="774">
        <v>1100</v>
      </c>
      <c r="B8756" s="774" t="s">
        <v>8502</v>
      </c>
      <c r="C8756" s="774" t="s">
        <v>7728</v>
      </c>
      <c r="D8756" s="774" t="s">
        <v>7723</v>
      </c>
      <c r="E8756" s="717">
        <v>9.65</v>
      </c>
    </row>
    <row r="8757" spans="1:5">
      <c r="A8757" s="774">
        <v>39679</v>
      </c>
      <c r="B8757" s="774" t="s">
        <v>8503</v>
      </c>
      <c r="C8757" s="774" t="s">
        <v>7728</v>
      </c>
      <c r="D8757" s="774" t="s">
        <v>7723</v>
      </c>
      <c r="E8757" s="717">
        <v>37.28</v>
      </c>
    </row>
    <row r="8758" spans="1:5">
      <c r="A8758" s="774">
        <v>1098</v>
      </c>
      <c r="B8758" s="774" t="s">
        <v>8504</v>
      </c>
      <c r="C8758" s="774" t="s">
        <v>7728</v>
      </c>
      <c r="D8758" s="774" t="s">
        <v>7723</v>
      </c>
      <c r="E8758" s="717">
        <v>2.31</v>
      </c>
    </row>
    <row r="8759" spans="1:5">
      <c r="A8759" s="774">
        <v>1102</v>
      </c>
      <c r="B8759" s="774" t="s">
        <v>8505</v>
      </c>
      <c r="C8759" s="774" t="s">
        <v>7728</v>
      </c>
      <c r="D8759" s="774" t="s">
        <v>7723</v>
      </c>
      <c r="E8759" s="717">
        <v>27.9</v>
      </c>
    </row>
    <row r="8760" spans="1:5">
      <c r="A8760" s="774">
        <v>1051</v>
      </c>
      <c r="B8760" s="774" t="s">
        <v>8506</v>
      </c>
      <c r="C8760" s="774" t="s">
        <v>7728</v>
      </c>
      <c r="D8760" s="774" t="s">
        <v>7723</v>
      </c>
      <c r="E8760" s="717">
        <v>40.549999999999997</v>
      </c>
    </row>
    <row r="8761" spans="1:5">
      <c r="A8761" s="774">
        <v>37399</v>
      </c>
      <c r="B8761" s="774" t="s">
        <v>8507</v>
      </c>
      <c r="C8761" s="774" t="s">
        <v>7728</v>
      </c>
      <c r="D8761" s="774" t="s">
        <v>7723</v>
      </c>
      <c r="E8761" s="717">
        <v>20.309999999999999</v>
      </c>
    </row>
    <row r="8762" spans="1:5">
      <c r="A8762" s="774">
        <v>41955</v>
      </c>
      <c r="B8762" s="774" t="s">
        <v>8508</v>
      </c>
      <c r="C8762" s="774" t="s">
        <v>7748</v>
      </c>
      <c r="D8762" s="774" t="s">
        <v>7723</v>
      </c>
      <c r="E8762" s="717">
        <v>50.2</v>
      </c>
    </row>
    <row r="8763" spans="1:5">
      <c r="A8763" s="774">
        <v>41953</v>
      </c>
      <c r="B8763" s="774" t="s">
        <v>8509</v>
      </c>
      <c r="C8763" s="774" t="s">
        <v>7748</v>
      </c>
      <c r="D8763" s="774" t="s">
        <v>7723</v>
      </c>
      <c r="E8763" s="717">
        <v>47.91</v>
      </c>
    </row>
    <row r="8764" spans="1:5">
      <c r="A8764" s="774">
        <v>41954</v>
      </c>
      <c r="B8764" s="774" t="s">
        <v>8510</v>
      </c>
      <c r="C8764" s="774" t="s">
        <v>7748</v>
      </c>
      <c r="D8764" s="774" t="s">
        <v>7723</v>
      </c>
      <c r="E8764" s="717">
        <v>47.45</v>
      </c>
    </row>
    <row r="8765" spans="1:5">
      <c r="A8765" s="774">
        <v>25004</v>
      </c>
      <c r="B8765" s="774" t="s">
        <v>8511</v>
      </c>
      <c r="C8765" s="774" t="s">
        <v>7748</v>
      </c>
      <c r="D8765" s="774" t="s">
        <v>7737</v>
      </c>
      <c r="E8765" s="717">
        <v>17.670000000000002</v>
      </c>
    </row>
    <row r="8766" spans="1:5">
      <c r="A8766" s="774">
        <v>25002</v>
      </c>
      <c r="B8766" s="774" t="s">
        <v>8512</v>
      </c>
      <c r="C8766" s="774" t="s">
        <v>7748</v>
      </c>
      <c r="D8766" s="774" t="s">
        <v>7737</v>
      </c>
      <c r="E8766" s="717">
        <v>17.809999999999999</v>
      </c>
    </row>
    <row r="8767" spans="1:5">
      <c r="A8767" s="774">
        <v>37409</v>
      </c>
      <c r="B8767" s="774" t="s">
        <v>8513</v>
      </c>
      <c r="C8767" s="774" t="s">
        <v>7748</v>
      </c>
      <c r="D8767" s="774" t="s">
        <v>7737</v>
      </c>
      <c r="E8767" s="717">
        <v>17.52</v>
      </c>
    </row>
    <row r="8768" spans="1:5">
      <c r="A8768" s="774">
        <v>841</v>
      </c>
      <c r="B8768" s="774" t="s">
        <v>8514</v>
      </c>
      <c r="C8768" s="774" t="s">
        <v>7748</v>
      </c>
      <c r="D8768" s="774" t="s">
        <v>7737</v>
      </c>
      <c r="E8768" s="717">
        <v>18.100000000000001</v>
      </c>
    </row>
    <row r="8769" spans="1:5">
      <c r="A8769" s="774">
        <v>25005</v>
      </c>
      <c r="B8769" s="774" t="s">
        <v>8515</v>
      </c>
      <c r="C8769" s="774" t="s">
        <v>7748</v>
      </c>
      <c r="D8769" s="774" t="s">
        <v>7737</v>
      </c>
      <c r="E8769" s="717">
        <v>19.84</v>
      </c>
    </row>
    <row r="8770" spans="1:5">
      <c r="A8770" s="774">
        <v>25003</v>
      </c>
      <c r="B8770" s="774" t="s">
        <v>8516</v>
      </c>
      <c r="C8770" s="774" t="s">
        <v>7748</v>
      </c>
      <c r="D8770" s="774" t="s">
        <v>7737</v>
      </c>
      <c r="E8770" s="717">
        <v>21.2</v>
      </c>
    </row>
    <row r="8771" spans="1:5">
      <c r="A8771" s="774">
        <v>37410</v>
      </c>
      <c r="B8771" s="774" t="s">
        <v>8517</v>
      </c>
      <c r="C8771" s="774" t="s">
        <v>7748</v>
      </c>
      <c r="D8771" s="774" t="s">
        <v>7737</v>
      </c>
      <c r="E8771" s="717">
        <v>19.84</v>
      </c>
    </row>
    <row r="8772" spans="1:5">
      <c r="A8772" s="774">
        <v>842</v>
      </c>
      <c r="B8772" s="774" t="s">
        <v>8518</v>
      </c>
      <c r="C8772" s="774" t="s">
        <v>7748</v>
      </c>
      <c r="D8772" s="774" t="s">
        <v>7737</v>
      </c>
      <c r="E8772" s="717">
        <v>22.32</v>
      </c>
    </row>
    <row r="8773" spans="1:5">
      <c r="A8773" s="774">
        <v>862</v>
      </c>
      <c r="B8773" s="774" t="s">
        <v>8519</v>
      </c>
      <c r="C8773" s="774" t="s">
        <v>7760</v>
      </c>
      <c r="D8773" s="774" t="s">
        <v>7723</v>
      </c>
      <c r="E8773" s="717">
        <v>7</v>
      </c>
    </row>
    <row r="8774" spans="1:5">
      <c r="A8774" s="774">
        <v>866</v>
      </c>
      <c r="B8774" s="774" t="s">
        <v>8520</v>
      </c>
      <c r="C8774" s="774" t="s">
        <v>7760</v>
      </c>
      <c r="D8774" s="774" t="s">
        <v>7723</v>
      </c>
      <c r="E8774" s="717">
        <v>86.05</v>
      </c>
    </row>
    <row r="8775" spans="1:5">
      <c r="A8775" s="774">
        <v>892</v>
      </c>
      <c r="B8775" s="774" t="s">
        <v>8521</v>
      </c>
      <c r="C8775" s="774" t="s">
        <v>7760</v>
      </c>
      <c r="D8775" s="774" t="s">
        <v>7723</v>
      </c>
      <c r="E8775" s="717">
        <v>109.43</v>
      </c>
    </row>
    <row r="8776" spans="1:5">
      <c r="A8776" s="774">
        <v>857</v>
      </c>
      <c r="B8776" s="774" t="s">
        <v>8522</v>
      </c>
      <c r="C8776" s="774" t="s">
        <v>7760</v>
      </c>
      <c r="D8776" s="774" t="s">
        <v>7726</v>
      </c>
      <c r="E8776" s="717">
        <v>11.14</v>
      </c>
    </row>
    <row r="8777" spans="1:5">
      <c r="A8777" s="774">
        <v>37404</v>
      </c>
      <c r="B8777" s="774" t="s">
        <v>8523</v>
      </c>
      <c r="C8777" s="774" t="s">
        <v>7760</v>
      </c>
      <c r="D8777" s="774" t="s">
        <v>7723</v>
      </c>
      <c r="E8777" s="717">
        <v>131.59</v>
      </c>
    </row>
    <row r="8778" spans="1:5">
      <c r="A8778" s="774">
        <v>868</v>
      </c>
      <c r="B8778" s="774" t="s">
        <v>8524</v>
      </c>
      <c r="C8778" s="774" t="s">
        <v>7760</v>
      </c>
      <c r="D8778" s="774" t="s">
        <v>7723</v>
      </c>
      <c r="E8778" s="717">
        <v>17.2</v>
      </c>
    </row>
    <row r="8779" spans="1:5">
      <c r="A8779" s="774">
        <v>870</v>
      </c>
      <c r="B8779" s="774" t="s">
        <v>8525</v>
      </c>
      <c r="C8779" s="774" t="s">
        <v>7760</v>
      </c>
      <c r="D8779" s="774" t="s">
        <v>7723</v>
      </c>
      <c r="E8779" s="717">
        <v>226.75</v>
      </c>
    </row>
    <row r="8780" spans="1:5">
      <c r="A8780" s="774">
        <v>863</v>
      </c>
      <c r="B8780" s="774" t="s">
        <v>8526</v>
      </c>
      <c r="C8780" s="774" t="s">
        <v>7760</v>
      </c>
      <c r="D8780" s="774" t="s">
        <v>7723</v>
      </c>
      <c r="E8780" s="717">
        <v>23.77</v>
      </c>
    </row>
    <row r="8781" spans="1:5">
      <c r="A8781" s="774">
        <v>867</v>
      </c>
      <c r="B8781" s="774" t="s">
        <v>8527</v>
      </c>
      <c r="C8781" s="774" t="s">
        <v>7760</v>
      </c>
      <c r="D8781" s="774" t="s">
        <v>7723</v>
      </c>
      <c r="E8781" s="717">
        <v>33.1</v>
      </c>
    </row>
    <row r="8782" spans="1:5">
      <c r="A8782" s="774">
        <v>891</v>
      </c>
      <c r="B8782" s="774" t="s">
        <v>8528</v>
      </c>
      <c r="C8782" s="774" t="s">
        <v>7760</v>
      </c>
      <c r="D8782" s="774" t="s">
        <v>7723</v>
      </c>
      <c r="E8782" s="717">
        <v>380.8</v>
      </c>
    </row>
    <row r="8783" spans="1:5">
      <c r="A8783" s="774">
        <v>864</v>
      </c>
      <c r="B8783" s="774" t="s">
        <v>8529</v>
      </c>
      <c r="C8783" s="774" t="s">
        <v>7760</v>
      </c>
      <c r="D8783" s="774" t="s">
        <v>7723</v>
      </c>
      <c r="E8783" s="717">
        <v>46.64</v>
      </c>
    </row>
    <row r="8784" spans="1:5">
      <c r="A8784" s="774">
        <v>865</v>
      </c>
      <c r="B8784" s="774" t="s">
        <v>8530</v>
      </c>
      <c r="C8784" s="774" t="s">
        <v>7760</v>
      </c>
      <c r="D8784" s="774" t="s">
        <v>7723</v>
      </c>
      <c r="E8784" s="717">
        <v>65.69</v>
      </c>
    </row>
    <row r="8785" spans="1:5">
      <c r="A8785" s="774">
        <v>1006</v>
      </c>
      <c r="B8785" s="774" t="s">
        <v>8531</v>
      </c>
      <c r="C8785" s="774" t="s">
        <v>7760</v>
      </c>
      <c r="D8785" s="774" t="s">
        <v>7723</v>
      </c>
      <c r="E8785" s="717">
        <v>120.37</v>
      </c>
    </row>
    <row r="8786" spans="1:5">
      <c r="A8786" s="774">
        <v>948</v>
      </c>
      <c r="B8786" s="774" t="s">
        <v>8532</v>
      </c>
      <c r="C8786" s="774" t="s">
        <v>7760</v>
      </c>
      <c r="D8786" s="774" t="s">
        <v>7737</v>
      </c>
      <c r="E8786" s="717">
        <v>27.69</v>
      </c>
    </row>
    <row r="8787" spans="1:5">
      <c r="A8787" s="774">
        <v>947</v>
      </c>
      <c r="B8787" s="774" t="s">
        <v>8533</v>
      </c>
      <c r="C8787" s="774" t="s">
        <v>7760</v>
      </c>
      <c r="D8787" s="774" t="s">
        <v>7737</v>
      </c>
      <c r="E8787" s="717">
        <v>28.16</v>
      </c>
    </row>
    <row r="8788" spans="1:5">
      <c r="A8788" s="774">
        <v>911</v>
      </c>
      <c r="B8788" s="774" t="s">
        <v>8534</v>
      </c>
      <c r="C8788" s="774" t="s">
        <v>7760</v>
      </c>
      <c r="D8788" s="774" t="s">
        <v>7737</v>
      </c>
      <c r="E8788" s="717">
        <v>40.950000000000003</v>
      </c>
    </row>
    <row r="8789" spans="1:5">
      <c r="A8789" s="774">
        <v>925</v>
      </c>
      <c r="B8789" s="774" t="s">
        <v>8535</v>
      </c>
      <c r="C8789" s="774" t="s">
        <v>7760</v>
      </c>
      <c r="D8789" s="774" t="s">
        <v>7737</v>
      </c>
      <c r="E8789" s="717">
        <v>37.85</v>
      </c>
    </row>
    <row r="8790" spans="1:5">
      <c r="A8790" s="774">
        <v>954</v>
      </c>
      <c r="B8790" s="774" t="s">
        <v>8536</v>
      </c>
      <c r="C8790" s="774" t="s">
        <v>7760</v>
      </c>
      <c r="D8790" s="774" t="s">
        <v>7737</v>
      </c>
      <c r="E8790" s="717">
        <v>41.82</v>
      </c>
    </row>
    <row r="8791" spans="1:5">
      <c r="A8791" s="774">
        <v>901</v>
      </c>
      <c r="B8791" s="774" t="s">
        <v>8537</v>
      </c>
      <c r="C8791" s="774" t="s">
        <v>7760</v>
      </c>
      <c r="D8791" s="774" t="s">
        <v>7737</v>
      </c>
      <c r="E8791" s="717">
        <v>44.76</v>
      </c>
    </row>
    <row r="8792" spans="1:5">
      <c r="A8792" s="774">
        <v>926</v>
      </c>
      <c r="B8792" s="774" t="s">
        <v>8538</v>
      </c>
      <c r="C8792" s="774" t="s">
        <v>7760</v>
      </c>
      <c r="D8792" s="774" t="s">
        <v>7737</v>
      </c>
      <c r="E8792" s="717">
        <v>47.3</v>
      </c>
    </row>
    <row r="8793" spans="1:5">
      <c r="A8793" s="774">
        <v>912</v>
      </c>
      <c r="B8793" s="774" t="s">
        <v>8539</v>
      </c>
      <c r="C8793" s="774" t="s">
        <v>7760</v>
      </c>
      <c r="D8793" s="774" t="s">
        <v>7737</v>
      </c>
      <c r="E8793" s="717">
        <v>47.59</v>
      </c>
    </row>
    <row r="8794" spans="1:5">
      <c r="A8794" s="774">
        <v>955</v>
      </c>
      <c r="B8794" s="774" t="s">
        <v>8540</v>
      </c>
      <c r="C8794" s="774" t="s">
        <v>7760</v>
      </c>
      <c r="D8794" s="774" t="s">
        <v>7737</v>
      </c>
      <c r="E8794" s="717">
        <v>56.8</v>
      </c>
    </row>
    <row r="8795" spans="1:5">
      <c r="A8795" s="774">
        <v>946</v>
      </c>
      <c r="B8795" s="774" t="s">
        <v>8541</v>
      </c>
      <c r="C8795" s="774" t="s">
        <v>7760</v>
      </c>
      <c r="D8795" s="774" t="s">
        <v>7737</v>
      </c>
      <c r="E8795" s="717">
        <v>63.86</v>
      </c>
    </row>
    <row r="8796" spans="1:5">
      <c r="A8796" s="774">
        <v>953</v>
      </c>
      <c r="B8796" s="774" t="s">
        <v>8542</v>
      </c>
      <c r="C8796" s="774" t="s">
        <v>7760</v>
      </c>
      <c r="D8796" s="774" t="s">
        <v>7737</v>
      </c>
      <c r="E8796" s="717">
        <v>58.12</v>
      </c>
    </row>
    <row r="8797" spans="1:5">
      <c r="A8797" s="774">
        <v>902</v>
      </c>
      <c r="B8797" s="774" t="s">
        <v>8543</v>
      </c>
      <c r="C8797" s="774" t="s">
        <v>7760</v>
      </c>
      <c r="D8797" s="774" t="s">
        <v>7737</v>
      </c>
      <c r="E8797" s="717">
        <v>70.650000000000006</v>
      </c>
    </row>
    <row r="8798" spans="1:5">
      <c r="A8798" s="774">
        <v>927</v>
      </c>
      <c r="B8798" s="774" t="s">
        <v>8544</v>
      </c>
      <c r="C8798" s="774" t="s">
        <v>7760</v>
      </c>
      <c r="D8798" s="774" t="s">
        <v>7737</v>
      </c>
      <c r="E8798" s="717">
        <v>68.48</v>
      </c>
    </row>
    <row r="8799" spans="1:5">
      <c r="A8799" s="774">
        <v>913</v>
      </c>
      <c r="B8799" s="774" t="s">
        <v>8545</v>
      </c>
      <c r="C8799" s="774" t="s">
        <v>7760</v>
      </c>
      <c r="D8799" s="774" t="s">
        <v>7737</v>
      </c>
      <c r="E8799" s="717">
        <v>76.430000000000007</v>
      </c>
    </row>
    <row r="8800" spans="1:5">
      <c r="A8800" s="774">
        <v>903</v>
      </c>
      <c r="B8800" s="774" t="s">
        <v>8546</v>
      </c>
      <c r="C8800" s="774" t="s">
        <v>7760</v>
      </c>
      <c r="D8800" s="774" t="s">
        <v>7737</v>
      </c>
      <c r="E8800" s="717">
        <v>86.5</v>
      </c>
    </row>
    <row r="8801" spans="1:5">
      <c r="A8801" s="774">
        <v>945</v>
      </c>
      <c r="B8801" s="774" t="s">
        <v>8547</v>
      </c>
      <c r="C8801" s="774" t="s">
        <v>7760</v>
      </c>
      <c r="D8801" s="774" t="s">
        <v>7737</v>
      </c>
      <c r="E8801" s="717">
        <v>91.51</v>
      </c>
    </row>
    <row r="8802" spans="1:5">
      <c r="A8802" s="774">
        <v>914</v>
      </c>
      <c r="B8802" s="774" t="s">
        <v>8548</v>
      </c>
      <c r="C8802" s="774" t="s">
        <v>7760</v>
      </c>
      <c r="D8802" s="774" t="s">
        <v>7737</v>
      </c>
      <c r="E8802" s="717">
        <v>93.74</v>
      </c>
    </row>
    <row r="8803" spans="1:5">
      <c r="A8803" s="774">
        <v>993</v>
      </c>
      <c r="B8803" s="774" t="s">
        <v>8549</v>
      </c>
      <c r="C8803" s="774" t="s">
        <v>7760</v>
      </c>
      <c r="D8803" s="774" t="s">
        <v>7723</v>
      </c>
      <c r="E8803" s="717">
        <v>2.59</v>
      </c>
    </row>
    <row r="8804" spans="1:5">
      <c r="A8804" s="774">
        <v>1020</v>
      </c>
      <c r="B8804" s="774" t="s">
        <v>8550</v>
      </c>
      <c r="C8804" s="774" t="s">
        <v>7760</v>
      </c>
      <c r="D8804" s="774" t="s">
        <v>7723</v>
      </c>
      <c r="E8804" s="717">
        <v>11.28</v>
      </c>
    </row>
    <row r="8805" spans="1:5">
      <c r="A8805" s="774">
        <v>1017</v>
      </c>
      <c r="B8805" s="774" t="s">
        <v>8551</v>
      </c>
      <c r="C8805" s="774" t="s">
        <v>7760</v>
      </c>
      <c r="D8805" s="774" t="s">
        <v>7723</v>
      </c>
      <c r="E8805" s="717">
        <v>124.01</v>
      </c>
    </row>
    <row r="8806" spans="1:5">
      <c r="A8806" s="774">
        <v>999</v>
      </c>
      <c r="B8806" s="774" t="s">
        <v>8552</v>
      </c>
      <c r="C8806" s="774" t="s">
        <v>7760</v>
      </c>
      <c r="D8806" s="774" t="s">
        <v>7723</v>
      </c>
      <c r="E8806" s="717">
        <v>153.65</v>
      </c>
    </row>
    <row r="8807" spans="1:5">
      <c r="A8807" s="774">
        <v>995</v>
      </c>
      <c r="B8807" s="774" t="s">
        <v>8553</v>
      </c>
      <c r="C8807" s="774" t="s">
        <v>7760</v>
      </c>
      <c r="D8807" s="774" t="s">
        <v>7723</v>
      </c>
      <c r="E8807" s="717">
        <v>17.309999999999999</v>
      </c>
    </row>
    <row r="8808" spans="1:5">
      <c r="A8808" s="774">
        <v>1000</v>
      </c>
      <c r="B8808" s="774" t="s">
        <v>8554</v>
      </c>
      <c r="C8808" s="774" t="s">
        <v>7760</v>
      </c>
      <c r="D8808" s="774" t="s">
        <v>7723</v>
      </c>
      <c r="E8808" s="717">
        <v>188.36</v>
      </c>
    </row>
    <row r="8809" spans="1:5">
      <c r="A8809" s="774">
        <v>1022</v>
      </c>
      <c r="B8809" s="774" t="s">
        <v>8555</v>
      </c>
      <c r="C8809" s="774" t="s">
        <v>7760</v>
      </c>
      <c r="D8809" s="774" t="s">
        <v>7723</v>
      </c>
      <c r="E8809" s="717">
        <v>3.6</v>
      </c>
    </row>
    <row r="8810" spans="1:5">
      <c r="A8810" s="774">
        <v>1015</v>
      </c>
      <c r="B8810" s="774" t="s">
        <v>8556</v>
      </c>
      <c r="C8810" s="774" t="s">
        <v>7760</v>
      </c>
      <c r="D8810" s="774" t="s">
        <v>7723</v>
      </c>
      <c r="E8810" s="717">
        <v>248.02</v>
      </c>
    </row>
    <row r="8811" spans="1:5">
      <c r="A8811" s="774">
        <v>996</v>
      </c>
      <c r="B8811" s="774" t="s">
        <v>8557</v>
      </c>
      <c r="C8811" s="774" t="s">
        <v>7760</v>
      </c>
      <c r="D8811" s="774" t="s">
        <v>7723</v>
      </c>
      <c r="E8811" s="717">
        <v>26.35</v>
      </c>
    </row>
    <row r="8812" spans="1:5">
      <c r="A8812" s="774">
        <v>1001</v>
      </c>
      <c r="B8812" s="774" t="s">
        <v>8558</v>
      </c>
      <c r="C8812" s="774" t="s">
        <v>7760</v>
      </c>
      <c r="D8812" s="774" t="s">
        <v>7723</v>
      </c>
      <c r="E8812" s="717">
        <v>310.39</v>
      </c>
    </row>
    <row r="8813" spans="1:5">
      <c r="A8813" s="774">
        <v>1019</v>
      </c>
      <c r="B8813" s="774" t="s">
        <v>8559</v>
      </c>
      <c r="C8813" s="774" t="s">
        <v>7760</v>
      </c>
      <c r="D8813" s="774" t="s">
        <v>7723</v>
      </c>
      <c r="E8813" s="717">
        <v>36.32</v>
      </c>
    </row>
    <row r="8814" spans="1:5">
      <c r="A8814" s="774">
        <v>1021</v>
      </c>
      <c r="B8814" s="774" t="s">
        <v>8560</v>
      </c>
      <c r="C8814" s="774" t="s">
        <v>7760</v>
      </c>
      <c r="D8814" s="774" t="s">
        <v>7723</v>
      </c>
      <c r="E8814" s="717">
        <v>5.16</v>
      </c>
    </row>
    <row r="8815" spans="1:5">
      <c r="A8815" s="774">
        <v>39249</v>
      </c>
      <c r="B8815" s="774" t="s">
        <v>8561</v>
      </c>
      <c r="C8815" s="774" t="s">
        <v>7760</v>
      </c>
      <c r="D8815" s="774" t="s">
        <v>7723</v>
      </c>
      <c r="E8815" s="717">
        <v>404.91</v>
      </c>
    </row>
    <row r="8816" spans="1:5">
      <c r="A8816" s="774">
        <v>1018</v>
      </c>
      <c r="B8816" s="774" t="s">
        <v>8562</v>
      </c>
      <c r="C8816" s="774" t="s">
        <v>7760</v>
      </c>
      <c r="D8816" s="774" t="s">
        <v>7723</v>
      </c>
      <c r="E8816" s="717">
        <v>51.77</v>
      </c>
    </row>
    <row r="8817" spans="1:5">
      <c r="A8817" s="774">
        <v>39250</v>
      </c>
      <c r="B8817" s="774" t="s">
        <v>8563</v>
      </c>
      <c r="C8817" s="774" t="s">
        <v>7760</v>
      </c>
      <c r="D8817" s="774" t="s">
        <v>7723</v>
      </c>
      <c r="E8817" s="717">
        <v>520.14</v>
      </c>
    </row>
    <row r="8818" spans="1:5">
      <c r="A8818" s="774">
        <v>994</v>
      </c>
      <c r="B8818" s="774" t="s">
        <v>8564</v>
      </c>
      <c r="C8818" s="774" t="s">
        <v>7760</v>
      </c>
      <c r="D8818" s="774" t="s">
        <v>7723</v>
      </c>
      <c r="E8818" s="717">
        <v>7.04</v>
      </c>
    </row>
    <row r="8819" spans="1:5">
      <c r="A8819" s="774">
        <v>977</v>
      </c>
      <c r="B8819" s="774" t="s">
        <v>8565</v>
      </c>
      <c r="C8819" s="774" t="s">
        <v>7760</v>
      </c>
      <c r="D8819" s="774" t="s">
        <v>7723</v>
      </c>
      <c r="E8819" s="717">
        <v>71.72</v>
      </c>
    </row>
    <row r="8820" spans="1:5">
      <c r="A8820" s="774">
        <v>998</v>
      </c>
      <c r="B8820" s="774" t="s">
        <v>8566</v>
      </c>
      <c r="C8820" s="774" t="s">
        <v>7760</v>
      </c>
      <c r="D8820" s="774" t="s">
        <v>7723</v>
      </c>
      <c r="E8820" s="717">
        <v>95.27</v>
      </c>
    </row>
    <row r="8821" spans="1:5">
      <c r="A8821" s="774">
        <v>39251</v>
      </c>
      <c r="B8821" s="774" t="s">
        <v>8567</v>
      </c>
      <c r="C8821" s="774" t="s">
        <v>7760</v>
      </c>
      <c r="D8821" s="774" t="s">
        <v>7723</v>
      </c>
      <c r="E8821" s="717">
        <v>0.69</v>
      </c>
    </row>
    <row r="8822" spans="1:5">
      <c r="A8822" s="774">
        <v>1011</v>
      </c>
      <c r="B8822" s="774" t="s">
        <v>8568</v>
      </c>
      <c r="C8822" s="774" t="s">
        <v>7760</v>
      </c>
      <c r="D8822" s="774" t="s">
        <v>7723</v>
      </c>
      <c r="E8822" s="717">
        <v>0.96</v>
      </c>
    </row>
    <row r="8823" spans="1:5">
      <c r="A8823" s="774">
        <v>39252</v>
      </c>
      <c r="B8823" s="774" t="s">
        <v>8569</v>
      </c>
      <c r="C8823" s="774" t="s">
        <v>7760</v>
      </c>
      <c r="D8823" s="774" t="s">
        <v>7723</v>
      </c>
      <c r="E8823" s="717">
        <v>1.1399999999999999</v>
      </c>
    </row>
    <row r="8824" spans="1:5">
      <c r="A8824" s="774">
        <v>1013</v>
      </c>
      <c r="B8824" s="774" t="s">
        <v>8570</v>
      </c>
      <c r="C8824" s="774" t="s">
        <v>7760</v>
      </c>
      <c r="D8824" s="774" t="s">
        <v>7723</v>
      </c>
      <c r="E8824" s="717">
        <v>1.52</v>
      </c>
    </row>
    <row r="8825" spans="1:5">
      <c r="A8825" s="774">
        <v>980</v>
      </c>
      <c r="B8825" s="774" t="s">
        <v>8571</v>
      </c>
      <c r="C8825" s="774" t="s">
        <v>7760</v>
      </c>
      <c r="D8825" s="774" t="s">
        <v>7723</v>
      </c>
      <c r="E8825" s="717">
        <v>10.35</v>
      </c>
    </row>
    <row r="8826" spans="1:5">
      <c r="A8826" s="774">
        <v>39237</v>
      </c>
      <c r="B8826" s="774" t="s">
        <v>8572</v>
      </c>
      <c r="C8826" s="774" t="s">
        <v>7760</v>
      </c>
      <c r="D8826" s="774" t="s">
        <v>7723</v>
      </c>
      <c r="E8826" s="717">
        <v>122.71</v>
      </c>
    </row>
    <row r="8827" spans="1:5">
      <c r="A8827" s="774">
        <v>39238</v>
      </c>
      <c r="B8827" s="774" t="s">
        <v>8573</v>
      </c>
      <c r="C8827" s="774" t="s">
        <v>7760</v>
      </c>
      <c r="D8827" s="774" t="s">
        <v>7723</v>
      </c>
      <c r="E8827" s="717">
        <v>153.19999999999999</v>
      </c>
    </row>
    <row r="8828" spans="1:5">
      <c r="A8828" s="774">
        <v>979</v>
      </c>
      <c r="B8828" s="774" t="s">
        <v>8574</v>
      </c>
      <c r="C8828" s="774" t="s">
        <v>7760</v>
      </c>
      <c r="D8828" s="774" t="s">
        <v>7726</v>
      </c>
      <c r="E8828" s="717">
        <v>15.95</v>
      </c>
    </row>
    <row r="8829" spans="1:5">
      <c r="A8829" s="774">
        <v>39239</v>
      </c>
      <c r="B8829" s="774" t="s">
        <v>8575</v>
      </c>
      <c r="C8829" s="774" t="s">
        <v>7760</v>
      </c>
      <c r="D8829" s="774" t="s">
        <v>7723</v>
      </c>
      <c r="E8829" s="717">
        <v>186.45</v>
      </c>
    </row>
    <row r="8830" spans="1:5">
      <c r="A8830" s="774">
        <v>1014</v>
      </c>
      <c r="B8830" s="774" t="s">
        <v>8576</v>
      </c>
      <c r="C8830" s="774" t="s">
        <v>7760</v>
      </c>
      <c r="D8830" s="774" t="s">
        <v>7723</v>
      </c>
      <c r="E8830" s="717">
        <v>2.42</v>
      </c>
    </row>
    <row r="8831" spans="1:5">
      <c r="A8831" s="774">
        <v>39240</v>
      </c>
      <c r="B8831" s="774" t="s">
        <v>8577</v>
      </c>
      <c r="C8831" s="774" t="s">
        <v>7760</v>
      </c>
      <c r="D8831" s="774" t="s">
        <v>7723</v>
      </c>
      <c r="E8831" s="717">
        <v>246.43</v>
      </c>
    </row>
    <row r="8832" spans="1:5">
      <c r="A8832" s="774">
        <v>39232</v>
      </c>
      <c r="B8832" s="774" t="s">
        <v>8578</v>
      </c>
      <c r="C8832" s="774" t="s">
        <v>7760</v>
      </c>
      <c r="D8832" s="774" t="s">
        <v>7723</v>
      </c>
      <c r="E8832" s="717">
        <v>25.59</v>
      </c>
    </row>
    <row r="8833" spans="1:5">
      <c r="A8833" s="774">
        <v>39233</v>
      </c>
      <c r="B8833" s="774" t="s">
        <v>8579</v>
      </c>
      <c r="C8833" s="774" t="s">
        <v>7760</v>
      </c>
      <c r="D8833" s="774" t="s">
        <v>7723</v>
      </c>
      <c r="E8833" s="717">
        <v>35.18</v>
      </c>
    </row>
    <row r="8834" spans="1:5">
      <c r="A8834" s="774">
        <v>981</v>
      </c>
      <c r="B8834" s="774" t="s">
        <v>8580</v>
      </c>
      <c r="C8834" s="774" t="s">
        <v>7760</v>
      </c>
      <c r="D8834" s="774" t="s">
        <v>7723</v>
      </c>
      <c r="E8834" s="717">
        <v>4.32</v>
      </c>
    </row>
    <row r="8835" spans="1:5">
      <c r="A8835" s="774">
        <v>39234</v>
      </c>
      <c r="B8835" s="774" t="s">
        <v>8581</v>
      </c>
      <c r="C8835" s="774" t="s">
        <v>7760</v>
      </c>
      <c r="D8835" s="774" t="s">
        <v>7723</v>
      </c>
      <c r="E8835" s="717">
        <v>51.63</v>
      </c>
    </row>
    <row r="8836" spans="1:5">
      <c r="A8836" s="774">
        <v>982</v>
      </c>
      <c r="B8836" s="774" t="s">
        <v>8582</v>
      </c>
      <c r="C8836" s="774" t="s">
        <v>7760</v>
      </c>
      <c r="D8836" s="774" t="s">
        <v>7723</v>
      </c>
      <c r="E8836" s="717">
        <v>6.06</v>
      </c>
    </row>
    <row r="8837" spans="1:5">
      <c r="A8837" s="774">
        <v>39235</v>
      </c>
      <c r="B8837" s="774" t="s">
        <v>8583</v>
      </c>
      <c r="C8837" s="774" t="s">
        <v>7760</v>
      </c>
      <c r="D8837" s="774" t="s">
        <v>7723</v>
      </c>
      <c r="E8837" s="717">
        <v>72.62</v>
      </c>
    </row>
    <row r="8838" spans="1:5">
      <c r="A8838" s="774">
        <v>39236</v>
      </c>
      <c r="B8838" s="774" t="s">
        <v>8584</v>
      </c>
      <c r="C8838" s="774" t="s">
        <v>7760</v>
      </c>
      <c r="D8838" s="774" t="s">
        <v>7723</v>
      </c>
      <c r="E8838" s="717">
        <v>95.2</v>
      </c>
    </row>
    <row r="8839" spans="1:5">
      <c r="A8839" s="774">
        <v>876</v>
      </c>
      <c r="B8839" s="774" t="s">
        <v>8585</v>
      </c>
      <c r="C8839" s="774" t="s">
        <v>7760</v>
      </c>
      <c r="D8839" s="774" t="s">
        <v>7723</v>
      </c>
      <c r="E8839" s="717">
        <v>245.74</v>
      </c>
    </row>
    <row r="8840" spans="1:5">
      <c r="A8840" s="774">
        <v>877</v>
      </c>
      <c r="B8840" s="774" t="s">
        <v>8586</v>
      </c>
      <c r="C8840" s="774" t="s">
        <v>7760</v>
      </c>
      <c r="D8840" s="774" t="s">
        <v>7723</v>
      </c>
      <c r="E8840" s="717">
        <v>288.89</v>
      </c>
    </row>
    <row r="8841" spans="1:5">
      <c r="A8841" s="774">
        <v>882</v>
      </c>
      <c r="B8841" s="774" t="s">
        <v>8587</v>
      </c>
      <c r="C8841" s="774" t="s">
        <v>7760</v>
      </c>
      <c r="D8841" s="774" t="s">
        <v>7723</v>
      </c>
      <c r="E8841" s="717">
        <v>314.79000000000002</v>
      </c>
    </row>
    <row r="8842" spans="1:5">
      <c r="A8842" s="774">
        <v>878</v>
      </c>
      <c r="B8842" s="774" t="s">
        <v>8588</v>
      </c>
      <c r="C8842" s="774" t="s">
        <v>7760</v>
      </c>
      <c r="D8842" s="774" t="s">
        <v>7723</v>
      </c>
      <c r="E8842" s="717">
        <v>391.36</v>
      </c>
    </row>
    <row r="8843" spans="1:5">
      <c r="A8843" s="774">
        <v>879</v>
      </c>
      <c r="B8843" s="774" t="s">
        <v>8589</v>
      </c>
      <c r="C8843" s="774" t="s">
        <v>7760</v>
      </c>
      <c r="D8843" s="774" t="s">
        <v>7723</v>
      </c>
      <c r="E8843" s="717">
        <v>461.28</v>
      </c>
    </row>
    <row r="8844" spans="1:5">
      <c r="A8844" s="774">
        <v>880</v>
      </c>
      <c r="B8844" s="774" t="s">
        <v>8590</v>
      </c>
      <c r="C8844" s="774" t="s">
        <v>7760</v>
      </c>
      <c r="D8844" s="774" t="s">
        <v>7723</v>
      </c>
      <c r="E8844" s="717">
        <v>542.76</v>
      </c>
    </row>
    <row r="8845" spans="1:5">
      <c r="A8845" s="774">
        <v>873</v>
      </c>
      <c r="B8845" s="774" t="s">
        <v>8591</v>
      </c>
      <c r="C8845" s="774" t="s">
        <v>7760</v>
      </c>
      <c r="D8845" s="774" t="s">
        <v>7723</v>
      </c>
      <c r="E8845" s="717">
        <v>165.03</v>
      </c>
    </row>
    <row r="8846" spans="1:5">
      <c r="A8846" s="774">
        <v>881</v>
      </c>
      <c r="B8846" s="774" t="s">
        <v>8592</v>
      </c>
      <c r="C8846" s="774" t="s">
        <v>7760</v>
      </c>
      <c r="D8846" s="774" t="s">
        <v>7723</v>
      </c>
      <c r="E8846" s="717">
        <v>741.85</v>
      </c>
    </row>
    <row r="8847" spans="1:5">
      <c r="A8847" s="774">
        <v>874</v>
      </c>
      <c r="B8847" s="774" t="s">
        <v>8593</v>
      </c>
      <c r="C8847" s="774" t="s">
        <v>7760</v>
      </c>
      <c r="D8847" s="774" t="s">
        <v>7723</v>
      </c>
      <c r="E8847" s="717">
        <v>195.85</v>
      </c>
    </row>
    <row r="8848" spans="1:5">
      <c r="A8848" s="774">
        <v>875</v>
      </c>
      <c r="B8848" s="774" t="s">
        <v>8594</v>
      </c>
      <c r="C8848" s="774" t="s">
        <v>7760</v>
      </c>
      <c r="D8848" s="774" t="s">
        <v>7723</v>
      </c>
      <c r="E8848" s="717">
        <v>233.67</v>
      </c>
    </row>
    <row r="8849" spans="1:5">
      <c r="A8849" s="774">
        <v>983</v>
      </c>
      <c r="B8849" s="774" t="s">
        <v>8595</v>
      </c>
      <c r="C8849" s="774" t="s">
        <v>7760</v>
      </c>
      <c r="D8849" s="774" t="s">
        <v>7723</v>
      </c>
      <c r="E8849" s="717">
        <v>1.46</v>
      </c>
    </row>
    <row r="8850" spans="1:5">
      <c r="A8850" s="774">
        <v>985</v>
      </c>
      <c r="B8850" s="774" t="s">
        <v>8596</v>
      </c>
      <c r="C8850" s="774" t="s">
        <v>7760</v>
      </c>
      <c r="D8850" s="774" t="s">
        <v>7723</v>
      </c>
      <c r="E8850" s="717">
        <v>10.97</v>
      </c>
    </row>
    <row r="8851" spans="1:5">
      <c r="A8851" s="774">
        <v>990</v>
      </c>
      <c r="B8851" s="774" t="s">
        <v>8597</v>
      </c>
      <c r="C8851" s="774" t="s">
        <v>7760</v>
      </c>
      <c r="D8851" s="774" t="s">
        <v>7723</v>
      </c>
      <c r="E8851" s="717">
        <v>150.22</v>
      </c>
    </row>
    <row r="8852" spans="1:5">
      <c r="A8852" s="774">
        <v>39241</v>
      </c>
      <c r="B8852" s="774" t="s">
        <v>8598</v>
      </c>
      <c r="C8852" s="774" t="s">
        <v>7760</v>
      </c>
      <c r="D8852" s="774" t="s">
        <v>7723</v>
      </c>
      <c r="E8852" s="717">
        <v>17.170000000000002</v>
      </c>
    </row>
    <row r="8853" spans="1:5">
      <c r="A8853" s="774">
        <v>1005</v>
      </c>
      <c r="B8853" s="774" t="s">
        <v>8599</v>
      </c>
      <c r="C8853" s="774" t="s">
        <v>7760</v>
      </c>
      <c r="D8853" s="774" t="s">
        <v>7723</v>
      </c>
      <c r="E8853" s="717">
        <v>184.37</v>
      </c>
    </row>
    <row r="8854" spans="1:5">
      <c r="A8854" s="774">
        <v>984</v>
      </c>
      <c r="B8854" s="774" t="s">
        <v>8600</v>
      </c>
      <c r="C8854" s="774" t="s">
        <v>7760</v>
      </c>
      <c r="D8854" s="774" t="s">
        <v>7723</v>
      </c>
      <c r="E8854" s="717">
        <v>3.79</v>
      </c>
    </row>
    <row r="8855" spans="1:5">
      <c r="A8855" s="774">
        <v>991</v>
      </c>
      <c r="B8855" s="774" t="s">
        <v>8601</v>
      </c>
      <c r="C8855" s="774" t="s">
        <v>7760</v>
      </c>
      <c r="D8855" s="774" t="s">
        <v>7723</v>
      </c>
      <c r="E8855" s="717">
        <v>243.62</v>
      </c>
    </row>
    <row r="8856" spans="1:5">
      <c r="A8856" s="774">
        <v>986</v>
      </c>
      <c r="B8856" s="774" t="s">
        <v>8602</v>
      </c>
      <c r="C8856" s="774" t="s">
        <v>7760</v>
      </c>
      <c r="D8856" s="774" t="s">
        <v>7723</v>
      </c>
      <c r="E8856" s="717">
        <v>26.25</v>
      </c>
    </row>
    <row r="8857" spans="1:5">
      <c r="A8857" s="774">
        <v>1024</v>
      </c>
      <c r="B8857" s="774" t="s">
        <v>8603</v>
      </c>
      <c r="C8857" s="774" t="s">
        <v>7760</v>
      </c>
      <c r="D8857" s="774" t="s">
        <v>7723</v>
      </c>
      <c r="E8857" s="717">
        <v>301.52999999999997</v>
      </c>
    </row>
    <row r="8858" spans="1:5">
      <c r="A8858" s="774">
        <v>987</v>
      </c>
      <c r="B8858" s="774" t="s">
        <v>8604</v>
      </c>
      <c r="C8858" s="774" t="s">
        <v>7760</v>
      </c>
      <c r="D8858" s="774" t="s">
        <v>7723</v>
      </c>
      <c r="E8858" s="717">
        <v>35.67</v>
      </c>
    </row>
    <row r="8859" spans="1:5">
      <c r="A8859" s="774">
        <v>1003</v>
      </c>
      <c r="B8859" s="774" t="s">
        <v>8605</v>
      </c>
      <c r="C8859" s="774" t="s">
        <v>7760</v>
      </c>
      <c r="D8859" s="774" t="s">
        <v>7723</v>
      </c>
      <c r="E8859" s="717">
        <v>5.55</v>
      </c>
    </row>
    <row r="8860" spans="1:5">
      <c r="A8860" s="774">
        <v>992</v>
      </c>
      <c r="B8860" s="774" t="s">
        <v>8606</v>
      </c>
      <c r="C8860" s="774" t="s">
        <v>7760</v>
      </c>
      <c r="D8860" s="774" t="s">
        <v>7723</v>
      </c>
      <c r="E8860" s="717">
        <v>390.11</v>
      </c>
    </row>
    <row r="8861" spans="1:5">
      <c r="A8861" s="774">
        <v>1007</v>
      </c>
      <c r="B8861" s="774" t="s">
        <v>8607</v>
      </c>
      <c r="C8861" s="774" t="s">
        <v>7760</v>
      </c>
      <c r="D8861" s="774" t="s">
        <v>7723</v>
      </c>
      <c r="E8861" s="717">
        <v>50.59</v>
      </c>
    </row>
    <row r="8862" spans="1:5">
      <c r="A8862" s="774">
        <v>39242</v>
      </c>
      <c r="B8862" s="774" t="s">
        <v>8608</v>
      </c>
      <c r="C8862" s="774" t="s">
        <v>7760</v>
      </c>
      <c r="D8862" s="774" t="s">
        <v>7723</v>
      </c>
      <c r="E8862" s="717">
        <v>483.36</v>
      </c>
    </row>
    <row r="8863" spans="1:5">
      <c r="A8863" s="774">
        <v>1008</v>
      </c>
      <c r="B8863" s="774" t="s">
        <v>8609</v>
      </c>
      <c r="C8863" s="774" t="s">
        <v>7760</v>
      </c>
      <c r="D8863" s="774" t="s">
        <v>7723</v>
      </c>
      <c r="E8863" s="717">
        <v>6.3</v>
      </c>
    </row>
    <row r="8864" spans="1:5">
      <c r="A8864" s="774">
        <v>988</v>
      </c>
      <c r="B8864" s="774" t="s">
        <v>8610</v>
      </c>
      <c r="C8864" s="774" t="s">
        <v>7760</v>
      </c>
      <c r="D8864" s="774" t="s">
        <v>7723</v>
      </c>
      <c r="E8864" s="717">
        <v>69.88</v>
      </c>
    </row>
    <row r="8865" spans="1:5">
      <c r="A8865" s="774">
        <v>989</v>
      </c>
      <c r="B8865" s="774" t="s">
        <v>8611</v>
      </c>
      <c r="C8865" s="774" t="s">
        <v>7760</v>
      </c>
      <c r="D8865" s="774" t="s">
        <v>7723</v>
      </c>
      <c r="E8865" s="717">
        <v>94.66</v>
      </c>
    </row>
    <row r="8866" spans="1:5">
      <c r="A8866" s="774">
        <v>39598</v>
      </c>
      <c r="B8866" s="774" t="s">
        <v>8612</v>
      </c>
      <c r="C8866" s="774" t="s">
        <v>7760</v>
      </c>
      <c r="D8866" s="774" t="s">
        <v>7723</v>
      </c>
      <c r="E8866" s="717">
        <v>1.31</v>
      </c>
    </row>
    <row r="8867" spans="1:5">
      <c r="A8867" s="774">
        <v>39599</v>
      </c>
      <c r="B8867" s="774" t="s">
        <v>8613</v>
      </c>
      <c r="C8867" s="774" t="s">
        <v>7760</v>
      </c>
      <c r="D8867" s="774" t="s">
        <v>7723</v>
      </c>
      <c r="E8867" s="717">
        <v>1.98</v>
      </c>
    </row>
    <row r="8868" spans="1:5">
      <c r="A8868" s="774">
        <v>34602</v>
      </c>
      <c r="B8868" s="774" t="s">
        <v>8614</v>
      </c>
      <c r="C8868" s="774" t="s">
        <v>7760</v>
      </c>
      <c r="D8868" s="774" t="s">
        <v>7737</v>
      </c>
      <c r="E8868" s="717">
        <v>2.61</v>
      </c>
    </row>
    <row r="8869" spans="1:5">
      <c r="A8869" s="774">
        <v>34603</v>
      </c>
      <c r="B8869" s="774" t="s">
        <v>8615</v>
      </c>
      <c r="C8869" s="774" t="s">
        <v>7760</v>
      </c>
      <c r="D8869" s="774" t="s">
        <v>7737</v>
      </c>
      <c r="E8869" s="717">
        <v>12.54</v>
      </c>
    </row>
    <row r="8870" spans="1:5">
      <c r="A8870" s="774">
        <v>34607</v>
      </c>
      <c r="B8870" s="774" t="s">
        <v>8616</v>
      </c>
      <c r="C8870" s="774" t="s">
        <v>7760</v>
      </c>
      <c r="D8870" s="774" t="s">
        <v>7737</v>
      </c>
      <c r="E8870" s="717">
        <v>5.59</v>
      </c>
    </row>
    <row r="8871" spans="1:5">
      <c r="A8871" s="774">
        <v>34609</v>
      </c>
      <c r="B8871" s="774" t="s">
        <v>8617</v>
      </c>
      <c r="C8871" s="774" t="s">
        <v>7760</v>
      </c>
      <c r="D8871" s="774" t="s">
        <v>7737</v>
      </c>
      <c r="E8871" s="717">
        <v>8.39</v>
      </c>
    </row>
    <row r="8872" spans="1:5">
      <c r="A8872" s="774">
        <v>34618</v>
      </c>
      <c r="B8872" s="774" t="s">
        <v>8618</v>
      </c>
      <c r="C8872" s="774" t="s">
        <v>7760</v>
      </c>
      <c r="D8872" s="774" t="s">
        <v>7737</v>
      </c>
      <c r="E8872" s="717">
        <v>3.46</v>
      </c>
    </row>
    <row r="8873" spans="1:5">
      <c r="A8873" s="774">
        <v>34620</v>
      </c>
      <c r="B8873" s="774" t="s">
        <v>8619</v>
      </c>
      <c r="C8873" s="774" t="s">
        <v>7760</v>
      </c>
      <c r="D8873" s="774" t="s">
        <v>7737</v>
      </c>
      <c r="E8873" s="717">
        <v>17.309999999999999</v>
      </c>
    </row>
    <row r="8874" spans="1:5">
      <c r="A8874" s="774">
        <v>34621</v>
      </c>
      <c r="B8874" s="774" t="s">
        <v>8620</v>
      </c>
      <c r="C8874" s="774" t="s">
        <v>7760</v>
      </c>
      <c r="D8874" s="774" t="s">
        <v>7737</v>
      </c>
      <c r="E8874" s="717">
        <v>8.0299999999999994</v>
      </c>
    </row>
    <row r="8875" spans="1:5">
      <c r="A8875" s="774">
        <v>34622</v>
      </c>
      <c r="B8875" s="774" t="s">
        <v>8621</v>
      </c>
      <c r="C8875" s="774" t="s">
        <v>7760</v>
      </c>
      <c r="D8875" s="774" t="s">
        <v>7737</v>
      </c>
      <c r="E8875" s="717">
        <v>11.37</v>
      </c>
    </row>
    <row r="8876" spans="1:5">
      <c r="A8876" s="774">
        <v>34624</v>
      </c>
      <c r="B8876" s="774" t="s">
        <v>8622</v>
      </c>
      <c r="C8876" s="774" t="s">
        <v>7760</v>
      </c>
      <c r="D8876" s="774" t="s">
        <v>7737</v>
      </c>
      <c r="E8876" s="717">
        <v>4.42</v>
      </c>
    </row>
    <row r="8877" spans="1:5">
      <c r="A8877" s="774">
        <v>34626</v>
      </c>
      <c r="B8877" s="774" t="s">
        <v>8623</v>
      </c>
      <c r="C8877" s="774" t="s">
        <v>7760</v>
      </c>
      <c r="D8877" s="774" t="s">
        <v>7737</v>
      </c>
      <c r="E8877" s="717">
        <v>23.79</v>
      </c>
    </row>
    <row r="8878" spans="1:5">
      <c r="A8878" s="774">
        <v>34627</v>
      </c>
      <c r="B8878" s="774" t="s">
        <v>8624</v>
      </c>
      <c r="C8878" s="774" t="s">
        <v>7760</v>
      </c>
      <c r="D8878" s="774" t="s">
        <v>7737</v>
      </c>
      <c r="E8878" s="717">
        <v>10.25</v>
      </c>
    </row>
    <row r="8879" spans="1:5">
      <c r="A8879" s="774">
        <v>34629</v>
      </c>
      <c r="B8879" s="774" t="s">
        <v>8625</v>
      </c>
      <c r="C8879" s="774" t="s">
        <v>7760</v>
      </c>
      <c r="D8879" s="774" t="s">
        <v>7737</v>
      </c>
      <c r="E8879" s="717">
        <v>15.01</v>
      </c>
    </row>
    <row r="8880" spans="1:5">
      <c r="A8880" s="774">
        <v>39257</v>
      </c>
      <c r="B8880" s="774" t="s">
        <v>8626</v>
      </c>
      <c r="C8880" s="774" t="s">
        <v>7760</v>
      </c>
      <c r="D8880" s="774" t="s">
        <v>7723</v>
      </c>
      <c r="E8880" s="717">
        <v>6.61</v>
      </c>
    </row>
    <row r="8881" spans="1:5">
      <c r="A8881" s="774">
        <v>39261</v>
      </c>
      <c r="B8881" s="774" t="s">
        <v>8627</v>
      </c>
      <c r="C8881" s="774" t="s">
        <v>7760</v>
      </c>
      <c r="D8881" s="774" t="s">
        <v>7723</v>
      </c>
      <c r="E8881" s="717">
        <v>35.22</v>
      </c>
    </row>
    <row r="8882" spans="1:5">
      <c r="A8882" s="774">
        <v>39268</v>
      </c>
      <c r="B8882" s="774" t="s">
        <v>8628</v>
      </c>
      <c r="C8882" s="774" t="s">
        <v>7760</v>
      </c>
      <c r="D8882" s="774" t="s">
        <v>7723</v>
      </c>
      <c r="E8882" s="717">
        <v>406.29</v>
      </c>
    </row>
    <row r="8883" spans="1:5">
      <c r="A8883" s="774">
        <v>39262</v>
      </c>
      <c r="B8883" s="774" t="s">
        <v>8629</v>
      </c>
      <c r="C8883" s="774" t="s">
        <v>7760</v>
      </c>
      <c r="D8883" s="774" t="s">
        <v>7723</v>
      </c>
      <c r="E8883" s="717">
        <v>55.06</v>
      </c>
    </row>
    <row r="8884" spans="1:5">
      <c r="A8884" s="774">
        <v>39258</v>
      </c>
      <c r="B8884" s="774" t="s">
        <v>8630</v>
      </c>
      <c r="C8884" s="774" t="s">
        <v>7760</v>
      </c>
      <c r="D8884" s="774" t="s">
        <v>7723</v>
      </c>
      <c r="E8884" s="717">
        <v>9.8000000000000007</v>
      </c>
    </row>
    <row r="8885" spans="1:5">
      <c r="A8885" s="774">
        <v>39263</v>
      </c>
      <c r="B8885" s="774" t="s">
        <v>8631</v>
      </c>
      <c r="C8885" s="774" t="s">
        <v>7760</v>
      </c>
      <c r="D8885" s="774" t="s">
        <v>7723</v>
      </c>
      <c r="E8885" s="717">
        <v>85.19</v>
      </c>
    </row>
    <row r="8886" spans="1:5">
      <c r="A8886" s="774">
        <v>39264</v>
      </c>
      <c r="B8886" s="774" t="s">
        <v>8632</v>
      </c>
      <c r="C8886" s="774" t="s">
        <v>7760</v>
      </c>
      <c r="D8886" s="774" t="s">
        <v>7723</v>
      </c>
      <c r="E8886" s="717">
        <v>115.35</v>
      </c>
    </row>
    <row r="8887" spans="1:5">
      <c r="A8887" s="774">
        <v>39259</v>
      </c>
      <c r="B8887" s="774" t="s">
        <v>8633</v>
      </c>
      <c r="C8887" s="774" t="s">
        <v>7760</v>
      </c>
      <c r="D8887" s="774" t="s">
        <v>7723</v>
      </c>
      <c r="E8887" s="717">
        <v>14.92</v>
      </c>
    </row>
    <row r="8888" spans="1:5">
      <c r="A8888" s="774">
        <v>39265</v>
      </c>
      <c r="B8888" s="774" t="s">
        <v>8634</v>
      </c>
      <c r="C8888" s="774" t="s">
        <v>7760</v>
      </c>
      <c r="D8888" s="774" t="s">
        <v>7723</v>
      </c>
      <c r="E8888" s="717">
        <v>169.93</v>
      </c>
    </row>
    <row r="8889" spans="1:5">
      <c r="A8889" s="774">
        <v>39260</v>
      </c>
      <c r="B8889" s="774" t="s">
        <v>8635</v>
      </c>
      <c r="C8889" s="774" t="s">
        <v>7760</v>
      </c>
      <c r="D8889" s="774" t="s">
        <v>7723</v>
      </c>
      <c r="E8889" s="717">
        <v>21.24</v>
      </c>
    </row>
    <row r="8890" spans="1:5">
      <c r="A8890" s="774">
        <v>39266</v>
      </c>
      <c r="B8890" s="774" t="s">
        <v>8636</v>
      </c>
      <c r="C8890" s="774" t="s">
        <v>7760</v>
      </c>
      <c r="D8890" s="774" t="s">
        <v>7723</v>
      </c>
      <c r="E8890" s="717">
        <v>238.43</v>
      </c>
    </row>
    <row r="8891" spans="1:5">
      <c r="A8891" s="774">
        <v>39267</v>
      </c>
      <c r="B8891" s="774" t="s">
        <v>8637</v>
      </c>
      <c r="C8891" s="774" t="s">
        <v>7760</v>
      </c>
      <c r="D8891" s="774" t="s">
        <v>7723</v>
      </c>
      <c r="E8891" s="717">
        <v>312.54000000000002</v>
      </c>
    </row>
    <row r="8892" spans="1:5">
      <c r="A8892" s="774">
        <v>11901</v>
      </c>
      <c r="B8892" s="774" t="s">
        <v>8638</v>
      </c>
      <c r="C8892" s="774" t="s">
        <v>7760</v>
      </c>
      <c r="D8892" s="774" t="s">
        <v>7726</v>
      </c>
      <c r="E8892" s="717">
        <v>0.6</v>
      </c>
    </row>
    <row r="8893" spans="1:5">
      <c r="A8893" s="774">
        <v>11902</v>
      </c>
      <c r="B8893" s="774" t="s">
        <v>8639</v>
      </c>
      <c r="C8893" s="774" t="s">
        <v>7760</v>
      </c>
      <c r="D8893" s="774" t="s">
        <v>7723</v>
      </c>
      <c r="E8893" s="717">
        <v>1.04</v>
      </c>
    </row>
    <row r="8894" spans="1:5">
      <c r="A8894" s="774">
        <v>11903</v>
      </c>
      <c r="B8894" s="774" t="s">
        <v>8640</v>
      </c>
      <c r="C8894" s="774" t="s">
        <v>7760</v>
      </c>
      <c r="D8894" s="774" t="s">
        <v>7723</v>
      </c>
      <c r="E8894" s="717">
        <v>1.61</v>
      </c>
    </row>
    <row r="8895" spans="1:5">
      <c r="A8895" s="774">
        <v>11904</v>
      </c>
      <c r="B8895" s="774" t="s">
        <v>8641</v>
      </c>
      <c r="C8895" s="774" t="s">
        <v>7760</v>
      </c>
      <c r="D8895" s="774" t="s">
        <v>7723</v>
      </c>
      <c r="E8895" s="717">
        <v>2.0499999999999998</v>
      </c>
    </row>
    <row r="8896" spans="1:5">
      <c r="A8896" s="774">
        <v>11905</v>
      </c>
      <c r="B8896" s="774" t="s">
        <v>8642</v>
      </c>
      <c r="C8896" s="774" t="s">
        <v>7760</v>
      </c>
      <c r="D8896" s="774" t="s">
        <v>7723</v>
      </c>
      <c r="E8896" s="717">
        <v>2.77</v>
      </c>
    </row>
    <row r="8897" spans="1:5">
      <c r="A8897" s="774">
        <v>11906</v>
      </c>
      <c r="B8897" s="774" t="s">
        <v>8643</v>
      </c>
      <c r="C8897" s="774" t="s">
        <v>7760</v>
      </c>
      <c r="D8897" s="774" t="s">
        <v>7723</v>
      </c>
      <c r="E8897" s="717">
        <v>3.18</v>
      </c>
    </row>
    <row r="8898" spans="1:5">
      <c r="A8898" s="774">
        <v>11919</v>
      </c>
      <c r="B8898" s="774" t="s">
        <v>8644</v>
      </c>
      <c r="C8898" s="774" t="s">
        <v>7760</v>
      </c>
      <c r="D8898" s="774" t="s">
        <v>7723</v>
      </c>
      <c r="E8898" s="717">
        <v>6.25</v>
      </c>
    </row>
    <row r="8899" spans="1:5">
      <c r="A8899" s="774">
        <v>11920</v>
      </c>
      <c r="B8899" s="774" t="s">
        <v>8645</v>
      </c>
      <c r="C8899" s="774" t="s">
        <v>7760</v>
      </c>
      <c r="D8899" s="774" t="s">
        <v>7723</v>
      </c>
      <c r="E8899" s="717">
        <v>12.11</v>
      </c>
    </row>
    <row r="8900" spans="1:5">
      <c r="A8900" s="774">
        <v>11924</v>
      </c>
      <c r="B8900" s="774" t="s">
        <v>8646</v>
      </c>
      <c r="C8900" s="774" t="s">
        <v>7760</v>
      </c>
      <c r="D8900" s="774" t="s">
        <v>7723</v>
      </c>
      <c r="E8900" s="717">
        <v>117.74</v>
      </c>
    </row>
    <row r="8901" spans="1:5">
      <c r="A8901" s="774">
        <v>11921</v>
      </c>
      <c r="B8901" s="774" t="s">
        <v>8647</v>
      </c>
      <c r="C8901" s="774" t="s">
        <v>7760</v>
      </c>
      <c r="D8901" s="774" t="s">
        <v>7723</v>
      </c>
      <c r="E8901" s="717">
        <v>16.48</v>
      </c>
    </row>
    <row r="8902" spans="1:5">
      <c r="A8902" s="774">
        <v>11922</v>
      </c>
      <c r="B8902" s="774" t="s">
        <v>8648</v>
      </c>
      <c r="C8902" s="774" t="s">
        <v>7760</v>
      </c>
      <c r="D8902" s="774" t="s">
        <v>7723</v>
      </c>
      <c r="E8902" s="717">
        <v>29.26</v>
      </c>
    </row>
    <row r="8903" spans="1:5">
      <c r="A8903" s="774">
        <v>11923</v>
      </c>
      <c r="B8903" s="774" t="s">
        <v>8649</v>
      </c>
      <c r="C8903" s="774" t="s">
        <v>7760</v>
      </c>
      <c r="D8903" s="774" t="s">
        <v>7723</v>
      </c>
      <c r="E8903" s="717">
        <v>47.8</v>
      </c>
    </row>
    <row r="8904" spans="1:5">
      <c r="A8904" s="774">
        <v>11916</v>
      </c>
      <c r="B8904" s="774" t="s">
        <v>8650</v>
      </c>
      <c r="C8904" s="774" t="s">
        <v>7760</v>
      </c>
      <c r="D8904" s="774" t="s">
        <v>7723</v>
      </c>
      <c r="E8904" s="717">
        <v>8.11</v>
      </c>
    </row>
    <row r="8905" spans="1:5">
      <c r="A8905" s="774">
        <v>11914</v>
      </c>
      <c r="B8905" s="774" t="s">
        <v>8651</v>
      </c>
      <c r="C8905" s="774" t="s">
        <v>7760</v>
      </c>
      <c r="D8905" s="774" t="s">
        <v>7723</v>
      </c>
      <c r="E8905" s="717">
        <v>58.89</v>
      </c>
    </row>
    <row r="8906" spans="1:5">
      <c r="A8906" s="774">
        <v>11917</v>
      </c>
      <c r="B8906" s="774" t="s">
        <v>8652</v>
      </c>
      <c r="C8906" s="774" t="s">
        <v>7760</v>
      </c>
      <c r="D8906" s="774" t="s">
        <v>7723</v>
      </c>
      <c r="E8906" s="717">
        <v>14.11</v>
      </c>
    </row>
    <row r="8907" spans="1:5">
      <c r="A8907" s="774">
        <v>11918</v>
      </c>
      <c r="B8907" s="774" t="s">
        <v>8653</v>
      </c>
      <c r="C8907" s="774" t="s">
        <v>7760</v>
      </c>
      <c r="D8907" s="774" t="s">
        <v>7723</v>
      </c>
      <c r="E8907" s="717">
        <v>19.149999999999999</v>
      </c>
    </row>
    <row r="8908" spans="1:5">
      <c r="A8908" s="774">
        <v>37734</v>
      </c>
      <c r="B8908" s="774" t="s">
        <v>8654</v>
      </c>
      <c r="C8908" s="774" t="s">
        <v>7728</v>
      </c>
      <c r="D8908" s="774" t="s">
        <v>7737</v>
      </c>
      <c r="E8908" s="718">
        <v>53627.62</v>
      </c>
    </row>
    <row r="8909" spans="1:5">
      <c r="A8909" s="774">
        <v>42251</v>
      </c>
      <c r="B8909" s="774" t="s">
        <v>8655</v>
      </c>
      <c r="C8909" s="774" t="s">
        <v>7728</v>
      </c>
      <c r="D8909" s="774" t="s">
        <v>7737</v>
      </c>
      <c r="E8909" s="718">
        <v>60897.43</v>
      </c>
    </row>
    <row r="8910" spans="1:5">
      <c r="A8910" s="774">
        <v>37733</v>
      </c>
      <c r="B8910" s="774" t="s">
        <v>8656</v>
      </c>
      <c r="C8910" s="774" t="s">
        <v>7728</v>
      </c>
      <c r="D8910" s="774" t="s">
        <v>7737</v>
      </c>
      <c r="E8910" s="718">
        <v>40209.79</v>
      </c>
    </row>
    <row r="8911" spans="1:5">
      <c r="A8911" s="774">
        <v>37735</v>
      </c>
      <c r="B8911" s="774" t="s">
        <v>8657</v>
      </c>
      <c r="C8911" s="774" t="s">
        <v>7728</v>
      </c>
      <c r="D8911" s="774" t="s">
        <v>7737</v>
      </c>
      <c r="E8911" s="718">
        <v>48452.79</v>
      </c>
    </row>
    <row r="8912" spans="1:5">
      <c r="A8912" s="774">
        <v>5090</v>
      </c>
      <c r="B8912" s="774" t="s">
        <v>8658</v>
      </c>
      <c r="C8912" s="774" t="s">
        <v>7728</v>
      </c>
      <c r="D8912" s="774" t="s">
        <v>7726</v>
      </c>
      <c r="E8912" s="717">
        <v>15.5</v>
      </c>
    </row>
    <row r="8913" spans="1:5">
      <c r="A8913" s="774">
        <v>5085</v>
      </c>
      <c r="B8913" s="774" t="s">
        <v>8659</v>
      </c>
      <c r="C8913" s="774" t="s">
        <v>7728</v>
      </c>
      <c r="D8913" s="774" t="s">
        <v>7723</v>
      </c>
      <c r="E8913" s="717">
        <v>23.07</v>
      </c>
    </row>
    <row r="8914" spans="1:5">
      <c r="A8914" s="774">
        <v>43603</v>
      </c>
      <c r="B8914" s="774" t="s">
        <v>8660</v>
      </c>
      <c r="C8914" s="774" t="s">
        <v>7728</v>
      </c>
      <c r="D8914" s="774" t="s">
        <v>7723</v>
      </c>
      <c r="E8914" s="717">
        <v>32.96</v>
      </c>
    </row>
    <row r="8915" spans="1:5">
      <c r="A8915" s="774">
        <v>38374</v>
      </c>
      <c r="B8915" s="774" t="s">
        <v>8661</v>
      </c>
      <c r="C8915" s="774" t="s">
        <v>7728</v>
      </c>
      <c r="D8915" s="774" t="s">
        <v>7723</v>
      </c>
      <c r="E8915" s="717">
        <v>866.34</v>
      </c>
    </row>
    <row r="8916" spans="1:5">
      <c r="A8916" s="774">
        <v>20209</v>
      </c>
      <c r="B8916" s="774" t="s">
        <v>8662</v>
      </c>
      <c r="C8916" s="774" t="s">
        <v>7760</v>
      </c>
      <c r="D8916" s="774" t="s">
        <v>7723</v>
      </c>
      <c r="E8916" s="717">
        <v>18.059999999999999</v>
      </c>
    </row>
    <row r="8917" spans="1:5">
      <c r="A8917" s="774">
        <v>20212</v>
      </c>
      <c r="B8917" s="774" t="s">
        <v>8663</v>
      </c>
      <c r="C8917" s="774" t="s">
        <v>7760</v>
      </c>
      <c r="D8917" s="774" t="s">
        <v>7723</v>
      </c>
      <c r="E8917" s="717">
        <v>15.12</v>
      </c>
    </row>
    <row r="8918" spans="1:5">
      <c r="A8918" s="774">
        <v>4433</v>
      </c>
      <c r="B8918" s="774" t="s">
        <v>8664</v>
      </c>
      <c r="C8918" s="774" t="s">
        <v>7760</v>
      </c>
      <c r="D8918" s="774" t="s">
        <v>7723</v>
      </c>
      <c r="E8918" s="717">
        <v>17.3</v>
      </c>
    </row>
    <row r="8919" spans="1:5">
      <c r="A8919" s="774">
        <v>4430</v>
      </c>
      <c r="B8919" s="774" t="s">
        <v>8665</v>
      </c>
      <c r="C8919" s="774" t="s">
        <v>7760</v>
      </c>
      <c r="D8919" s="774" t="s">
        <v>7726</v>
      </c>
      <c r="E8919" s="717">
        <v>8.85</v>
      </c>
    </row>
    <row r="8920" spans="1:5">
      <c r="A8920" s="774">
        <v>4400</v>
      </c>
      <c r="B8920" s="774" t="s">
        <v>8666</v>
      </c>
      <c r="C8920" s="774" t="s">
        <v>7760</v>
      </c>
      <c r="D8920" s="774" t="s">
        <v>7723</v>
      </c>
      <c r="E8920" s="717">
        <v>14.08</v>
      </c>
    </row>
    <row r="8921" spans="1:5">
      <c r="A8921" s="774">
        <v>2729</v>
      </c>
      <c r="B8921" s="774" t="s">
        <v>8667</v>
      </c>
      <c r="C8921" s="774" t="s">
        <v>7728</v>
      </c>
      <c r="D8921" s="774" t="s">
        <v>7737</v>
      </c>
      <c r="E8921" s="717">
        <v>18.739999999999998</v>
      </c>
    </row>
    <row r="8922" spans="1:5">
      <c r="A8922" s="774">
        <v>4513</v>
      </c>
      <c r="B8922" s="774" t="s">
        <v>8668</v>
      </c>
      <c r="C8922" s="774" t="s">
        <v>7760</v>
      </c>
      <c r="D8922" s="774" t="s">
        <v>7723</v>
      </c>
      <c r="E8922" s="717">
        <v>3.79</v>
      </c>
    </row>
    <row r="8923" spans="1:5">
      <c r="A8923" s="774">
        <v>11871</v>
      </c>
      <c r="B8923" s="774" t="s">
        <v>8669</v>
      </c>
      <c r="C8923" s="774" t="s">
        <v>7728</v>
      </c>
      <c r="D8923" s="774" t="s">
        <v>7737</v>
      </c>
      <c r="E8923" s="717">
        <v>283.5</v>
      </c>
    </row>
    <row r="8924" spans="1:5">
      <c r="A8924" s="774">
        <v>34636</v>
      </c>
      <c r="B8924" s="774" t="s">
        <v>8670</v>
      </c>
      <c r="C8924" s="774" t="s">
        <v>7728</v>
      </c>
      <c r="D8924" s="774" t="s">
        <v>7726</v>
      </c>
      <c r="E8924" s="717">
        <v>389</v>
      </c>
    </row>
    <row r="8925" spans="1:5">
      <c r="A8925" s="774">
        <v>34639</v>
      </c>
      <c r="B8925" s="774" t="s">
        <v>8671</v>
      </c>
      <c r="C8925" s="774" t="s">
        <v>7728</v>
      </c>
      <c r="D8925" s="774" t="s">
        <v>7723</v>
      </c>
      <c r="E8925" s="717">
        <v>790.05</v>
      </c>
    </row>
    <row r="8926" spans="1:5">
      <c r="A8926" s="774">
        <v>34640</v>
      </c>
      <c r="B8926" s="774" t="s">
        <v>8672</v>
      </c>
      <c r="C8926" s="774" t="s">
        <v>7728</v>
      </c>
      <c r="D8926" s="774" t="s">
        <v>7723</v>
      </c>
      <c r="E8926" s="717">
        <v>887.43</v>
      </c>
    </row>
    <row r="8927" spans="1:5">
      <c r="A8927" s="774">
        <v>34637</v>
      </c>
      <c r="B8927" s="774" t="s">
        <v>8673</v>
      </c>
      <c r="C8927" s="774" t="s">
        <v>7728</v>
      </c>
      <c r="D8927" s="774" t="s">
        <v>7723</v>
      </c>
      <c r="E8927" s="717">
        <v>223.34</v>
      </c>
    </row>
    <row r="8928" spans="1:5">
      <c r="A8928" s="774">
        <v>34638</v>
      </c>
      <c r="B8928" s="774" t="s">
        <v>8674</v>
      </c>
      <c r="C8928" s="774" t="s">
        <v>7728</v>
      </c>
      <c r="D8928" s="774" t="s">
        <v>7723</v>
      </c>
      <c r="E8928" s="717">
        <v>383</v>
      </c>
    </row>
    <row r="8929" spans="1:5">
      <c r="A8929" s="774">
        <v>11868</v>
      </c>
      <c r="B8929" s="774" t="s">
        <v>8675</v>
      </c>
      <c r="C8929" s="774" t="s">
        <v>7728</v>
      </c>
      <c r="D8929" s="774" t="s">
        <v>7737</v>
      </c>
      <c r="E8929" s="717">
        <v>389.63</v>
      </c>
    </row>
    <row r="8930" spans="1:5">
      <c r="A8930" s="774">
        <v>37106</v>
      </c>
      <c r="B8930" s="774" t="s">
        <v>8676</v>
      </c>
      <c r="C8930" s="774" t="s">
        <v>7728</v>
      </c>
      <c r="D8930" s="774" t="s">
        <v>7737</v>
      </c>
      <c r="E8930" s="718">
        <v>3763.4</v>
      </c>
    </row>
    <row r="8931" spans="1:5">
      <c r="A8931" s="774">
        <v>11869</v>
      </c>
      <c r="B8931" s="774" t="s">
        <v>8677</v>
      </c>
      <c r="C8931" s="774" t="s">
        <v>7728</v>
      </c>
      <c r="D8931" s="774" t="s">
        <v>7737</v>
      </c>
      <c r="E8931" s="717">
        <v>632.16999999999996</v>
      </c>
    </row>
    <row r="8932" spans="1:5">
      <c r="A8932" s="774">
        <v>37104</v>
      </c>
      <c r="B8932" s="774" t="s">
        <v>8678</v>
      </c>
      <c r="C8932" s="774" t="s">
        <v>7728</v>
      </c>
      <c r="D8932" s="774" t="s">
        <v>7737</v>
      </c>
      <c r="E8932" s="717">
        <v>814.91</v>
      </c>
    </row>
    <row r="8933" spans="1:5">
      <c r="A8933" s="774">
        <v>37105</v>
      </c>
      <c r="B8933" s="774" t="s">
        <v>8679</v>
      </c>
      <c r="C8933" s="774" t="s">
        <v>7728</v>
      </c>
      <c r="D8933" s="774" t="s">
        <v>7737</v>
      </c>
      <c r="E8933" s="718">
        <v>1814.92</v>
      </c>
    </row>
    <row r="8934" spans="1:5">
      <c r="A8934" s="774">
        <v>34641</v>
      </c>
      <c r="B8934" s="774" t="s">
        <v>8680</v>
      </c>
      <c r="C8934" s="774" t="s">
        <v>7728</v>
      </c>
      <c r="D8934" s="774" t="s">
        <v>7723</v>
      </c>
      <c r="E8934" s="717">
        <v>73.41</v>
      </c>
    </row>
    <row r="8935" spans="1:5">
      <c r="A8935" s="774">
        <v>43434</v>
      </c>
      <c r="B8935" s="774" t="s">
        <v>8681</v>
      </c>
      <c r="C8935" s="774" t="s">
        <v>7728</v>
      </c>
      <c r="D8935" s="774" t="s">
        <v>7723</v>
      </c>
      <c r="E8935" s="717">
        <v>79.37</v>
      </c>
    </row>
    <row r="8936" spans="1:5">
      <c r="A8936" s="774">
        <v>43435</v>
      </c>
      <c r="B8936" s="774" t="s">
        <v>8682</v>
      </c>
      <c r="C8936" s="774" t="s">
        <v>7728</v>
      </c>
      <c r="D8936" s="774" t="s">
        <v>7723</v>
      </c>
      <c r="E8936" s="717">
        <v>145.52000000000001</v>
      </c>
    </row>
    <row r="8937" spans="1:5">
      <c r="A8937" s="774">
        <v>43436</v>
      </c>
      <c r="B8937" s="774" t="s">
        <v>8683</v>
      </c>
      <c r="C8937" s="774" t="s">
        <v>7728</v>
      </c>
      <c r="D8937" s="774" t="s">
        <v>7723</v>
      </c>
      <c r="E8937" s="717">
        <v>254.66</v>
      </c>
    </row>
    <row r="8938" spans="1:5">
      <c r="A8938" s="774">
        <v>43437</v>
      </c>
      <c r="B8938" s="774" t="s">
        <v>8684</v>
      </c>
      <c r="C8938" s="774" t="s">
        <v>7728</v>
      </c>
      <c r="D8938" s="774" t="s">
        <v>7723</v>
      </c>
      <c r="E8938" s="717">
        <v>461.7</v>
      </c>
    </row>
    <row r="8939" spans="1:5">
      <c r="A8939" s="774">
        <v>43438</v>
      </c>
      <c r="B8939" s="774" t="s">
        <v>8685</v>
      </c>
      <c r="C8939" s="774" t="s">
        <v>7728</v>
      </c>
      <c r="D8939" s="774" t="s">
        <v>7723</v>
      </c>
      <c r="E8939" s="717">
        <v>826.83</v>
      </c>
    </row>
    <row r="8940" spans="1:5">
      <c r="A8940" s="774">
        <v>41627</v>
      </c>
      <c r="B8940" s="774" t="s">
        <v>8686</v>
      </c>
      <c r="C8940" s="774" t="s">
        <v>7728</v>
      </c>
      <c r="D8940" s="774" t="s">
        <v>7723</v>
      </c>
      <c r="E8940" s="717">
        <v>122.37</v>
      </c>
    </row>
    <row r="8941" spans="1:5">
      <c r="A8941" s="774">
        <v>41628</v>
      </c>
      <c r="B8941" s="774" t="s">
        <v>8687</v>
      </c>
      <c r="C8941" s="774" t="s">
        <v>7728</v>
      </c>
      <c r="D8941" s="774" t="s">
        <v>7723</v>
      </c>
      <c r="E8941" s="717">
        <v>224.89</v>
      </c>
    </row>
    <row r="8942" spans="1:5">
      <c r="A8942" s="774">
        <v>41629</v>
      </c>
      <c r="B8942" s="774" t="s">
        <v>8688</v>
      </c>
      <c r="C8942" s="774" t="s">
        <v>7728</v>
      </c>
      <c r="D8942" s="774" t="s">
        <v>7723</v>
      </c>
      <c r="E8942" s="717">
        <v>285.75</v>
      </c>
    </row>
    <row r="8943" spans="1:5">
      <c r="A8943" s="774">
        <v>43429</v>
      </c>
      <c r="B8943" s="774" t="s">
        <v>8689</v>
      </c>
      <c r="C8943" s="774" t="s">
        <v>7728</v>
      </c>
      <c r="D8943" s="774" t="s">
        <v>7723</v>
      </c>
      <c r="E8943" s="717">
        <v>63.31</v>
      </c>
    </row>
    <row r="8944" spans="1:5">
      <c r="A8944" s="774">
        <v>43430</v>
      </c>
      <c r="B8944" s="774" t="s">
        <v>8690</v>
      </c>
      <c r="C8944" s="774" t="s">
        <v>7728</v>
      </c>
      <c r="D8944" s="774" t="s">
        <v>7723</v>
      </c>
      <c r="E8944" s="717">
        <v>105.17</v>
      </c>
    </row>
    <row r="8945" spans="1:5">
      <c r="A8945" s="774">
        <v>43431</v>
      </c>
      <c r="B8945" s="774" t="s">
        <v>8691</v>
      </c>
      <c r="C8945" s="774" t="s">
        <v>7728</v>
      </c>
      <c r="D8945" s="774" t="s">
        <v>7723</v>
      </c>
      <c r="E8945" s="717">
        <v>203.73</v>
      </c>
    </row>
    <row r="8946" spans="1:5">
      <c r="A8946" s="774">
        <v>43432</v>
      </c>
      <c r="B8946" s="774" t="s">
        <v>8692</v>
      </c>
      <c r="C8946" s="774" t="s">
        <v>7728</v>
      </c>
      <c r="D8946" s="774" t="s">
        <v>7723</v>
      </c>
      <c r="E8946" s="717">
        <v>423.34</v>
      </c>
    </row>
    <row r="8947" spans="1:5">
      <c r="A8947" s="774">
        <v>43433</v>
      </c>
      <c r="B8947" s="774" t="s">
        <v>8693</v>
      </c>
      <c r="C8947" s="774" t="s">
        <v>7728</v>
      </c>
      <c r="D8947" s="774" t="s">
        <v>7723</v>
      </c>
      <c r="E8947" s="717">
        <v>667.42</v>
      </c>
    </row>
    <row r="8948" spans="1:5">
      <c r="A8948" s="774">
        <v>43094</v>
      </c>
      <c r="B8948" s="774" t="s">
        <v>8694</v>
      </c>
      <c r="C8948" s="774" t="s">
        <v>7728</v>
      </c>
      <c r="D8948" s="774" t="s">
        <v>7723</v>
      </c>
      <c r="E8948" s="717">
        <v>203.6</v>
      </c>
    </row>
    <row r="8949" spans="1:5">
      <c r="A8949" s="774">
        <v>43093</v>
      </c>
      <c r="B8949" s="774" t="s">
        <v>8695</v>
      </c>
      <c r="C8949" s="774" t="s">
        <v>7728</v>
      </c>
      <c r="D8949" s="774" t="s">
        <v>7723</v>
      </c>
      <c r="E8949" s="717">
        <v>216.36</v>
      </c>
    </row>
    <row r="8950" spans="1:5">
      <c r="A8950" s="774">
        <v>1030</v>
      </c>
      <c r="B8950" s="774" t="s">
        <v>8696</v>
      </c>
      <c r="C8950" s="774" t="s">
        <v>7728</v>
      </c>
      <c r="D8950" s="774" t="s">
        <v>7726</v>
      </c>
      <c r="E8950" s="717">
        <v>34</v>
      </c>
    </row>
    <row r="8951" spans="1:5">
      <c r="A8951" s="774">
        <v>11694</v>
      </c>
      <c r="B8951" s="774" t="s">
        <v>8697</v>
      </c>
      <c r="C8951" s="774" t="s">
        <v>7728</v>
      </c>
      <c r="D8951" s="774" t="s">
        <v>7723</v>
      </c>
      <c r="E8951" s="717">
        <v>751.57</v>
      </c>
    </row>
    <row r="8952" spans="1:5">
      <c r="A8952" s="774">
        <v>11881</v>
      </c>
      <c r="B8952" s="774" t="s">
        <v>8698</v>
      </c>
      <c r="C8952" s="774" t="s">
        <v>7728</v>
      </c>
      <c r="D8952" s="774" t="s">
        <v>7723</v>
      </c>
      <c r="E8952" s="717">
        <v>112.44</v>
      </c>
    </row>
    <row r="8953" spans="1:5">
      <c r="A8953" s="774">
        <v>35277</v>
      </c>
      <c r="B8953" s="774" t="s">
        <v>8699</v>
      </c>
      <c r="C8953" s="774" t="s">
        <v>7728</v>
      </c>
      <c r="D8953" s="774" t="s">
        <v>7723</v>
      </c>
      <c r="E8953" s="717">
        <v>529.41</v>
      </c>
    </row>
    <row r="8954" spans="1:5">
      <c r="A8954" s="774">
        <v>10521</v>
      </c>
      <c r="B8954" s="774" t="s">
        <v>8700</v>
      </c>
      <c r="C8954" s="774" t="s">
        <v>7728</v>
      </c>
      <c r="D8954" s="774" t="s">
        <v>7723</v>
      </c>
      <c r="E8954" s="717">
        <v>181.36</v>
      </c>
    </row>
    <row r="8955" spans="1:5">
      <c r="A8955" s="774">
        <v>10885</v>
      </c>
      <c r="B8955" s="774" t="s">
        <v>8701</v>
      </c>
      <c r="C8955" s="774" t="s">
        <v>7728</v>
      </c>
      <c r="D8955" s="774" t="s">
        <v>7723</v>
      </c>
      <c r="E8955" s="717">
        <v>229.4</v>
      </c>
    </row>
    <row r="8956" spans="1:5">
      <c r="A8956" s="774">
        <v>20962</v>
      </c>
      <c r="B8956" s="774" t="s">
        <v>8702</v>
      </c>
      <c r="C8956" s="774" t="s">
        <v>7728</v>
      </c>
      <c r="D8956" s="774" t="s">
        <v>7726</v>
      </c>
      <c r="E8956" s="717">
        <v>190</v>
      </c>
    </row>
    <row r="8957" spans="1:5">
      <c r="A8957" s="774">
        <v>20963</v>
      </c>
      <c r="B8957" s="774" t="s">
        <v>8703</v>
      </c>
      <c r="C8957" s="774" t="s">
        <v>7728</v>
      </c>
      <c r="D8957" s="774" t="s">
        <v>7723</v>
      </c>
      <c r="E8957" s="717">
        <v>232.1</v>
      </c>
    </row>
    <row r="8958" spans="1:5">
      <c r="A8958" s="774">
        <v>2555</v>
      </c>
      <c r="B8958" s="774" t="s">
        <v>8704</v>
      </c>
      <c r="C8958" s="774" t="s">
        <v>7728</v>
      </c>
      <c r="D8958" s="774" t="s">
        <v>7723</v>
      </c>
      <c r="E8958" s="717">
        <v>1.32</v>
      </c>
    </row>
    <row r="8959" spans="1:5">
      <c r="A8959" s="774">
        <v>2556</v>
      </c>
      <c r="B8959" s="774" t="s">
        <v>8705</v>
      </c>
      <c r="C8959" s="774" t="s">
        <v>7728</v>
      </c>
      <c r="D8959" s="774" t="s">
        <v>7723</v>
      </c>
      <c r="E8959" s="717">
        <v>1.37</v>
      </c>
    </row>
    <row r="8960" spans="1:5">
      <c r="A8960" s="774">
        <v>2557</v>
      </c>
      <c r="B8960" s="774" t="s">
        <v>8706</v>
      </c>
      <c r="C8960" s="774" t="s">
        <v>7728</v>
      </c>
      <c r="D8960" s="774" t="s">
        <v>7723</v>
      </c>
      <c r="E8960" s="717">
        <v>2.9</v>
      </c>
    </row>
    <row r="8961" spans="1:5">
      <c r="A8961" s="774">
        <v>10569</v>
      </c>
      <c r="B8961" s="774" t="s">
        <v>8707</v>
      </c>
      <c r="C8961" s="774" t="s">
        <v>7728</v>
      </c>
      <c r="D8961" s="774" t="s">
        <v>7723</v>
      </c>
      <c r="E8961" s="717">
        <v>2.9</v>
      </c>
    </row>
    <row r="8962" spans="1:5">
      <c r="A8962" s="774">
        <v>39810</v>
      </c>
      <c r="B8962" s="774" t="s">
        <v>8708</v>
      </c>
      <c r="C8962" s="774" t="s">
        <v>7728</v>
      </c>
      <c r="D8962" s="774" t="s">
        <v>7723</v>
      </c>
      <c r="E8962" s="717">
        <v>27.47</v>
      </c>
    </row>
    <row r="8963" spans="1:5">
      <c r="A8963" s="774">
        <v>39811</v>
      </c>
      <c r="B8963" s="774" t="s">
        <v>8709</v>
      </c>
      <c r="C8963" s="774" t="s">
        <v>7728</v>
      </c>
      <c r="D8963" s="774" t="s">
        <v>7723</v>
      </c>
      <c r="E8963" s="717">
        <v>33.61</v>
      </c>
    </row>
    <row r="8964" spans="1:5">
      <c r="A8964" s="774">
        <v>39812</v>
      </c>
      <c r="B8964" s="774" t="s">
        <v>8710</v>
      </c>
      <c r="C8964" s="774" t="s">
        <v>7728</v>
      </c>
      <c r="D8964" s="774" t="s">
        <v>7723</v>
      </c>
      <c r="E8964" s="717">
        <v>55.26</v>
      </c>
    </row>
    <row r="8965" spans="1:5">
      <c r="A8965" s="774">
        <v>43096</v>
      </c>
      <c r="B8965" s="774" t="s">
        <v>8711</v>
      </c>
      <c r="C8965" s="774" t="s">
        <v>7728</v>
      </c>
      <c r="D8965" s="774" t="s">
        <v>7723</v>
      </c>
      <c r="E8965" s="717">
        <v>183.17</v>
      </c>
    </row>
    <row r="8966" spans="1:5">
      <c r="A8966" s="774">
        <v>43102</v>
      </c>
      <c r="B8966" s="774" t="s">
        <v>8712</v>
      </c>
      <c r="C8966" s="774" t="s">
        <v>7728</v>
      </c>
      <c r="D8966" s="774" t="s">
        <v>7723</v>
      </c>
      <c r="E8966" s="717">
        <v>111.38</v>
      </c>
    </row>
    <row r="8967" spans="1:5">
      <c r="A8967" s="774">
        <v>43103</v>
      </c>
      <c r="B8967" s="774" t="s">
        <v>8713</v>
      </c>
      <c r="C8967" s="774" t="s">
        <v>7728</v>
      </c>
      <c r="D8967" s="774" t="s">
        <v>7723</v>
      </c>
      <c r="E8967" s="717">
        <v>164.01</v>
      </c>
    </row>
    <row r="8968" spans="1:5">
      <c r="A8968" s="774">
        <v>43098</v>
      </c>
      <c r="B8968" s="774" t="s">
        <v>8714</v>
      </c>
      <c r="C8968" s="774" t="s">
        <v>7728</v>
      </c>
      <c r="D8968" s="774" t="s">
        <v>7723</v>
      </c>
      <c r="E8968" s="717">
        <v>62.04</v>
      </c>
    </row>
    <row r="8969" spans="1:5">
      <c r="A8969" s="774">
        <v>43097</v>
      </c>
      <c r="B8969" s="774" t="s">
        <v>8715</v>
      </c>
      <c r="C8969" s="774" t="s">
        <v>7728</v>
      </c>
      <c r="D8969" s="774" t="s">
        <v>7723</v>
      </c>
      <c r="E8969" s="717">
        <v>36.76</v>
      </c>
    </row>
    <row r="8970" spans="1:5">
      <c r="A8970" s="774">
        <v>43104</v>
      </c>
      <c r="B8970" s="774" t="s">
        <v>8716</v>
      </c>
      <c r="C8970" s="774" t="s">
        <v>7728</v>
      </c>
      <c r="D8970" s="774" t="s">
        <v>7723</v>
      </c>
      <c r="E8970" s="717">
        <v>434.83</v>
      </c>
    </row>
    <row r="8971" spans="1:5">
      <c r="A8971" s="774">
        <v>39771</v>
      </c>
      <c r="B8971" s="774" t="s">
        <v>8717</v>
      </c>
      <c r="C8971" s="774" t="s">
        <v>7728</v>
      </c>
      <c r="D8971" s="774" t="s">
        <v>7723</v>
      </c>
      <c r="E8971" s="717">
        <v>27.88</v>
      </c>
    </row>
    <row r="8972" spans="1:5">
      <c r="A8972" s="774">
        <v>39772</v>
      </c>
      <c r="B8972" s="774" t="s">
        <v>8718</v>
      </c>
      <c r="C8972" s="774" t="s">
        <v>7728</v>
      </c>
      <c r="D8972" s="774" t="s">
        <v>7723</v>
      </c>
      <c r="E8972" s="717">
        <v>54.79</v>
      </c>
    </row>
    <row r="8973" spans="1:5">
      <c r="A8973" s="774">
        <v>39773</v>
      </c>
      <c r="B8973" s="774" t="s">
        <v>8719</v>
      </c>
      <c r="C8973" s="774" t="s">
        <v>7728</v>
      </c>
      <c r="D8973" s="774" t="s">
        <v>7723</v>
      </c>
      <c r="E8973" s="717">
        <v>88.07</v>
      </c>
    </row>
    <row r="8974" spans="1:5">
      <c r="A8974" s="774">
        <v>39774</v>
      </c>
      <c r="B8974" s="774" t="s">
        <v>8720</v>
      </c>
      <c r="C8974" s="774" t="s">
        <v>7728</v>
      </c>
      <c r="D8974" s="774" t="s">
        <v>7723</v>
      </c>
      <c r="E8974" s="717">
        <v>131.72999999999999</v>
      </c>
    </row>
    <row r="8975" spans="1:5">
      <c r="A8975" s="774">
        <v>39775</v>
      </c>
      <c r="B8975" s="774" t="s">
        <v>8721</v>
      </c>
      <c r="C8975" s="774" t="s">
        <v>7728</v>
      </c>
      <c r="D8975" s="774" t="s">
        <v>7723</v>
      </c>
      <c r="E8975" s="717">
        <v>175.82</v>
      </c>
    </row>
    <row r="8976" spans="1:5">
      <c r="A8976" s="774">
        <v>39776</v>
      </c>
      <c r="B8976" s="774" t="s">
        <v>8722</v>
      </c>
      <c r="C8976" s="774" t="s">
        <v>7728</v>
      </c>
      <c r="D8976" s="774" t="s">
        <v>7723</v>
      </c>
      <c r="E8976" s="717">
        <v>212.48</v>
      </c>
    </row>
    <row r="8977" spans="1:5">
      <c r="A8977" s="774">
        <v>39777</v>
      </c>
      <c r="B8977" s="774" t="s">
        <v>8723</v>
      </c>
      <c r="C8977" s="774" t="s">
        <v>7728</v>
      </c>
      <c r="D8977" s="774" t="s">
        <v>7723</v>
      </c>
      <c r="E8977" s="717">
        <v>269.31</v>
      </c>
    </row>
    <row r="8978" spans="1:5">
      <c r="A8978" s="774">
        <v>20254</v>
      </c>
      <c r="B8978" s="774" t="s">
        <v>8724</v>
      </c>
      <c r="C8978" s="774" t="s">
        <v>7728</v>
      </c>
      <c r="D8978" s="774" t="s">
        <v>7723</v>
      </c>
      <c r="E8978" s="717">
        <v>19.55</v>
      </c>
    </row>
    <row r="8979" spans="1:5">
      <c r="A8979" s="774">
        <v>20253</v>
      </c>
      <c r="B8979" s="774" t="s">
        <v>8725</v>
      </c>
      <c r="C8979" s="774" t="s">
        <v>7728</v>
      </c>
      <c r="D8979" s="774" t="s">
        <v>7723</v>
      </c>
      <c r="E8979" s="717">
        <v>64.19</v>
      </c>
    </row>
    <row r="8980" spans="1:5">
      <c r="A8980" s="774">
        <v>11247</v>
      </c>
      <c r="B8980" s="774" t="s">
        <v>8726</v>
      </c>
      <c r="C8980" s="774" t="s">
        <v>7728</v>
      </c>
      <c r="D8980" s="774" t="s">
        <v>7723</v>
      </c>
      <c r="E8980" s="718">
        <v>1234.27</v>
      </c>
    </row>
    <row r="8981" spans="1:5">
      <c r="A8981" s="774">
        <v>11250</v>
      </c>
      <c r="B8981" s="774" t="s">
        <v>8727</v>
      </c>
      <c r="C8981" s="774" t="s">
        <v>7728</v>
      </c>
      <c r="D8981" s="774" t="s">
        <v>7723</v>
      </c>
      <c r="E8981" s="717">
        <v>53.14</v>
      </c>
    </row>
    <row r="8982" spans="1:5">
      <c r="A8982" s="774">
        <v>11249</v>
      </c>
      <c r="B8982" s="774" t="s">
        <v>8728</v>
      </c>
      <c r="C8982" s="774" t="s">
        <v>7728</v>
      </c>
      <c r="D8982" s="774" t="s">
        <v>7723</v>
      </c>
      <c r="E8982" s="718">
        <v>2410.96</v>
      </c>
    </row>
    <row r="8983" spans="1:5">
      <c r="A8983" s="774">
        <v>11251</v>
      </c>
      <c r="B8983" s="774" t="s">
        <v>8729</v>
      </c>
      <c r="C8983" s="774" t="s">
        <v>7728</v>
      </c>
      <c r="D8983" s="774" t="s">
        <v>7723</v>
      </c>
      <c r="E8983" s="717">
        <v>117.7</v>
      </c>
    </row>
    <row r="8984" spans="1:5">
      <c r="A8984" s="774">
        <v>11253</v>
      </c>
      <c r="B8984" s="774" t="s">
        <v>8730</v>
      </c>
      <c r="C8984" s="774" t="s">
        <v>7728</v>
      </c>
      <c r="D8984" s="774" t="s">
        <v>7723</v>
      </c>
      <c r="E8984" s="717">
        <v>195.04</v>
      </c>
    </row>
    <row r="8985" spans="1:5">
      <c r="A8985" s="774">
        <v>11255</v>
      </c>
      <c r="B8985" s="774" t="s">
        <v>8731</v>
      </c>
      <c r="C8985" s="774" t="s">
        <v>7728</v>
      </c>
      <c r="D8985" s="774" t="s">
        <v>7723</v>
      </c>
      <c r="E8985" s="717">
        <v>291.58999999999997</v>
      </c>
    </row>
    <row r="8986" spans="1:5">
      <c r="A8986" s="774">
        <v>14055</v>
      </c>
      <c r="B8986" s="774" t="s">
        <v>8732</v>
      </c>
      <c r="C8986" s="774" t="s">
        <v>7728</v>
      </c>
      <c r="D8986" s="774" t="s">
        <v>7723</v>
      </c>
      <c r="E8986" s="717">
        <v>586.57000000000005</v>
      </c>
    </row>
    <row r="8987" spans="1:5">
      <c r="A8987" s="774">
        <v>11256</v>
      </c>
      <c r="B8987" s="774" t="s">
        <v>8733</v>
      </c>
      <c r="C8987" s="774" t="s">
        <v>7728</v>
      </c>
      <c r="D8987" s="774" t="s">
        <v>7723</v>
      </c>
      <c r="E8987" s="717">
        <v>365.24</v>
      </c>
    </row>
    <row r="8988" spans="1:5">
      <c r="A8988" s="774">
        <v>1872</v>
      </c>
      <c r="B8988" s="774" t="s">
        <v>8734</v>
      </c>
      <c r="C8988" s="774" t="s">
        <v>7728</v>
      </c>
      <c r="D8988" s="774" t="s">
        <v>7723</v>
      </c>
      <c r="E8988" s="717">
        <v>1.89</v>
      </c>
    </row>
    <row r="8989" spans="1:5">
      <c r="A8989" s="774">
        <v>1873</v>
      </c>
      <c r="B8989" s="774" t="s">
        <v>8735</v>
      </c>
      <c r="C8989" s="774" t="s">
        <v>7728</v>
      </c>
      <c r="D8989" s="774" t="s">
        <v>7723</v>
      </c>
      <c r="E8989" s="717">
        <v>3.75</v>
      </c>
    </row>
    <row r="8990" spans="1:5">
      <c r="A8990" s="774">
        <v>39693</v>
      </c>
      <c r="B8990" s="774" t="s">
        <v>8736</v>
      </c>
      <c r="C8990" s="774" t="s">
        <v>7728</v>
      </c>
      <c r="D8990" s="774" t="s">
        <v>7723</v>
      </c>
      <c r="E8990" s="718">
        <v>2293.89</v>
      </c>
    </row>
    <row r="8991" spans="1:5">
      <c r="A8991" s="774">
        <v>39692</v>
      </c>
      <c r="B8991" s="774" t="s">
        <v>8737</v>
      </c>
      <c r="C8991" s="774" t="s">
        <v>7728</v>
      </c>
      <c r="D8991" s="774" t="s">
        <v>7723</v>
      </c>
      <c r="E8991" s="717">
        <v>733.99</v>
      </c>
    </row>
    <row r="8992" spans="1:5">
      <c r="A8992" s="774">
        <v>34643</v>
      </c>
      <c r="B8992" s="774" t="s">
        <v>8738</v>
      </c>
      <c r="C8992" s="774" t="s">
        <v>7728</v>
      </c>
      <c r="D8992" s="774" t="s">
        <v>7723</v>
      </c>
      <c r="E8992" s="717">
        <v>17.13</v>
      </c>
    </row>
    <row r="8993" spans="1:5">
      <c r="A8993" s="774">
        <v>1062</v>
      </c>
      <c r="B8993" s="774" t="s">
        <v>8739</v>
      </c>
      <c r="C8993" s="774" t="s">
        <v>7728</v>
      </c>
      <c r="D8993" s="774" t="s">
        <v>7723</v>
      </c>
      <c r="E8993" s="717">
        <v>232.61</v>
      </c>
    </row>
    <row r="8994" spans="1:5">
      <c r="A8994" s="774">
        <v>39686</v>
      </c>
      <c r="B8994" s="774" t="s">
        <v>8740</v>
      </c>
      <c r="C8994" s="774" t="s">
        <v>7728</v>
      </c>
      <c r="D8994" s="774" t="s">
        <v>7723</v>
      </c>
      <c r="E8994" s="717">
        <v>376.65</v>
      </c>
    </row>
    <row r="8995" spans="1:5">
      <c r="A8995" s="774">
        <v>43095</v>
      </c>
      <c r="B8995" s="774" t="s">
        <v>8741</v>
      </c>
      <c r="C8995" s="774" t="s">
        <v>7728</v>
      </c>
      <c r="D8995" s="774" t="s">
        <v>7723</v>
      </c>
      <c r="E8995" s="717">
        <v>120.7</v>
      </c>
    </row>
    <row r="8996" spans="1:5">
      <c r="A8996" s="774">
        <v>1871</v>
      </c>
      <c r="B8996" s="774" t="s">
        <v>8742</v>
      </c>
      <c r="C8996" s="774" t="s">
        <v>7728</v>
      </c>
      <c r="D8996" s="774" t="s">
        <v>7723</v>
      </c>
      <c r="E8996" s="717">
        <v>3.38</v>
      </c>
    </row>
    <row r="8997" spans="1:5">
      <c r="A8997" s="774">
        <v>12001</v>
      </c>
      <c r="B8997" s="774" t="s">
        <v>8743</v>
      </c>
      <c r="C8997" s="774" t="s">
        <v>7728</v>
      </c>
      <c r="D8997" s="774" t="s">
        <v>7723</v>
      </c>
      <c r="E8997" s="717">
        <v>4.88</v>
      </c>
    </row>
    <row r="8998" spans="1:5">
      <c r="A8998" s="774">
        <v>11882</v>
      </c>
      <c r="B8998" s="774" t="s">
        <v>8744</v>
      </c>
      <c r="C8998" s="774" t="s">
        <v>7728</v>
      </c>
      <c r="D8998" s="774" t="s">
        <v>7723</v>
      </c>
      <c r="E8998" s="717">
        <v>80.69</v>
      </c>
    </row>
    <row r="8999" spans="1:5">
      <c r="A8999" s="774">
        <v>1068</v>
      </c>
      <c r="B8999" s="774" t="s">
        <v>8745</v>
      </c>
      <c r="C8999" s="774" t="s">
        <v>7728</v>
      </c>
      <c r="D8999" s="774" t="s">
        <v>7723</v>
      </c>
      <c r="E8999" s="718">
        <v>1534.34</v>
      </c>
    </row>
    <row r="9000" spans="1:5">
      <c r="A9000" s="774">
        <v>39690</v>
      </c>
      <c r="B9000" s="774" t="s">
        <v>8746</v>
      </c>
      <c r="C9000" s="774" t="s">
        <v>7728</v>
      </c>
      <c r="D9000" s="774" t="s">
        <v>7723</v>
      </c>
      <c r="E9000" s="718">
        <v>2574.11</v>
      </c>
    </row>
    <row r="9001" spans="1:5">
      <c r="A9001" s="774">
        <v>39691</v>
      </c>
      <c r="B9001" s="774" t="s">
        <v>8747</v>
      </c>
      <c r="C9001" s="774" t="s">
        <v>7728</v>
      </c>
      <c r="D9001" s="774" t="s">
        <v>7723</v>
      </c>
      <c r="E9001" s="718">
        <v>3237.51</v>
      </c>
    </row>
    <row r="9002" spans="1:5">
      <c r="A9002" s="774">
        <v>39808</v>
      </c>
      <c r="B9002" s="774" t="s">
        <v>8748</v>
      </c>
      <c r="C9002" s="774" t="s">
        <v>7728</v>
      </c>
      <c r="D9002" s="774" t="s">
        <v>7723</v>
      </c>
      <c r="E9002" s="717">
        <v>63.01</v>
      </c>
    </row>
    <row r="9003" spans="1:5">
      <c r="A9003" s="774">
        <v>39809</v>
      </c>
      <c r="B9003" s="774" t="s">
        <v>8749</v>
      </c>
      <c r="C9003" s="774" t="s">
        <v>7728</v>
      </c>
      <c r="D9003" s="774" t="s">
        <v>7723</v>
      </c>
      <c r="E9003" s="717">
        <v>149.46</v>
      </c>
    </row>
    <row r="9004" spans="1:5">
      <c r="A9004" s="774">
        <v>43439</v>
      </c>
      <c r="B9004" s="774" t="s">
        <v>8750</v>
      </c>
      <c r="C9004" s="774" t="s">
        <v>7728</v>
      </c>
      <c r="D9004" s="774" t="s">
        <v>7723</v>
      </c>
      <c r="E9004" s="717">
        <v>370.42</v>
      </c>
    </row>
    <row r="9005" spans="1:5">
      <c r="A9005" s="774">
        <v>11713</v>
      </c>
      <c r="B9005" s="774" t="s">
        <v>8751</v>
      </c>
      <c r="C9005" s="774" t="s">
        <v>7728</v>
      </c>
      <c r="D9005" s="774" t="s">
        <v>7723</v>
      </c>
      <c r="E9005" s="717">
        <v>37.19</v>
      </c>
    </row>
    <row r="9006" spans="1:5">
      <c r="A9006" s="774">
        <v>11716</v>
      </c>
      <c r="B9006" s="774" t="s">
        <v>8752</v>
      </c>
      <c r="C9006" s="774" t="s">
        <v>7728</v>
      </c>
      <c r="D9006" s="774" t="s">
        <v>7723</v>
      </c>
      <c r="E9006" s="717">
        <v>15.88</v>
      </c>
    </row>
    <row r="9007" spans="1:5">
      <c r="A9007" s="774">
        <v>5103</v>
      </c>
      <c r="B9007" s="774" t="s">
        <v>8753</v>
      </c>
      <c r="C9007" s="774" t="s">
        <v>7728</v>
      </c>
      <c r="D9007" s="774" t="s">
        <v>7723</v>
      </c>
      <c r="E9007" s="717">
        <v>16.100000000000001</v>
      </c>
    </row>
    <row r="9008" spans="1:5">
      <c r="A9008" s="774">
        <v>11712</v>
      </c>
      <c r="B9008" s="774" t="s">
        <v>8754</v>
      </c>
      <c r="C9008" s="774" t="s">
        <v>7728</v>
      </c>
      <c r="D9008" s="774" t="s">
        <v>7726</v>
      </c>
      <c r="E9008" s="717">
        <v>37.5</v>
      </c>
    </row>
    <row r="9009" spans="1:5">
      <c r="A9009" s="774">
        <v>11717</v>
      </c>
      <c r="B9009" s="774" t="s">
        <v>8755</v>
      </c>
      <c r="C9009" s="774" t="s">
        <v>7728</v>
      </c>
      <c r="D9009" s="774" t="s">
        <v>7723</v>
      </c>
      <c r="E9009" s="717">
        <v>40.75</v>
      </c>
    </row>
    <row r="9010" spans="1:5">
      <c r="A9010" s="774">
        <v>11714</v>
      </c>
      <c r="B9010" s="774" t="s">
        <v>8756</v>
      </c>
      <c r="C9010" s="774" t="s">
        <v>7728</v>
      </c>
      <c r="D9010" s="774" t="s">
        <v>7723</v>
      </c>
      <c r="E9010" s="717">
        <v>50.7</v>
      </c>
    </row>
    <row r="9011" spans="1:5">
      <c r="A9011" s="774">
        <v>11715</v>
      </c>
      <c r="B9011" s="774" t="s">
        <v>8757</v>
      </c>
      <c r="C9011" s="774" t="s">
        <v>7728</v>
      </c>
      <c r="D9011" s="774" t="s">
        <v>7723</v>
      </c>
      <c r="E9011" s="717">
        <v>58.33</v>
      </c>
    </row>
    <row r="9012" spans="1:5">
      <c r="A9012" s="774">
        <v>11880</v>
      </c>
      <c r="B9012" s="774" t="s">
        <v>8758</v>
      </c>
      <c r="C9012" s="774" t="s">
        <v>7728</v>
      </c>
      <c r="D9012" s="774" t="s">
        <v>7723</v>
      </c>
      <c r="E9012" s="717">
        <v>104.86</v>
      </c>
    </row>
    <row r="9013" spans="1:5">
      <c r="A9013" s="774">
        <v>1106</v>
      </c>
      <c r="B9013" s="774" t="s">
        <v>272</v>
      </c>
      <c r="C9013" s="774" t="s">
        <v>7748</v>
      </c>
      <c r="D9013" s="774" t="s">
        <v>7726</v>
      </c>
      <c r="E9013" s="717">
        <v>0.84</v>
      </c>
    </row>
    <row r="9014" spans="1:5">
      <c r="A9014" s="774">
        <v>11161</v>
      </c>
      <c r="B9014" s="774" t="s">
        <v>8759</v>
      </c>
      <c r="C9014" s="774" t="s">
        <v>7748</v>
      </c>
      <c r="D9014" s="774" t="s">
        <v>7723</v>
      </c>
      <c r="E9014" s="717">
        <v>1.4</v>
      </c>
    </row>
    <row r="9015" spans="1:5">
      <c r="A9015" s="774">
        <v>1107</v>
      </c>
      <c r="B9015" s="774" t="s">
        <v>8760</v>
      </c>
      <c r="C9015" s="774" t="s">
        <v>7748</v>
      </c>
      <c r="D9015" s="774" t="s">
        <v>7723</v>
      </c>
      <c r="E9015" s="717">
        <v>0.71</v>
      </c>
    </row>
    <row r="9016" spans="1:5">
      <c r="A9016" s="774">
        <v>4758</v>
      </c>
      <c r="B9016" s="774" t="s">
        <v>8761</v>
      </c>
      <c r="C9016" s="774" t="s">
        <v>615</v>
      </c>
      <c r="D9016" s="774" t="s">
        <v>7723</v>
      </c>
      <c r="E9016" s="717">
        <v>17.690000000000001</v>
      </c>
    </row>
    <row r="9017" spans="1:5">
      <c r="A9017" s="774">
        <v>41080</v>
      </c>
      <c r="B9017" s="774" t="s">
        <v>8762</v>
      </c>
      <c r="C9017" s="774" t="s">
        <v>7941</v>
      </c>
      <c r="D9017" s="774" t="s">
        <v>7723</v>
      </c>
      <c r="E9017" s="718">
        <v>3153.97</v>
      </c>
    </row>
    <row r="9018" spans="1:5">
      <c r="A9018" s="774">
        <v>25963</v>
      </c>
      <c r="B9018" s="774" t="s">
        <v>8763</v>
      </c>
      <c r="C9018" s="774" t="s">
        <v>7748</v>
      </c>
      <c r="D9018" s="774" t="s">
        <v>7723</v>
      </c>
      <c r="E9018" s="717">
        <v>0.19</v>
      </c>
    </row>
    <row r="9019" spans="1:5">
      <c r="A9019" s="774">
        <v>4759</v>
      </c>
      <c r="B9019" s="774" t="s">
        <v>8764</v>
      </c>
      <c r="C9019" s="774" t="s">
        <v>615</v>
      </c>
      <c r="D9019" s="774" t="s">
        <v>7723</v>
      </c>
      <c r="E9019" s="717">
        <v>13.44</v>
      </c>
    </row>
    <row r="9020" spans="1:5">
      <c r="A9020" s="774">
        <v>41068</v>
      </c>
      <c r="B9020" s="774" t="s">
        <v>8765</v>
      </c>
      <c r="C9020" s="774" t="s">
        <v>7941</v>
      </c>
      <c r="D9020" s="774" t="s">
        <v>7723</v>
      </c>
      <c r="E9020" s="718">
        <v>2396.94</v>
      </c>
    </row>
    <row r="9021" spans="1:5">
      <c r="A9021" s="774">
        <v>1108</v>
      </c>
      <c r="B9021" s="774" t="s">
        <v>8766</v>
      </c>
      <c r="C9021" s="774" t="s">
        <v>7760</v>
      </c>
      <c r="D9021" s="774" t="s">
        <v>7723</v>
      </c>
      <c r="E9021" s="717">
        <v>25.02</v>
      </c>
    </row>
    <row r="9022" spans="1:5">
      <c r="A9022" s="774">
        <v>1117</v>
      </c>
      <c r="B9022" s="774" t="s">
        <v>8767</v>
      </c>
      <c r="C9022" s="774" t="s">
        <v>7760</v>
      </c>
      <c r="D9022" s="774" t="s">
        <v>7723</v>
      </c>
      <c r="E9022" s="717">
        <v>25.22</v>
      </c>
    </row>
    <row r="9023" spans="1:5">
      <c r="A9023" s="774">
        <v>1118</v>
      </c>
      <c r="B9023" s="774" t="s">
        <v>8768</v>
      </c>
      <c r="C9023" s="774" t="s">
        <v>7760</v>
      </c>
      <c r="D9023" s="774" t="s">
        <v>7723</v>
      </c>
      <c r="E9023" s="717">
        <v>29.8</v>
      </c>
    </row>
    <row r="9024" spans="1:5">
      <c r="A9024" s="774">
        <v>1110</v>
      </c>
      <c r="B9024" s="774" t="s">
        <v>8769</v>
      </c>
      <c r="C9024" s="774" t="s">
        <v>7760</v>
      </c>
      <c r="D9024" s="774" t="s">
        <v>7723</v>
      </c>
      <c r="E9024" s="717">
        <v>29.8</v>
      </c>
    </row>
    <row r="9025" spans="1:5">
      <c r="A9025" s="774">
        <v>12618</v>
      </c>
      <c r="B9025" s="774" t="s">
        <v>8770</v>
      </c>
      <c r="C9025" s="774" t="s">
        <v>7728</v>
      </c>
      <c r="D9025" s="774" t="s">
        <v>7737</v>
      </c>
      <c r="E9025" s="717">
        <v>38.18</v>
      </c>
    </row>
    <row r="9026" spans="1:5">
      <c r="A9026" s="774">
        <v>40784</v>
      </c>
      <c r="B9026" s="774" t="s">
        <v>8771</v>
      </c>
      <c r="C9026" s="774" t="s">
        <v>7760</v>
      </c>
      <c r="D9026" s="774" t="s">
        <v>7723</v>
      </c>
      <c r="E9026" s="717">
        <v>82.21</v>
      </c>
    </row>
    <row r="9027" spans="1:5">
      <c r="A9027" s="774">
        <v>40782</v>
      </c>
      <c r="B9027" s="774" t="s">
        <v>8772</v>
      </c>
      <c r="C9027" s="774" t="s">
        <v>7760</v>
      </c>
      <c r="D9027" s="774" t="s">
        <v>7723</v>
      </c>
      <c r="E9027" s="717">
        <v>32.26</v>
      </c>
    </row>
    <row r="9028" spans="1:5">
      <c r="A9028" s="774">
        <v>40783</v>
      </c>
      <c r="B9028" s="774" t="s">
        <v>8773</v>
      </c>
      <c r="C9028" s="774" t="s">
        <v>7760</v>
      </c>
      <c r="D9028" s="774" t="s">
        <v>7723</v>
      </c>
      <c r="E9028" s="717">
        <v>42.02</v>
      </c>
    </row>
    <row r="9029" spans="1:5">
      <c r="A9029" s="774">
        <v>1109</v>
      </c>
      <c r="B9029" s="774" t="s">
        <v>8774</v>
      </c>
      <c r="C9029" s="774" t="s">
        <v>7760</v>
      </c>
      <c r="D9029" s="774" t="s">
        <v>7723</v>
      </c>
      <c r="E9029" s="717">
        <v>25.02</v>
      </c>
    </row>
    <row r="9030" spans="1:5">
      <c r="A9030" s="774">
        <v>1119</v>
      </c>
      <c r="B9030" s="774" t="s">
        <v>8775</v>
      </c>
      <c r="C9030" s="774" t="s">
        <v>7760</v>
      </c>
      <c r="D9030" s="774" t="s">
        <v>7723</v>
      </c>
      <c r="E9030" s="717">
        <v>16.13</v>
      </c>
    </row>
    <row r="9031" spans="1:5">
      <c r="A9031" s="774">
        <v>13115</v>
      </c>
      <c r="B9031" s="774" t="s">
        <v>8776</v>
      </c>
      <c r="C9031" s="774" t="s">
        <v>7760</v>
      </c>
      <c r="D9031" s="774" t="s">
        <v>7723</v>
      </c>
      <c r="E9031" s="717">
        <v>15.64</v>
      </c>
    </row>
    <row r="9032" spans="1:5">
      <c r="A9032" s="774">
        <v>10541</v>
      </c>
      <c r="B9032" s="774" t="s">
        <v>8777</v>
      </c>
      <c r="C9032" s="774" t="s">
        <v>7760</v>
      </c>
      <c r="D9032" s="774" t="s">
        <v>7723</v>
      </c>
      <c r="E9032" s="717">
        <v>19.11</v>
      </c>
    </row>
    <row r="9033" spans="1:5">
      <c r="A9033" s="774">
        <v>10542</v>
      </c>
      <c r="B9033" s="774" t="s">
        <v>8778</v>
      </c>
      <c r="C9033" s="774" t="s">
        <v>7760</v>
      </c>
      <c r="D9033" s="774" t="s">
        <v>7723</v>
      </c>
      <c r="E9033" s="717">
        <v>24.99</v>
      </c>
    </row>
    <row r="9034" spans="1:5">
      <c r="A9034" s="774">
        <v>10543</v>
      </c>
      <c r="B9034" s="774" t="s">
        <v>8779</v>
      </c>
      <c r="C9034" s="774" t="s">
        <v>7760</v>
      </c>
      <c r="D9034" s="774" t="s">
        <v>7723</v>
      </c>
      <c r="E9034" s="717">
        <v>40.549999999999997</v>
      </c>
    </row>
    <row r="9035" spans="1:5">
      <c r="A9035" s="774">
        <v>10544</v>
      </c>
      <c r="B9035" s="774" t="s">
        <v>8780</v>
      </c>
      <c r="C9035" s="774" t="s">
        <v>7760</v>
      </c>
      <c r="D9035" s="774" t="s">
        <v>7723</v>
      </c>
      <c r="E9035" s="717">
        <v>52.44</v>
      </c>
    </row>
    <row r="9036" spans="1:5">
      <c r="A9036" s="774">
        <v>10545</v>
      </c>
      <c r="B9036" s="774" t="s">
        <v>8781</v>
      </c>
      <c r="C9036" s="774" t="s">
        <v>7760</v>
      </c>
      <c r="D9036" s="774" t="s">
        <v>7723</v>
      </c>
      <c r="E9036" s="717">
        <v>98.01</v>
      </c>
    </row>
    <row r="9037" spans="1:5">
      <c r="A9037" s="774">
        <v>38365</v>
      </c>
      <c r="B9037" s="774" t="s">
        <v>8782</v>
      </c>
      <c r="C9037" s="774" t="s">
        <v>7725</v>
      </c>
      <c r="D9037" s="774" t="s">
        <v>7723</v>
      </c>
      <c r="E9037" s="717">
        <v>1.31</v>
      </c>
    </row>
    <row r="9038" spans="1:5">
      <c r="A9038" s="774">
        <v>37745</v>
      </c>
      <c r="B9038" s="774" t="s">
        <v>8783</v>
      </c>
      <c r="C9038" s="774" t="s">
        <v>7728</v>
      </c>
      <c r="D9038" s="774" t="s">
        <v>7737</v>
      </c>
      <c r="E9038" s="718">
        <v>270000</v>
      </c>
    </row>
    <row r="9039" spans="1:5">
      <c r="A9039" s="774">
        <v>37754</v>
      </c>
      <c r="B9039" s="774" t="s">
        <v>8784</v>
      </c>
      <c r="C9039" s="774" t="s">
        <v>7728</v>
      </c>
      <c r="D9039" s="774" t="s">
        <v>7737</v>
      </c>
      <c r="E9039" s="718">
        <v>281962.02</v>
      </c>
    </row>
    <row r="9040" spans="1:5">
      <c r="A9040" s="774">
        <v>37748</v>
      </c>
      <c r="B9040" s="774" t="s">
        <v>8785</v>
      </c>
      <c r="C9040" s="774" t="s">
        <v>7728</v>
      </c>
      <c r="D9040" s="774" t="s">
        <v>7737</v>
      </c>
      <c r="E9040" s="718">
        <v>287045.88</v>
      </c>
    </row>
    <row r="9041" spans="1:5">
      <c r="A9041" s="774">
        <v>37761</v>
      </c>
      <c r="B9041" s="774" t="s">
        <v>8786</v>
      </c>
      <c r="C9041" s="774" t="s">
        <v>7728</v>
      </c>
      <c r="D9041" s="774" t="s">
        <v>7737</v>
      </c>
      <c r="E9041" s="718">
        <v>237531.63</v>
      </c>
    </row>
    <row r="9042" spans="1:5">
      <c r="A9042" s="774">
        <v>37757</v>
      </c>
      <c r="B9042" s="774" t="s">
        <v>8787</v>
      </c>
      <c r="C9042" s="774" t="s">
        <v>7728</v>
      </c>
      <c r="D9042" s="774" t="s">
        <v>7737</v>
      </c>
      <c r="E9042" s="718">
        <v>330664.53999999998</v>
      </c>
    </row>
    <row r="9043" spans="1:5">
      <c r="A9043" s="774">
        <v>37759</v>
      </c>
      <c r="B9043" s="774" t="s">
        <v>8788</v>
      </c>
      <c r="C9043" s="774" t="s">
        <v>7728</v>
      </c>
      <c r="D9043" s="774" t="s">
        <v>7737</v>
      </c>
      <c r="E9043" s="718">
        <v>331946.2</v>
      </c>
    </row>
    <row r="9044" spans="1:5">
      <c r="A9044" s="774">
        <v>37766</v>
      </c>
      <c r="B9044" s="774" t="s">
        <v>8789</v>
      </c>
      <c r="C9044" s="774" t="s">
        <v>7728</v>
      </c>
      <c r="D9044" s="774" t="s">
        <v>7737</v>
      </c>
      <c r="E9044" s="718">
        <v>331946.18</v>
      </c>
    </row>
    <row r="9045" spans="1:5">
      <c r="A9045" s="774">
        <v>37752</v>
      </c>
      <c r="B9045" s="774" t="s">
        <v>8790</v>
      </c>
      <c r="C9045" s="774" t="s">
        <v>7728</v>
      </c>
      <c r="D9045" s="774" t="s">
        <v>7737</v>
      </c>
      <c r="E9045" s="718">
        <v>301015.81</v>
      </c>
    </row>
    <row r="9046" spans="1:5">
      <c r="A9046" s="774">
        <v>37760</v>
      </c>
      <c r="B9046" s="774" t="s">
        <v>8791</v>
      </c>
      <c r="C9046" s="774" t="s">
        <v>7728</v>
      </c>
      <c r="D9046" s="774" t="s">
        <v>7737</v>
      </c>
      <c r="E9046" s="718">
        <v>316993.65999999997</v>
      </c>
    </row>
    <row r="9047" spans="1:5">
      <c r="A9047" s="774">
        <v>37765</v>
      </c>
      <c r="B9047" s="774" t="s">
        <v>8792</v>
      </c>
      <c r="C9047" s="774" t="s">
        <v>7728</v>
      </c>
      <c r="D9047" s="774" t="s">
        <v>7737</v>
      </c>
      <c r="E9047" s="718">
        <v>221297.48</v>
      </c>
    </row>
    <row r="9048" spans="1:5">
      <c r="A9048" s="774">
        <v>37746</v>
      </c>
      <c r="B9048" s="774" t="s">
        <v>8793</v>
      </c>
      <c r="C9048" s="774" t="s">
        <v>7728</v>
      </c>
      <c r="D9048" s="774" t="s">
        <v>7737</v>
      </c>
      <c r="E9048" s="718">
        <v>242615.49</v>
      </c>
    </row>
    <row r="9049" spans="1:5">
      <c r="A9049" s="774">
        <v>37750</v>
      </c>
      <c r="B9049" s="774" t="s">
        <v>8794</v>
      </c>
      <c r="C9049" s="774" t="s">
        <v>7728</v>
      </c>
      <c r="D9049" s="774" t="s">
        <v>7737</v>
      </c>
      <c r="E9049" s="718">
        <v>241761.07</v>
      </c>
    </row>
    <row r="9050" spans="1:5">
      <c r="A9050" s="774">
        <v>37753</v>
      </c>
      <c r="B9050" s="774" t="s">
        <v>8795</v>
      </c>
      <c r="C9050" s="774" t="s">
        <v>7728</v>
      </c>
      <c r="D9050" s="774" t="s">
        <v>7737</v>
      </c>
      <c r="E9050" s="718">
        <v>240906.63</v>
      </c>
    </row>
    <row r="9051" spans="1:5">
      <c r="A9051" s="774">
        <v>37756</v>
      </c>
      <c r="B9051" s="774" t="s">
        <v>8796</v>
      </c>
      <c r="C9051" s="774" t="s">
        <v>7728</v>
      </c>
      <c r="D9051" s="774" t="s">
        <v>7737</v>
      </c>
      <c r="E9051" s="718">
        <v>237531.63</v>
      </c>
    </row>
    <row r="9052" spans="1:5">
      <c r="A9052" s="774">
        <v>37755</v>
      </c>
      <c r="B9052" s="774" t="s">
        <v>8797</v>
      </c>
      <c r="C9052" s="774" t="s">
        <v>7728</v>
      </c>
      <c r="D9052" s="774" t="s">
        <v>7737</v>
      </c>
      <c r="E9052" s="718">
        <v>345189.87</v>
      </c>
    </row>
    <row r="9053" spans="1:5">
      <c r="A9053" s="774">
        <v>37758</v>
      </c>
      <c r="B9053" s="774" t="s">
        <v>8798</v>
      </c>
      <c r="C9053" s="774" t="s">
        <v>7728</v>
      </c>
      <c r="D9053" s="774" t="s">
        <v>7737</v>
      </c>
      <c r="E9053" s="718">
        <v>389620.26</v>
      </c>
    </row>
    <row r="9054" spans="1:5">
      <c r="A9054" s="774">
        <v>37747</v>
      </c>
      <c r="B9054" s="774" t="s">
        <v>8799</v>
      </c>
      <c r="C9054" s="774" t="s">
        <v>7728</v>
      </c>
      <c r="D9054" s="774" t="s">
        <v>7737</v>
      </c>
      <c r="E9054" s="718">
        <v>350572.77</v>
      </c>
    </row>
    <row r="9055" spans="1:5">
      <c r="A9055" s="774">
        <v>37767</v>
      </c>
      <c r="B9055" s="774" t="s">
        <v>8800</v>
      </c>
      <c r="C9055" s="774" t="s">
        <v>7728</v>
      </c>
      <c r="D9055" s="774" t="s">
        <v>7737</v>
      </c>
      <c r="E9055" s="718">
        <v>369968.36</v>
      </c>
    </row>
    <row r="9056" spans="1:5">
      <c r="A9056" s="774">
        <v>37751</v>
      </c>
      <c r="B9056" s="774" t="s">
        <v>8801</v>
      </c>
      <c r="C9056" s="774" t="s">
        <v>7728</v>
      </c>
      <c r="D9056" s="774" t="s">
        <v>7737</v>
      </c>
      <c r="E9056" s="718">
        <v>369968.36</v>
      </c>
    </row>
    <row r="9057" spans="1:5">
      <c r="A9057" s="774">
        <v>37749</v>
      </c>
      <c r="B9057" s="774" t="s">
        <v>8802</v>
      </c>
      <c r="C9057" s="774" t="s">
        <v>7728</v>
      </c>
      <c r="D9057" s="774" t="s">
        <v>7737</v>
      </c>
      <c r="E9057" s="718">
        <v>365696.2</v>
      </c>
    </row>
    <row r="9058" spans="1:5">
      <c r="A9058" s="774">
        <v>1159</v>
      </c>
      <c r="B9058" s="774" t="s">
        <v>8803</v>
      </c>
      <c r="C9058" s="774" t="s">
        <v>7728</v>
      </c>
      <c r="D9058" s="774" t="s">
        <v>7726</v>
      </c>
      <c r="E9058" s="718">
        <v>177058</v>
      </c>
    </row>
    <row r="9059" spans="1:5">
      <c r="A9059" s="774">
        <v>12114</v>
      </c>
      <c r="B9059" s="774" t="s">
        <v>8804</v>
      </c>
      <c r="C9059" s="774" t="s">
        <v>7728</v>
      </c>
      <c r="D9059" s="774" t="s">
        <v>7723</v>
      </c>
      <c r="E9059" s="717">
        <v>130.94999999999999</v>
      </c>
    </row>
    <row r="9060" spans="1:5">
      <c r="A9060" s="774">
        <v>38106</v>
      </c>
      <c r="B9060" s="774" t="s">
        <v>8805</v>
      </c>
      <c r="C9060" s="774" t="s">
        <v>7728</v>
      </c>
      <c r="D9060" s="774" t="s">
        <v>7723</v>
      </c>
      <c r="E9060" s="717">
        <v>17.79</v>
      </c>
    </row>
    <row r="9061" spans="1:5">
      <c r="A9061" s="774">
        <v>38085</v>
      </c>
      <c r="B9061" s="774" t="s">
        <v>8806</v>
      </c>
      <c r="C9061" s="774" t="s">
        <v>7728</v>
      </c>
      <c r="D9061" s="774" t="s">
        <v>7723</v>
      </c>
      <c r="E9061" s="717">
        <v>21.02</v>
      </c>
    </row>
    <row r="9062" spans="1:5">
      <c r="A9062" s="774">
        <v>38599</v>
      </c>
      <c r="B9062" s="774" t="s">
        <v>8807</v>
      </c>
      <c r="C9062" s="774" t="s">
        <v>7728</v>
      </c>
      <c r="D9062" s="774" t="s">
        <v>7723</v>
      </c>
      <c r="E9062" s="717">
        <v>4</v>
      </c>
    </row>
    <row r="9063" spans="1:5">
      <c r="A9063" s="774">
        <v>38596</v>
      </c>
      <c r="B9063" s="774" t="s">
        <v>8808</v>
      </c>
      <c r="C9063" s="774" t="s">
        <v>7728</v>
      </c>
      <c r="D9063" s="774" t="s">
        <v>7723</v>
      </c>
      <c r="E9063" s="717">
        <v>3.32</v>
      </c>
    </row>
    <row r="9064" spans="1:5">
      <c r="A9064" s="774">
        <v>38600</v>
      </c>
      <c r="B9064" s="774" t="s">
        <v>8809</v>
      </c>
      <c r="C9064" s="774" t="s">
        <v>7728</v>
      </c>
      <c r="D9064" s="774" t="s">
        <v>7723</v>
      </c>
      <c r="E9064" s="717">
        <v>4.24</v>
      </c>
    </row>
    <row r="9065" spans="1:5">
      <c r="A9065" s="774">
        <v>38597</v>
      </c>
      <c r="B9065" s="774" t="s">
        <v>8810</v>
      </c>
      <c r="C9065" s="774" t="s">
        <v>7728</v>
      </c>
      <c r="D9065" s="774" t="s">
        <v>7723</v>
      </c>
      <c r="E9065" s="717">
        <v>3.34</v>
      </c>
    </row>
    <row r="9066" spans="1:5">
      <c r="A9066" s="774">
        <v>659</v>
      </c>
      <c r="B9066" s="774" t="s">
        <v>8811</v>
      </c>
      <c r="C9066" s="774" t="s">
        <v>7728</v>
      </c>
      <c r="D9066" s="774" t="s">
        <v>7723</v>
      </c>
      <c r="E9066" s="717">
        <v>1.92</v>
      </c>
    </row>
    <row r="9067" spans="1:5">
      <c r="A9067" s="774">
        <v>660</v>
      </c>
      <c r="B9067" s="774" t="s">
        <v>8812</v>
      </c>
      <c r="C9067" s="774" t="s">
        <v>7728</v>
      </c>
      <c r="D9067" s="774" t="s">
        <v>7723</v>
      </c>
      <c r="E9067" s="717">
        <v>2.2999999999999998</v>
      </c>
    </row>
    <row r="9068" spans="1:5">
      <c r="A9068" s="774">
        <v>658</v>
      </c>
      <c r="B9068" s="774" t="s">
        <v>8813</v>
      </c>
      <c r="C9068" s="774" t="s">
        <v>7728</v>
      </c>
      <c r="D9068" s="774" t="s">
        <v>7723</v>
      </c>
      <c r="E9068" s="717">
        <v>1.3</v>
      </c>
    </row>
    <row r="9069" spans="1:5">
      <c r="A9069" s="774">
        <v>38548</v>
      </c>
      <c r="B9069" s="774" t="s">
        <v>8814</v>
      </c>
      <c r="C9069" s="774" t="s">
        <v>7728</v>
      </c>
      <c r="D9069" s="774" t="s">
        <v>7723</v>
      </c>
      <c r="E9069" s="717">
        <v>2.0099999999999998</v>
      </c>
    </row>
    <row r="9070" spans="1:5">
      <c r="A9070" s="774">
        <v>34649</v>
      </c>
      <c r="B9070" s="774" t="s">
        <v>8815</v>
      </c>
      <c r="C9070" s="774" t="s">
        <v>7728</v>
      </c>
      <c r="D9070" s="774" t="s">
        <v>7723</v>
      </c>
      <c r="E9070" s="717">
        <v>2.72</v>
      </c>
    </row>
    <row r="9071" spans="1:5">
      <c r="A9071" s="774">
        <v>34655</v>
      </c>
      <c r="B9071" s="774" t="s">
        <v>851</v>
      </c>
      <c r="C9071" s="774" t="s">
        <v>7728</v>
      </c>
      <c r="D9071" s="774" t="s">
        <v>7723</v>
      </c>
      <c r="E9071" s="717">
        <v>3.61</v>
      </c>
    </row>
    <row r="9072" spans="1:5">
      <c r="A9072" s="774">
        <v>40607</v>
      </c>
      <c r="B9072" s="774" t="s">
        <v>8816</v>
      </c>
      <c r="C9072" s="774" t="s">
        <v>7728</v>
      </c>
      <c r="D9072" s="774" t="s">
        <v>7723</v>
      </c>
      <c r="E9072" s="717">
        <v>4.08</v>
      </c>
    </row>
    <row r="9073" spans="1:5">
      <c r="A9073" s="774">
        <v>569</v>
      </c>
      <c r="B9073" s="774" t="s">
        <v>8817</v>
      </c>
      <c r="C9073" s="774" t="s">
        <v>7748</v>
      </c>
      <c r="D9073" s="774" t="s">
        <v>7723</v>
      </c>
      <c r="E9073" s="717">
        <v>7.39</v>
      </c>
    </row>
    <row r="9074" spans="1:5">
      <c r="A9074" s="774">
        <v>567</v>
      </c>
      <c r="B9074" s="774" t="s">
        <v>8818</v>
      </c>
      <c r="C9074" s="774" t="s">
        <v>7760</v>
      </c>
      <c r="D9074" s="774" t="s">
        <v>7723</v>
      </c>
      <c r="E9074" s="717">
        <v>10.8</v>
      </c>
    </row>
    <row r="9075" spans="1:5">
      <c r="A9075" s="774">
        <v>574</v>
      </c>
      <c r="B9075" s="774" t="s">
        <v>8819</v>
      </c>
      <c r="C9075" s="774" t="s">
        <v>7760</v>
      </c>
      <c r="D9075" s="774" t="s">
        <v>7723</v>
      </c>
      <c r="E9075" s="717">
        <v>28.4</v>
      </c>
    </row>
    <row r="9076" spans="1:5">
      <c r="A9076" s="774">
        <v>568</v>
      </c>
      <c r="B9076" s="774" t="s">
        <v>8820</v>
      </c>
      <c r="C9076" s="774" t="s">
        <v>7760</v>
      </c>
      <c r="D9076" s="774" t="s">
        <v>7723</v>
      </c>
      <c r="E9076" s="717">
        <v>59.85</v>
      </c>
    </row>
    <row r="9077" spans="1:5">
      <c r="A9077" s="774">
        <v>585</v>
      </c>
      <c r="B9077" s="774" t="s">
        <v>8821</v>
      </c>
      <c r="C9077" s="774" t="s">
        <v>7748</v>
      </c>
      <c r="D9077" s="774" t="s">
        <v>7737</v>
      </c>
      <c r="E9077" s="717">
        <v>27.85</v>
      </c>
    </row>
    <row r="9078" spans="1:5">
      <c r="A9078" s="774">
        <v>4777</v>
      </c>
      <c r="B9078" s="774" t="s">
        <v>8822</v>
      </c>
      <c r="C9078" s="774" t="s">
        <v>7748</v>
      </c>
      <c r="D9078" s="774" t="s">
        <v>7737</v>
      </c>
      <c r="E9078" s="717">
        <v>6.3</v>
      </c>
    </row>
    <row r="9079" spans="1:5">
      <c r="A9079" s="774">
        <v>587</v>
      </c>
      <c r="B9079" s="774" t="s">
        <v>8823</v>
      </c>
      <c r="C9079" s="774" t="s">
        <v>7748</v>
      </c>
      <c r="D9079" s="774" t="s">
        <v>7737</v>
      </c>
      <c r="E9079" s="717">
        <v>29.85</v>
      </c>
    </row>
    <row r="9080" spans="1:5">
      <c r="A9080" s="774">
        <v>590</v>
      </c>
      <c r="B9080" s="774" t="s">
        <v>8824</v>
      </c>
      <c r="C9080" s="774" t="s">
        <v>7748</v>
      </c>
      <c r="D9080" s="774" t="s">
        <v>7737</v>
      </c>
      <c r="E9080" s="717">
        <v>28.85</v>
      </c>
    </row>
    <row r="9081" spans="1:5">
      <c r="A9081" s="774">
        <v>592</v>
      </c>
      <c r="B9081" s="774" t="s">
        <v>8825</v>
      </c>
      <c r="C9081" s="774" t="s">
        <v>7748</v>
      </c>
      <c r="D9081" s="774" t="s">
        <v>7737</v>
      </c>
      <c r="E9081" s="717">
        <v>29.85</v>
      </c>
    </row>
    <row r="9082" spans="1:5">
      <c r="A9082" s="774">
        <v>586</v>
      </c>
      <c r="B9082" s="774" t="s">
        <v>8826</v>
      </c>
      <c r="C9082" s="774" t="s">
        <v>7760</v>
      </c>
      <c r="D9082" s="774" t="s">
        <v>7737</v>
      </c>
      <c r="E9082" s="717">
        <v>17.55</v>
      </c>
    </row>
    <row r="9083" spans="1:5">
      <c r="A9083" s="774">
        <v>591</v>
      </c>
      <c r="B9083" s="774" t="s">
        <v>8827</v>
      </c>
      <c r="C9083" s="774" t="s">
        <v>7748</v>
      </c>
      <c r="D9083" s="774" t="s">
        <v>7737</v>
      </c>
      <c r="E9083" s="717">
        <v>27.85</v>
      </c>
    </row>
    <row r="9084" spans="1:5">
      <c r="A9084" s="774">
        <v>588</v>
      </c>
      <c r="B9084" s="774" t="s">
        <v>8828</v>
      </c>
      <c r="C9084" s="774" t="s">
        <v>7760</v>
      </c>
      <c r="D9084" s="774" t="s">
        <v>7737</v>
      </c>
      <c r="E9084" s="717">
        <v>27.76</v>
      </c>
    </row>
    <row r="9085" spans="1:5">
      <c r="A9085" s="774">
        <v>589</v>
      </c>
      <c r="B9085" s="774" t="s">
        <v>8829</v>
      </c>
      <c r="C9085" s="774" t="s">
        <v>7760</v>
      </c>
      <c r="D9085" s="774" t="s">
        <v>7737</v>
      </c>
      <c r="E9085" s="717">
        <v>46.92</v>
      </c>
    </row>
    <row r="9086" spans="1:5">
      <c r="A9086" s="774">
        <v>584</v>
      </c>
      <c r="B9086" s="774" t="s">
        <v>8830</v>
      </c>
      <c r="C9086" s="774" t="s">
        <v>7760</v>
      </c>
      <c r="D9086" s="774" t="s">
        <v>7737</v>
      </c>
      <c r="E9086" s="717">
        <v>29.65</v>
      </c>
    </row>
    <row r="9087" spans="1:5">
      <c r="A9087" s="774">
        <v>1165</v>
      </c>
      <c r="B9087" s="774" t="s">
        <v>8831</v>
      </c>
      <c r="C9087" s="774" t="s">
        <v>7728</v>
      </c>
      <c r="D9087" s="774" t="s">
        <v>7723</v>
      </c>
      <c r="E9087" s="717">
        <v>10.73</v>
      </c>
    </row>
    <row r="9088" spans="1:5">
      <c r="A9088" s="774">
        <v>1164</v>
      </c>
      <c r="B9088" s="774" t="s">
        <v>8832</v>
      </c>
      <c r="C9088" s="774" t="s">
        <v>7728</v>
      </c>
      <c r="D9088" s="774" t="s">
        <v>7723</v>
      </c>
      <c r="E9088" s="717">
        <v>8.69</v>
      </c>
    </row>
    <row r="9089" spans="1:5">
      <c r="A9089" s="774">
        <v>1162</v>
      </c>
      <c r="B9089" s="774" t="s">
        <v>8833</v>
      </c>
      <c r="C9089" s="774" t="s">
        <v>7728</v>
      </c>
      <c r="D9089" s="774" t="s">
        <v>7723</v>
      </c>
      <c r="E9089" s="717">
        <v>3.02</v>
      </c>
    </row>
    <row r="9090" spans="1:5">
      <c r="A9090" s="774">
        <v>12395</v>
      </c>
      <c r="B9090" s="774" t="s">
        <v>8834</v>
      </c>
      <c r="C9090" s="774" t="s">
        <v>7728</v>
      </c>
      <c r="D9090" s="774" t="s">
        <v>7723</v>
      </c>
      <c r="E9090" s="717">
        <v>2.94</v>
      </c>
    </row>
    <row r="9091" spans="1:5">
      <c r="A9091" s="774">
        <v>1170</v>
      </c>
      <c r="B9091" s="774" t="s">
        <v>8835</v>
      </c>
      <c r="C9091" s="774" t="s">
        <v>7728</v>
      </c>
      <c r="D9091" s="774" t="s">
        <v>7723</v>
      </c>
      <c r="E9091" s="717">
        <v>5.7</v>
      </c>
    </row>
    <row r="9092" spans="1:5">
      <c r="A9092" s="774">
        <v>1169</v>
      </c>
      <c r="B9092" s="774" t="s">
        <v>8836</v>
      </c>
      <c r="C9092" s="774" t="s">
        <v>7728</v>
      </c>
      <c r="D9092" s="774" t="s">
        <v>7723</v>
      </c>
      <c r="E9092" s="717">
        <v>27.97</v>
      </c>
    </row>
    <row r="9093" spans="1:5">
      <c r="A9093" s="774">
        <v>1166</v>
      </c>
      <c r="B9093" s="774" t="s">
        <v>8837</v>
      </c>
      <c r="C9093" s="774" t="s">
        <v>7728</v>
      </c>
      <c r="D9093" s="774" t="s">
        <v>7723</v>
      </c>
      <c r="E9093" s="717">
        <v>15.51</v>
      </c>
    </row>
    <row r="9094" spans="1:5">
      <c r="A9094" s="774">
        <v>1163</v>
      </c>
      <c r="B9094" s="774" t="s">
        <v>8838</v>
      </c>
      <c r="C9094" s="774" t="s">
        <v>7728</v>
      </c>
      <c r="D9094" s="774" t="s">
        <v>7723</v>
      </c>
      <c r="E9094" s="717">
        <v>3.91</v>
      </c>
    </row>
    <row r="9095" spans="1:5">
      <c r="A9095" s="774">
        <v>12396</v>
      </c>
      <c r="B9095" s="774" t="s">
        <v>8839</v>
      </c>
      <c r="C9095" s="774" t="s">
        <v>7728</v>
      </c>
      <c r="D9095" s="774" t="s">
        <v>7723</v>
      </c>
      <c r="E9095" s="717">
        <v>2.94</v>
      </c>
    </row>
    <row r="9096" spans="1:5">
      <c r="A9096" s="774">
        <v>1168</v>
      </c>
      <c r="B9096" s="774" t="s">
        <v>8840</v>
      </c>
      <c r="C9096" s="774" t="s">
        <v>7728</v>
      </c>
      <c r="D9096" s="774" t="s">
        <v>7723</v>
      </c>
      <c r="E9096" s="717">
        <v>39.880000000000003</v>
      </c>
    </row>
    <row r="9097" spans="1:5">
      <c r="A9097" s="774">
        <v>1167</v>
      </c>
      <c r="B9097" s="774" t="s">
        <v>8841</v>
      </c>
      <c r="C9097" s="774" t="s">
        <v>7728</v>
      </c>
      <c r="D9097" s="774" t="s">
        <v>7723</v>
      </c>
      <c r="E9097" s="717">
        <v>66.709999999999994</v>
      </c>
    </row>
    <row r="9098" spans="1:5">
      <c r="A9098" s="774">
        <v>36331</v>
      </c>
      <c r="B9098" s="774" t="s">
        <v>8842</v>
      </c>
      <c r="C9098" s="774" t="s">
        <v>7728</v>
      </c>
      <c r="D9098" s="774" t="s">
        <v>7737</v>
      </c>
      <c r="E9098" s="717">
        <v>1.52</v>
      </c>
    </row>
    <row r="9099" spans="1:5">
      <c r="A9099" s="774">
        <v>36346</v>
      </c>
      <c r="B9099" s="774" t="s">
        <v>8843</v>
      </c>
      <c r="C9099" s="774" t="s">
        <v>7728</v>
      </c>
      <c r="D9099" s="774" t="s">
        <v>7737</v>
      </c>
      <c r="E9099" s="717">
        <v>2.62</v>
      </c>
    </row>
    <row r="9100" spans="1:5">
      <c r="A9100" s="774">
        <v>1210</v>
      </c>
      <c r="B9100" s="774" t="s">
        <v>8844</v>
      </c>
      <c r="C9100" s="774" t="s">
        <v>7728</v>
      </c>
      <c r="D9100" s="774" t="s">
        <v>7723</v>
      </c>
      <c r="E9100" s="717">
        <v>12.69</v>
      </c>
    </row>
    <row r="9101" spans="1:5">
      <c r="A9101" s="774">
        <v>1203</v>
      </c>
      <c r="B9101" s="774" t="s">
        <v>8845</v>
      </c>
      <c r="C9101" s="774" t="s">
        <v>7728</v>
      </c>
      <c r="D9101" s="774" t="s">
        <v>7723</v>
      </c>
      <c r="E9101" s="717">
        <v>12.3</v>
      </c>
    </row>
    <row r="9102" spans="1:5">
      <c r="A9102" s="774">
        <v>1197</v>
      </c>
      <c r="B9102" s="774" t="s">
        <v>8846</v>
      </c>
      <c r="C9102" s="774" t="s">
        <v>7728</v>
      </c>
      <c r="D9102" s="774" t="s">
        <v>7723</v>
      </c>
      <c r="E9102" s="717">
        <v>1.57</v>
      </c>
    </row>
    <row r="9103" spans="1:5">
      <c r="A9103" s="774">
        <v>1202</v>
      </c>
      <c r="B9103" s="774" t="s">
        <v>8847</v>
      </c>
      <c r="C9103" s="774" t="s">
        <v>7728</v>
      </c>
      <c r="D9103" s="774" t="s">
        <v>7723</v>
      </c>
      <c r="E9103" s="717">
        <v>4.2300000000000004</v>
      </c>
    </row>
    <row r="9104" spans="1:5">
      <c r="A9104" s="774">
        <v>1188</v>
      </c>
      <c r="B9104" s="774" t="s">
        <v>8848</v>
      </c>
      <c r="C9104" s="774" t="s">
        <v>7728</v>
      </c>
      <c r="D9104" s="774" t="s">
        <v>7723</v>
      </c>
      <c r="E9104" s="717">
        <v>25</v>
      </c>
    </row>
    <row r="9105" spans="1:5">
      <c r="A9105" s="774">
        <v>1211</v>
      </c>
      <c r="B9105" s="774" t="s">
        <v>8849</v>
      </c>
      <c r="C9105" s="774" t="s">
        <v>7728</v>
      </c>
      <c r="D9105" s="774" t="s">
        <v>7723</v>
      </c>
      <c r="E9105" s="717">
        <v>12.91</v>
      </c>
    </row>
    <row r="9106" spans="1:5">
      <c r="A9106" s="774">
        <v>1198</v>
      </c>
      <c r="B9106" s="774" t="s">
        <v>8850</v>
      </c>
      <c r="C9106" s="774" t="s">
        <v>7728</v>
      </c>
      <c r="D9106" s="774" t="s">
        <v>7723</v>
      </c>
      <c r="E9106" s="717">
        <v>2.33</v>
      </c>
    </row>
    <row r="9107" spans="1:5">
      <c r="A9107" s="774">
        <v>1199</v>
      </c>
      <c r="B9107" s="774" t="s">
        <v>8851</v>
      </c>
      <c r="C9107" s="774" t="s">
        <v>7728</v>
      </c>
      <c r="D9107" s="774" t="s">
        <v>7723</v>
      </c>
      <c r="E9107" s="717">
        <v>32.659999999999997</v>
      </c>
    </row>
    <row r="9108" spans="1:5">
      <c r="A9108" s="774">
        <v>20088</v>
      </c>
      <c r="B9108" s="774" t="s">
        <v>8852</v>
      </c>
      <c r="C9108" s="774" t="s">
        <v>7728</v>
      </c>
      <c r="D9108" s="774" t="s">
        <v>7723</v>
      </c>
      <c r="E9108" s="717">
        <v>14.75</v>
      </c>
    </row>
    <row r="9109" spans="1:5">
      <c r="A9109" s="774">
        <v>20089</v>
      </c>
      <c r="B9109" s="774" t="s">
        <v>8853</v>
      </c>
      <c r="C9109" s="774" t="s">
        <v>7728</v>
      </c>
      <c r="D9109" s="774" t="s">
        <v>7723</v>
      </c>
      <c r="E9109" s="717">
        <v>70.33</v>
      </c>
    </row>
    <row r="9110" spans="1:5">
      <c r="A9110" s="774">
        <v>20087</v>
      </c>
      <c r="B9110" s="774" t="s">
        <v>8854</v>
      </c>
      <c r="C9110" s="774" t="s">
        <v>7728</v>
      </c>
      <c r="D9110" s="774" t="s">
        <v>7723</v>
      </c>
      <c r="E9110" s="717">
        <v>10.62</v>
      </c>
    </row>
    <row r="9111" spans="1:5">
      <c r="A9111" s="774">
        <v>1200</v>
      </c>
      <c r="B9111" s="774" t="s">
        <v>8855</v>
      </c>
      <c r="C9111" s="774" t="s">
        <v>7728</v>
      </c>
      <c r="D9111" s="774" t="s">
        <v>7723</v>
      </c>
      <c r="E9111" s="717">
        <v>8.6300000000000008</v>
      </c>
    </row>
    <row r="9112" spans="1:5">
      <c r="A9112" s="774">
        <v>12909</v>
      </c>
      <c r="B9112" s="774" t="s">
        <v>8856</v>
      </c>
      <c r="C9112" s="774" t="s">
        <v>7728</v>
      </c>
      <c r="D9112" s="774" t="s">
        <v>7723</v>
      </c>
      <c r="E9112" s="717">
        <v>3.91</v>
      </c>
    </row>
    <row r="9113" spans="1:5">
      <c r="A9113" s="774">
        <v>12910</v>
      </c>
      <c r="B9113" s="774" t="s">
        <v>8857</v>
      </c>
      <c r="C9113" s="774" t="s">
        <v>7728</v>
      </c>
      <c r="D9113" s="774" t="s">
        <v>7723</v>
      </c>
      <c r="E9113" s="717">
        <v>6.53</v>
      </c>
    </row>
    <row r="9114" spans="1:5">
      <c r="A9114" s="774">
        <v>1184</v>
      </c>
      <c r="B9114" s="774" t="s">
        <v>8858</v>
      </c>
      <c r="C9114" s="774" t="s">
        <v>7728</v>
      </c>
      <c r="D9114" s="774" t="s">
        <v>7723</v>
      </c>
      <c r="E9114" s="717">
        <v>80.3</v>
      </c>
    </row>
    <row r="9115" spans="1:5">
      <c r="A9115" s="774">
        <v>1191</v>
      </c>
      <c r="B9115" s="774" t="s">
        <v>8859</v>
      </c>
      <c r="C9115" s="774" t="s">
        <v>7728</v>
      </c>
      <c r="D9115" s="774" t="s">
        <v>7723</v>
      </c>
      <c r="E9115" s="717">
        <v>1.1399999999999999</v>
      </c>
    </row>
    <row r="9116" spans="1:5">
      <c r="A9116" s="774">
        <v>1185</v>
      </c>
      <c r="B9116" s="774" t="s">
        <v>8860</v>
      </c>
      <c r="C9116" s="774" t="s">
        <v>7728</v>
      </c>
      <c r="D9116" s="774" t="s">
        <v>7723</v>
      </c>
      <c r="E9116" s="717">
        <v>1.3</v>
      </c>
    </row>
    <row r="9117" spans="1:5">
      <c r="A9117" s="774">
        <v>1189</v>
      </c>
      <c r="B9117" s="774" t="s">
        <v>8861</v>
      </c>
      <c r="C9117" s="774" t="s">
        <v>7728</v>
      </c>
      <c r="D9117" s="774" t="s">
        <v>7723</v>
      </c>
      <c r="E9117" s="717">
        <v>2.2599999999999998</v>
      </c>
    </row>
    <row r="9118" spans="1:5">
      <c r="A9118" s="774">
        <v>1193</v>
      </c>
      <c r="B9118" s="774" t="s">
        <v>8862</v>
      </c>
      <c r="C9118" s="774" t="s">
        <v>7728</v>
      </c>
      <c r="D9118" s="774" t="s">
        <v>7723</v>
      </c>
      <c r="E9118" s="717">
        <v>4.3499999999999996</v>
      </c>
    </row>
    <row r="9119" spans="1:5">
      <c r="A9119" s="774">
        <v>1194</v>
      </c>
      <c r="B9119" s="774" t="s">
        <v>8863</v>
      </c>
      <c r="C9119" s="774" t="s">
        <v>7728</v>
      </c>
      <c r="D9119" s="774" t="s">
        <v>7723</v>
      </c>
      <c r="E9119" s="717">
        <v>8.23</v>
      </c>
    </row>
    <row r="9120" spans="1:5">
      <c r="A9120" s="774">
        <v>1195</v>
      </c>
      <c r="B9120" s="774" t="s">
        <v>8864</v>
      </c>
      <c r="C9120" s="774" t="s">
        <v>7728</v>
      </c>
      <c r="D9120" s="774" t="s">
        <v>7723</v>
      </c>
      <c r="E9120" s="717">
        <v>12.38</v>
      </c>
    </row>
    <row r="9121" spans="1:5">
      <c r="A9121" s="774">
        <v>1204</v>
      </c>
      <c r="B9121" s="774" t="s">
        <v>8865</v>
      </c>
      <c r="C9121" s="774" t="s">
        <v>7728</v>
      </c>
      <c r="D9121" s="774" t="s">
        <v>7723</v>
      </c>
      <c r="E9121" s="717">
        <v>22.52</v>
      </c>
    </row>
    <row r="9122" spans="1:5">
      <c r="A9122" s="774">
        <v>1205</v>
      </c>
      <c r="B9122" s="774" t="s">
        <v>8866</v>
      </c>
      <c r="C9122" s="774" t="s">
        <v>7728</v>
      </c>
      <c r="D9122" s="774" t="s">
        <v>7723</v>
      </c>
      <c r="E9122" s="717">
        <v>53.43</v>
      </c>
    </row>
    <row r="9123" spans="1:5">
      <c r="A9123" s="774">
        <v>1207</v>
      </c>
      <c r="B9123" s="774" t="s">
        <v>8867</v>
      </c>
      <c r="C9123" s="774" t="s">
        <v>7728</v>
      </c>
      <c r="D9123" s="774" t="s">
        <v>7737</v>
      </c>
      <c r="E9123" s="717">
        <v>30.19</v>
      </c>
    </row>
    <row r="9124" spans="1:5">
      <c r="A9124" s="774">
        <v>1206</v>
      </c>
      <c r="B9124" s="774" t="s">
        <v>8868</v>
      </c>
      <c r="C9124" s="774" t="s">
        <v>7728</v>
      </c>
      <c r="D9124" s="774" t="s">
        <v>7737</v>
      </c>
      <c r="E9124" s="717">
        <v>7.57</v>
      </c>
    </row>
    <row r="9125" spans="1:5">
      <c r="A9125" s="774">
        <v>1183</v>
      </c>
      <c r="B9125" s="774" t="s">
        <v>8869</v>
      </c>
      <c r="C9125" s="774" t="s">
        <v>7728</v>
      </c>
      <c r="D9125" s="774" t="s">
        <v>7737</v>
      </c>
      <c r="E9125" s="717">
        <v>19.72</v>
      </c>
    </row>
    <row r="9126" spans="1:5">
      <c r="A9126" s="774">
        <v>42685</v>
      </c>
      <c r="B9126" s="774" t="s">
        <v>8870</v>
      </c>
      <c r="C9126" s="774" t="s">
        <v>7728</v>
      </c>
      <c r="D9126" s="774" t="s">
        <v>7737</v>
      </c>
      <c r="E9126" s="717">
        <v>67.8</v>
      </c>
    </row>
    <row r="9127" spans="1:5">
      <c r="A9127" s="774">
        <v>42686</v>
      </c>
      <c r="B9127" s="774" t="s">
        <v>8871</v>
      </c>
      <c r="C9127" s="774" t="s">
        <v>7728</v>
      </c>
      <c r="D9127" s="774" t="s">
        <v>7737</v>
      </c>
      <c r="E9127" s="717">
        <v>105.55</v>
      </c>
    </row>
    <row r="9128" spans="1:5">
      <c r="A9128" s="774">
        <v>12894</v>
      </c>
      <c r="B9128" s="774" t="s">
        <v>8872</v>
      </c>
      <c r="C9128" s="774" t="s">
        <v>7728</v>
      </c>
      <c r="D9128" s="774" t="s">
        <v>7723</v>
      </c>
      <c r="E9128" s="717">
        <v>15.6</v>
      </c>
    </row>
    <row r="9129" spans="1:5">
      <c r="A9129" s="774">
        <v>12895</v>
      </c>
      <c r="B9129" s="774" t="s">
        <v>8873</v>
      </c>
      <c r="C9129" s="774" t="s">
        <v>7728</v>
      </c>
      <c r="D9129" s="774" t="s">
        <v>7726</v>
      </c>
      <c r="E9129" s="717">
        <v>12</v>
      </c>
    </row>
    <row r="9130" spans="1:5">
      <c r="A9130" s="774">
        <v>1631</v>
      </c>
      <c r="B9130" s="774" t="s">
        <v>8874</v>
      </c>
      <c r="C9130" s="774" t="s">
        <v>7728</v>
      </c>
      <c r="D9130" s="774" t="s">
        <v>7737</v>
      </c>
      <c r="E9130" s="717">
        <v>135.09</v>
      </c>
    </row>
    <row r="9131" spans="1:5">
      <c r="A9131" s="774">
        <v>1633</v>
      </c>
      <c r="B9131" s="774" t="s">
        <v>8875</v>
      </c>
      <c r="C9131" s="774" t="s">
        <v>7728</v>
      </c>
      <c r="D9131" s="774" t="s">
        <v>7737</v>
      </c>
      <c r="E9131" s="717">
        <v>229.53</v>
      </c>
    </row>
    <row r="9132" spans="1:5">
      <c r="A9132" s="774">
        <v>10818</v>
      </c>
      <c r="B9132" s="774" t="s">
        <v>8876</v>
      </c>
      <c r="C9132" s="774" t="s">
        <v>7748</v>
      </c>
      <c r="D9132" s="774" t="s">
        <v>7737</v>
      </c>
      <c r="E9132" s="717">
        <v>31.21</v>
      </c>
    </row>
    <row r="9133" spans="1:5">
      <c r="A9133" s="774">
        <v>39359</v>
      </c>
      <c r="B9133" s="774" t="s">
        <v>8877</v>
      </c>
      <c r="C9133" s="774" t="s">
        <v>7728</v>
      </c>
      <c r="D9133" s="774" t="s">
        <v>7737</v>
      </c>
      <c r="E9133" s="717">
        <v>30.3</v>
      </c>
    </row>
    <row r="9134" spans="1:5">
      <c r="A9134" s="774">
        <v>39360</v>
      </c>
      <c r="B9134" s="774" t="s">
        <v>8878</v>
      </c>
      <c r="C9134" s="774" t="s">
        <v>7728</v>
      </c>
      <c r="D9134" s="774" t="s">
        <v>7737</v>
      </c>
      <c r="E9134" s="717">
        <v>27.53</v>
      </c>
    </row>
    <row r="9135" spans="1:5">
      <c r="A9135" s="774">
        <v>10710</v>
      </c>
      <c r="B9135" s="774" t="s">
        <v>8879</v>
      </c>
      <c r="C9135" s="774" t="s">
        <v>7725</v>
      </c>
      <c r="D9135" s="774" t="s">
        <v>7737</v>
      </c>
      <c r="E9135" s="717">
        <v>126.5</v>
      </c>
    </row>
    <row r="9136" spans="1:5">
      <c r="A9136" s="774">
        <v>10709</v>
      </c>
      <c r="B9136" s="774" t="s">
        <v>8880</v>
      </c>
      <c r="C9136" s="774" t="s">
        <v>7725</v>
      </c>
      <c r="D9136" s="774" t="s">
        <v>7737</v>
      </c>
      <c r="E9136" s="717">
        <v>155.41</v>
      </c>
    </row>
    <row r="9137" spans="1:5">
      <c r="A9137" s="774">
        <v>39636</v>
      </c>
      <c r="B9137" s="774" t="s">
        <v>8881</v>
      </c>
      <c r="C9137" s="774" t="s">
        <v>7725</v>
      </c>
      <c r="D9137" s="774" t="s">
        <v>7737</v>
      </c>
      <c r="E9137" s="717">
        <v>158.69999999999999</v>
      </c>
    </row>
    <row r="9138" spans="1:5">
      <c r="A9138" s="774">
        <v>10708</v>
      </c>
      <c r="B9138" s="774" t="s">
        <v>8882</v>
      </c>
      <c r="C9138" s="774" t="s">
        <v>7725</v>
      </c>
      <c r="D9138" s="774" t="s">
        <v>7737</v>
      </c>
      <c r="E9138" s="717">
        <v>48.97</v>
      </c>
    </row>
    <row r="9139" spans="1:5">
      <c r="A9139" s="774">
        <v>39635</v>
      </c>
      <c r="B9139" s="774" t="s">
        <v>8883</v>
      </c>
      <c r="C9139" s="774" t="s">
        <v>7725</v>
      </c>
      <c r="D9139" s="774" t="s">
        <v>7737</v>
      </c>
      <c r="E9139" s="717">
        <v>83.37</v>
      </c>
    </row>
    <row r="9140" spans="1:5">
      <c r="A9140" s="774">
        <v>6117</v>
      </c>
      <c r="B9140" s="774" t="s">
        <v>8884</v>
      </c>
      <c r="C9140" s="774" t="s">
        <v>615</v>
      </c>
      <c r="D9140" s="774" t="s">
        <v>7723</v>
      </c>
      <c r="E9140" s="717">
        <v>11.44</v>
      </c>
    </row>
    <row r="9141" spans="1:5">
      <c r="A9141" s="774">
        <v>40913</v>
      </c>
      <c r="B9141" s="774" t="s">
        <v>8885</v>
      </c>
      <c r="C9141" s="774" t="s">
        <v>7941</v>
      </c>
      <c r="D9141" s="774" t="s">
        <v>7723</v>
      </c>
      <c r="E9141" s="718">
        <v>2039.69</v>
      </c>
    </row>
    <row r="9142" spans="1:5">
      <c r="A9142" s="774">
        <v>1214</v>
      </c>
      <c r="B9142" s="774" t="s">
        <v>8886</v>
      </c>
      <c r="C9142" s="774" t="s">
        <v>615</v>
      </c>
      <c r="D9142" s="774" t="s">
        <v>7723</v>
      </c>
      <c r="E9142" s="717">
        <v>14.53</v>
      </c>
    </row>
    <row r="9143" spans="1:5">
      <c r="A9143" s="774">
        <v>40915</v>
      </c>
      <c r="B9143" s="774" t="s">
        <v>8887</v>
      </c>
      <c r="C9143" s="774" t="s">
        <v>7941</v>
      </c>
      <c r="D9143" s="774" t="s">
        <v>7723</v>
      </c>
      <c r="E9143" s="718">
        <v>2588.92</v>
      </c>
    </row>
    <row r="9144" spans="1:5">
      <c r="A9144" s="774">
        <v>1213</v>
      </c>
      <c r="B9144" s="774" t="s">
        <v>8888</v>
      </c>
      <c r="C9144" s="774" t="s">
        <v>615</v>
      </c>
      <c r="D9144" s="774" t="s">
        <v>7726</v>
      </c>
      <c r="E9144" s="717">
        <v>14.53</v>
      </c>
    </row>
    <row r="9145" spans="1:5">
      <c r="A9145" s="774">
        <v>40914</v>
      </c>
      <c r="B9145" s="774" t="s">
        <v>8889</v>
      </c>
      <c r="C9145" s="774" t="s">
        <v>7941</v>
      </c>
      <c r="D9145" s="774" t="s">
        <v>7723</v>
      </c>
      <c r="E9145" s="718">
        <v>2588.92</v>
      </c>
    </row>
    <row r="9146" spans="1:5">
      <c r="A9146" s="774">
        <v>5091</v>
      </c>
      <c r="B9146" s="774" t="s">
        <v>8890</v>
      </c>
      <c r="C9146" s="774" t="s">
        <v>7728</v>
      </c>
      <c r="D9146" s="774" t="s">
        <v>7723</v>
      </c>
      <c r="E9146" s="717">
        <v>15.13</v>
      </c>
    </row>
    <row r="9147" spans="1:5">
      <c r="A9147" s="774">
        <v>14615</v>
      </c>
      <c r="B9147" s="774" t="s">
        <v>8891</v>
      </c>
      <c r="C9147" s="774" t="s">
        <v>7728</v>
      </c>
      <c r="D9147" s="774" t="s">
        <v>7737</v>
      </c>
      <c r="E9147" s="718">
        <v>3488.12</v>
      </c>
    </row>
    <row r="9148" spans="1:5">
      <c r="A9148" s="774">
        <v>2711</v>
      </c>
      <c r="B9148" s="774" t="s">
        <v>8892</v>
      </c>
      <c r="C9148" s="774" t="s">
        <v>7728</v>
      </c>
      <c r="D9148" s="774" t="s">
        <v>7726</v>
      </c>
      <c r="E9148" s="717">
        <v>146.63999999999999</v>
      </c>
    </row>
    <row r="9149" spans="1:5">
      <c r="A9149" s="774">
        <v>37727</v>
      </c>
      <c r="B9149" s="774" t="s">
        <v>8893</v>
      </c>
      <c r="C9149" s="774" t="s">
        <v>7728</v>
      </c>
      <c r="D9149" s="774" t="s">
        <v>7737</v>
      </c>
      <c r="E9149" s="718">
        <v>12500</v>
      </c>
    </row>
    <row r="9150" spans="1:5">
      <c r="A9150" s="774">
        <v>37728</v>
      </c>
      <c r="B9150" s="774" t="s">
        <v>8894</v>
      </c>
      <c r="C9150" s="774" t="s">
        <v>7728</v>
      </c>
      <c r="D9150" s="774" t="s">
        <v>7737</v>
      </c>
      <c r="E9150" s="718">
        <v>16958.04</v>
      </c>
    </row>
    <row r="9151" spans="1:5">
      <c r="A9151" s="774">
        <v>37729</v>
      </c>
      <c r="B9151" s="774" t="s">
        <v>8895</v>
      </c>
      <c r="C9151" s="774" t="s">
        <v>7728</v>
      </c>
      <c r="D9151" s="774" t="s">
        <v>7737</v>
      </c>
      <c r="E9151" s="718">
        <v>18356.64</v>
      </c>
    </row>
    <row r="9152" spans="1:5">
      <c r="A9152" s="774">
        <v>37730</v>
      </c>
      <c r="B9152" s="774" t="s">
        <v>8896</v>
      </c>
      <c r="C9152" s="774" t="s">
        <v>7728</v>
      </c>
      <c r="D9152" s="774" t="s">
        <v>7737</v>
      </c>
      <c r="E9152" s="718">
        <v>19755.240000000002</v>
      </c>
    </row>
    <row r="9153" spans="1:5">
      <c r="A9153" s="774">
        <v>37731</v>
      </c>
      <c r="B9153" s="774" t="s">
        <v>8897</v>
      </c>
      <c r="C9153" s="774" t="s">
        <v>7728</v>
      </c>
      <c r="D9153" s="774" t="s">
        <v>7737</v>
      </c>
      <c r="E9153" s="718">
        <v>21153.84</v>
      </c>
    </row>
    <row r="9154" spans="1:5">
      <c r="A9154" s="774">
        <v>37732</v>
      </c>
      <c r="B9154" s="774" t="s">
        <v>8898</v>
      </c>
      <c r="C9154" s="774" t="s">
        <v>7728</v>
      </c>
      <c r="D9154" s="774" t="s">
        <v>7737</v>
      </c>
      <c r="E9154" s="718">
        <v>24125.87</v>
      </c>
    </row>
    <row r="9155" spans="1:5">
      <c r="A9155" s="774">
        <v>42250</v>
      </c>
      <c r="B9155" s="774" t="s">
        <v>8899</v>
      </c>
      <c r="C9155" s="774" t="s">
        <v>8900</v>
      </c>
      <c r="D9155" s="774" t="s">
        <v>7723</v>
      </c>
      <c r="E9155" s="718">
        <v>3327.93</v>
      </c>
    </row>
    <row r="9156" spans="1:5">
      <c r="A9156" s="774">
        <v>42256</v>
      </c>
      <c r="B9156" s="774" t="s">
        <v>8901</v>
      </c>
      <c r="C9156" s="774" t="s">
        <v>7748</v>
      </c>
      <c r="D9156" s="774" t="s">
        <v>7723</v>
      </c>
      <c r="E9156" s="717">
        <v>9.3699999999999992</v>
      </c>
    </row>
    <row r="9157" spans="1:5">
      <c r="A9157" s="774">
        <v>4743</v>
      </c>
      <c r="B9157" s="774" t="s">
        <v>8902</v>
      </c>
      <c r="C9157" s="774" t="s">
        <v>7938</v>
      </c>
      <c r="D9157" s="774" t="s">
        <v>7723</v>
      </c>
      <c r="E9157" s="717">
        <v>72.2</v>
      </c>
    </row>
    <row r="9158" spans="1:5">
      <c r="A9158" s="774">
        <v>4744</v>
      </c>
      <c r="B9158" s="774" t="s">
        <v>8903</v>
      </c>
      <c r="C9158" s="774" t="s">
        <v>7938</v>
      </c>
      <c r="D9158" s="774" t="s">
        <v>7723</v>
      </c>
      <c r="E9158" s="717">
        <v>115.52</v>
      </c>
    </row>
    <row r="9159" spans="1:5">
      <c r="A9159" s="774">
        <v>4745</v>
      </c>
      <c r="B9159" s="774" t="s">
        <v>8904</v>
      </c>
      <c r="C9159" s="774" t="s">
        <v>7938</v>
      </c>
      <c r="D9159" s="774" t="s">
        <v>7723</v>
      </c>
      <c r="E9159" s="717">
        <v>138.55000000000001</v>
      </c>
    </row>
    <row r="9160" spans="1:5">
      <c r="A9160" s="774">
        <v>36496</v>
      </c>
      <c r="B9160" s="774" t="s">
        <v>8905</v>
      </c>
      <c r="C9160" s="774" t="s">
        <v>7728</v>
      </c>
      <c r="D9160" s="774" t="s">
        <v>7737</v>
      </c>
      <c r="E9160" s="718">
        <v>8856.2900000000009</v>
      </c>
    </row>
    <row r="9161" spans="1:5">
      <c r="A9161" s="774">
        <v>10630</v>
      </c>
      <c r="B9161" s="774" t="s">
        <v>8906</v>
      </c>
      <c r="C9161" s="774" t="s">
        <v>7728</v>
      </c>
      <c r="D9161" s="774" t="s">
        <v>7737</v>
      </c>
      <c r="E9161" s="718">
        <v>471876.06</v>
      </c>
    </row>
    <row r="9162" spans="1:5">
      <c r="A9162" s="774">
        <v>37762</v>
      </c>
      <c r="B9162" s="774" t="s">
        <v>8907</v>
      </c>
      <c r="C9162" s="774" t="s">
        <v>7728</v>
      </c>
      <c r="D9162" s="774" t="s">
        <v>7737</v>
      </c>
      <c r="E9162" s="718">
        <v>404699.34</v>
      </c>
    </row>
    <row r="9163" spans="1:5">
      <c r="A9163" s="774">
        <v>37763</v>
      </c>
      <c r="B9163" s="774" t="s">
        <v>8908</v>
      </c>
      <c r="C9163" s="774" t="s">
        <v>7728</v>
      </c>
      <c r="D9163" s="774" t="s">
        <v>7737</v>
      </c>
      <c r="E9163" s="718">
        <v>409614.65</v>
      </c>
    </row>
    <row r="9164" spans="1:5">
      <c r="A9164" s="774">
        <v>41992</v>
      </c>
      <c r="B9164" s="774" t="s">
        <v>8909</v>
      </c>
      <c r="C9164" s="774" t="s">
        <v>7728</v>
      </c>
      <c r="D9164" s="774" t="s">
        <v>7737</v>
      </c>
      <c r="E9164" s="718">
        <v>465650</v>
      </c>
    </row>
    <row r="9165" spans="1:5">
      <c r="A9165" s="774">
        <v>13215</v>
      </c>
      <c r="B9165" s="774" t="s">
        <v>8910</v>
      </c>
      <c r="C9165" s="774" t="s">
        <v>7728</v>
      </c>
      <c r="D9165" s="774" t="s">
        <v>7737</v>
      </c>
      <c r="E9165" s="718">
        <v>571002.84</v>
      </c>
    </row>
    <row r="9166" spans="1:5">
      <c r="A9166" s="774">
        <v>4235</v>
      </c>
      <c r="B9166" s="774" t="s">
        <v>8911</v>
      </c>
      <c r="C9166" s="774" t="s">
        <v>615</v>
      </c>
      <c r="D9166" s="774" t="s">
        <v>7723</v>
      </c>
      <c r="E9166" s="717">
        <v>8.83</v>
      </c>
    </row>
    <row r="9167" spans="1:5">
      <c r="A9167" s="774">
        <v>40976</v>
      </c>
      <c r="B9167" s="774" t="s">
        <v>8912</v>
      </c>
      <c r="C9167" s="774" t="s">
        <v>7941</v>
      </c>
      <c r="D9167" s="774" t="s">
        <v>7723</v>
      </c>
      <c r="E9167" s="718">
        <v>1574.03</v>
      </c>
    </row>
    <row r="9168" spans="1:5">
      <c r="A9168" s="774">
        <v>39013</v>
      </c>
      <c r="B9168" s="774" t="s">
        <v>8913</v>
      </c>
      <c r="C9168" s="774" t="s">
        <v>7728</v>
      </c>
      <c r="D9168" s="774" t="s">
        <v>7737</v>
      </c>
      <c r="E9168" s="717">
        <v>1.02</v>
      </c>
    </row>
    <row r="9169" spans="1:5">
      <c r="A9169" s="774">
        <v>43091</v>
      </c>
      <c r="B9169" s="774" t="s">
        <v>8914</v>
      </c>
      <c r="C9169" s="774" t="s">
        <v>7728</v>
      </c>
      <c r="D9169" s="774" t="s">
        <v>7723</v>
      </c>
      <c r="E9169" s="718">
        <v>5041.54</v>
      </c>
    </row>
    <row r="9170" spans="1:5">
      <c r="A9170" s="774">
        <v>43092</v>
      </c>
      <c r="B9170" s="774" t="s">
        <v>8915</v>
      </c>
      <c r="C9170" s="774" t="s">
        <v>7728</v>
      </c>
      <c r="D9170" s="774" t="s">
        <v>7723</v>
      </c>
      <c r="E9170" s="718">
        <v>6722.05</v>
      </c>
    </row>
    <row r="9171" spans="1:5">
      <c r="A9171" s="774">
        <v>43089</v>
      </c>
      <c r="B9171" s="774" t="s">
        <v>8916</v>
      </c>
      <c r="C9171" s="774" t="s">
        <v>7728</v>
      </c>
      <c r="D9171" s="774" t="s">
        <v>7723</v>
      </c>
      <c r="E9171" s="718">
        <v>1171.51</v>
      </c>
    </row>
    <row r="9172" spans="1:5">
      <c r="A9172" s="774">
        <v>43090</v>
      </c>
      <c r="B9172" s="774" t="s">
        <v>8917</v>
      </c>
      <c r="C9172" s="774" t="s">
        <v>7728</v>
      </c>
      <c r="D9172" s="774" t="s">
        <v>7723</v>
      </c>
      <c r="E9172" s="718">
        <v>2585.4</v>
      </c>
    </row>
    <row r="9173" spans="1:5">
      <c r="A9173" s="774">
        <v>41967</v>
      </c>
      <c r="B9173" s="774" t="s">
        <v>8918</v>
      </c>
      <c r="C9173" s="774" t="s">
        <v>7722</v>
      </c>
      <c r="D9173" s="774" t="s">
        <v>7723</v>
      </c>
      <c r="E9173" s="717">
        <v>6.55</v>
      </c>
    </row>
    <row r="9174" spans="1:5">
      <c r="A9174" s="774">
        <v>12760</v>
      </c>
      <c r="B9174" s="774" t="s">
        <v>8919</v>
      </c>
      <c r="C9174" s="774" t="s">
        <v>7725</v>
      </c>
      <c r="D9174" s="774" t="s">
        <v>7723</v>
      </c>
      <c r="E9174" s="718">
        <v>1046.7</v>
      </c>
    </row>
    <row r="9175" spans="1:5">
      <c r="A9175" s="774">
        <v>12759</v>
      </c>
      <c r="B9175" s="774" t="s">
        <v>8920</v>
      </c>
      <c r="C9175" s="774" t="s">
        <v>7725</v>
      </c>
      <c r="D9175" s="774" t="s">
        <v>7723</v>
      </c>
      <c r="E9175" s="717">
        <v>697.79</v>
      </c>
    </row>
    <row r="9176" spans="1:5">
      <c r="A9176" s="774">
        <v>43105</v>
      </c>
      <c r="B9176" s="774" t="s">
        <v>8921</v>
      </c>
      <c r="C9176" s="774" t="s">
        <v>7748</v>
      </c>
      <c r="D9176" s="774" t="s">
        <v>7723</v>
      </c>
      <c r="E9176" s="717">
        <v>32.54</v>
      </c>
    </row>
    <row r="9177" spans="1:5">
      <c r="A9177" s="774">
        <v>40424</v>
      </c>
      <c r="B9177" s="774" t="s">
        <v>8922</v>
      </c>
      <c r="C9177" s="774" t="s">
        <v>7748</v>
      </c>
      <c r="D9177" s="774" t="s">
        <v>7723</v>
      </c>
      <c r="E9177" s="717">
        <v>8.26</v>
      </c>
    </row>
    <row r="9178" spans="1:5">
      <c r="A9178" s="774">
        <v>1325</v>
      </c>
      <c r="B9178" s="774" t="s">
        <v>8923</v>
      </c>
      <c r="C9178" s="774" t="s">
        <v>7748</v>
      </c>
      <c r="D9178" s="774" t="s">
        <v>7723</v>
      </c>
      <c r="E9178" s="717">
        <v>9.0500000000000007</v>
      </c>
    </row>
    <row r="9179" spans="1:5">
      <c r="A9179" s="774">
        <v>1327</v>
      </c>
      <c r="B9179" s="774" t="s">
        <v>8924</v>
      </c>
      <c r="C9179" s="774" t="s">
        <v>7748</v>
      </c>
      <c r="D9179" s="774" t="s">
        <v>7723</v>
      </c>
      <c r="E9179" s="717">
        <v>9.64</v>
      </c>
    </row>
    <row r="9180" spans="1:5">
      <c r="A9180" s="774">
        <v>1328</v>
      </c>
      <c r="B9180" s="774" t="s">
        <v>8925</v>
      </c>
      <c r="C9180" s="774" t="s">
        <v>7748</v>
      </c>
      <c r="D9180" s="774" t="s">
        <v>7723</v>
      </c>
      <c r="E9180" s="717">
        <v>9.07</v>
      </c>
    </row>
    <row r="9181" spans="1:5">
      <c r="A9181" s="774">
        <v>1321</v>
      </c>
      <c r="B9181" s="774" t="s">
        <v>8926</v>
      </c>
      <c r="C9181" s="774" t="s">
        <v>7748</v>
      </c>
      <c r="D9181" s="774" t="s">
        <v>7723</v>
      </c>
      <c r="E9181" s="717">
        <v>8.4</v>
      </c>
    </row>
    <row r="9182" spans="1:5">
      <c r="A9182" s="774">
        <v>1318</v>
      </c>
      <c r="B9182" s="774" t="s">
        <v>8927</v>
      </c>
      <c r="C9182" s="774" t="s">
        <v>7748</v>
      </c>
      <c r="D9182" s="774" t="s">
        <v>7723</v>
      </c>
      <c r="E9182" s="717">
        <v>8.41</v>
      </c>
    </row>
    <row r="9183" spans="1:5">
      <c r="A9183" s="774">
        <v>1322</v>
      </c>
      <c r="B9183" s="774" t="s">
        <v>8928</v>
      </c>
      <c r="C9183" s="774" t="s">
        <v>7748</v>
      </c>
      <c r="D9183" s="774" t="s">
        <v>7723</v>
      </c>
      <c r="E9183" s="717">
        <v>8.8800000000000008</v>
      </c>
    </row>
    <row r="9184" spans="1:5">
      <c r="A9184" s="774">
        <v>1323</v>
      </c>
      <c r="B9184" s="774" t="s">
        <v>8929</v>
      </c>
      <c r="C9184" s="774" t="s">
        <v>7748</v>
      </c>
      <c r="D9184" s="774" t="s">
        <v>7723</v>
      </c>
      <c r="E9184" s="717">
        <v>8.8800000000000008</v>
      </c>
    </row>
    <row r="9185" spans="1:5">
      <c r="A9185" s="774">
        <v>1319</v>
      </c>
      <c r="B9185" s="774" t="s">
        <v>8930</v>
      </c>
      <c r="C9185" s="774" t="s">
        <v>7748</v>
      </c>
      <c r="D9185" s="774" t="s">
        <v>7723</v>
      </c>
      <c r="E9185" s="717">
        <v>7.49</v>
      </c>
    </row>
    <row r="9186" spans="1:5">
      <c r="A9186" s="774">
        <v>11026</v>
      </c>
      <c r="B9186" s="774" t="s">
        <v>8931</v>
      </c>
      <c r="C9186" s="774" t="s">
        <v>7748</v>
      </c>
      <c r="D9186" s="774" t="s">
        <v>7723</v>
      </c>
      <c r="E9186" s="717">
        <v>10.3</v>
      </c>
    </row>
    <row r="9187" spans="1:5">
      <c r="A9187" s="774">
        <v>11027</v>
      </c>
      <c r="B9187" s="774" t="s">
        <v>8932</v>
      </c>
      <c r="C9187" s="774" t="s">
        <v>7748</v>
      </c>
      <c r="D9187" s="774" t="s">
        <v>7723</v>
      </c>
      <c r="E9187" s="717">
        <v>10.72</v>
      </c>
    </row>
    <row r="9188" spans="1:5">
      <c r="A9188" s="774">
        <v>11046</v>
      </c>
      <c r="B9188" s="774" t="s">
        <v>8933</v>
      </c>
      <c r="C9188" s="774" t="s">
        <v>7748</v>
      </c>
      <c r="D9188" s="774" t="s">
        <v>7723</v>
      </c>
      <c r="E9188" s="717">
        <v>10.27</v>
      </c>
    </row>
    <row r="9189" spans="1:5">
      <c r="A9189" s="774">
        <v>11047</v>
      </c>
      <c r="B9189" s="774" t="s">
        <v>8934</v>
      </c>
      <c r="C9189" s="774" t="s">
        <v>7748</v>
      </c>
      <c r="D9189" s="774" t="s">
        <v>7723</v>
      </c>
      <c r="E9189" s="717">
        <v>11.19</v>
      </c>
    </row>
    <row r="9190" spans="1:5">
      <c r="A9190" s="774">
        <v>43668</v>
      </c>
      <c r="B9190" s="774" t="s">
        <v>8935</v>
      </c>
      <c r="C9190" s="774" t="s">
        <v>7748</v>
      </c>
      <c r="D9190" s="774" t="s">
        <v>7723</v>
      </c>
      <c r="E9190" s="717">
        <v>9.8800000000000008</v>
      </c>
    </row>
    <row r="9191" spans="1:5">
      <c r="A9191" s="774">
        <v>11049</v>
      </c>
      <c r="B9191" s="774" t="s">
        <v>8936</v>
      </c>
      <c r="C9191" s="774" t="s">
        <v>7748</v>
      </c>
      <c r="D9191" s="774" t="s">
        <v>7726</v>
      </c>
      <c r="E9191" s="717">
        <v>10.7</v>
      </c>
    </row>
    <row r="9192" spans="1:5">
      <c r="A9192" s="774">
        <v>43106</v>
      </c>
      <c r="B9192" s="774" t="s">
        <v>8937</v>
      </c>
      <c r="C9192" s="774" t="s">
        <v>7748</v>
      </c>
      <c r="D9192" s="774" t="s">
        <v>7723</v>
      </c>
      <c r="E9192" s="717">
        <v>10.76</v>
      </c>
    </row>
    <row r="9193" spans="1:5">
      <c r="A9193" s="774">
        <v>11051</v>
      </c>
      <c r="B9193" s="774" t="s">
        <v>8938</v>
      </c>
      <c r="C9193" s="774" t="s">
        <v>7748</v>
      </c>
      <c r="D9193" s="774" t="s">
        <v>7723</v>
      </c>
      <c r="E9193" s="717">
        <v>11.23</v>
      </c>
    </row>
    <row r="9194" spans="1:5">
      <c r="A9194" s="774">
        <v>11061</v>
      </c>
      <c r="B9194" s="774" t="s">
        <v>8939</v>
      </c>
      <c r="C9194" s="774" t="s">
        <v>7748</v>
      </c>
      <c r="D9194" s="774" t="s">
        <v>7723</v>
      </c>
      <c r="E9194" s="717">
        <v>13.48</v>
      </c>
    </row>
    <row r="9195" spans="1:5">
      <c r="A9195" s="774">
        <v>43667</v>
      </c>
      <c r="B9195" s="774" t="s">
        <v>8940</v>
      </c>
      <c r="C9195" s="774" t="s">
        <v>7748</v>
      </c>
      <c r="D9195" s="774" t="s">
        <v>7723</v>
      </c>
      <c r="E9195" s="717">
        <v>9.7899999999999991</v>
      </c>
    </row>
    <row r="9196" spans="1:5">
      <c r="A9196" s="774">
        <v>1333</v>
      </c>
      <c r="B9196" s="774" t="s">
        <v>8941</v>
      </c>
      <c r="C9196" s="774" t="s">
        <v>7748</v>
      </c>
      <c r="D9196" s="774" t="s">
        <v>7723</v>
      </c>
      <c r="E9196" s="717">
        <v>8.16</v>
      </c>
    </row>
    <row r="9197" spans="1:5">
      <c r="A9197" s="774">
        <v>1330</v>
      </c>
      <c r="B9197" s="774" t="s">
        <v>8942</v>
      </c>
      <c r="C9197" s="774" t="s">
        <v>7748</v>
      </c>
      <c r="D9197" s="774" t="s">
        <v>7723</v>
      </c>
      <c r="E9197" s="717">
        <v>8.08</v>
      </c>
    </row>
    <row r="9198" spans="1:5">
      <c r="A9198" s="774">
        <v>10957</v>
      </c>
      <c r="B9198" s="774" t="s">
        <v>8943</v>
      </c>
      <c r="C9198" s="774" t="s">
        <v>7748</v>
      </c>
      <c r="D9198" s="774" t="s">
        <v>7723</v>
      </c>
      <c r="E9198" s="717">
        <v>9.32</v>
      </c>
    </row>
    <row r="9199" spans="1:5">
      <c r="A9199" s="774">
        <v>1332</v>
      </c>
      <c r="B9199" s="774" t="s">
        <v>8944</v>
      </c>
      <c r="C9199" s="774" t="s">
        <v>7748</v>
      </c>
      <c r="D9199" s="774" t="s">
        <v>7723</v>
      </c>
      <c r="E9199" s="717">
        <v>8.2899999999999991</v>
      </c>
    </row>
    <row r="9200" spans="1:5">
      <c r="A9200" s="774">
        <v>1334</v>
      </c>
      <c r="B9200" s="774" t="s">
        <v>8945</v>
      </c>
      <c r="C9200" s="774" t="s">
        <v>7748</v>
      </c>
      <c r="D9200" s="774" t="s">
        <v>7723</v>
      </c>
      <c r="E9200" s="717">
        <v>9.19</v>
      </c>
    </row>
    <row r="9201" spans="1:5">
      <c r="A9201" s="774">
        <v>1335</v>
      </c>
      <c r="B9201" s="774" t="s">
        <v>8946</v>
      </c>
      <c r="C9201" s="774" t="s">
        <v>7748</v>
      </c>
      <c r="D9201" s="774" t="s">
        <v>7723</v>
      </c>
      <c r="E9201" s="717">
        <v>9.5</v>
      </c>
    </row>
    <row r="9202" spans="1:5">
      <c r="A9202" s="774">
        <v>40425</v>
      </c>
      <c r="B9202" s="774" t="s">
        <v>8947</v>
      </c>
      <c r="C9202" s="774" t="s">
        <v>7748</v>
      </c>
      <c r="D9202" s="774" t="s">
        <v>7723</v>
      </c>
      <c r="E9202" s="717">
        <v>8.1300000000000008</v>
      </c>
    </row>
    <row r="9203" spans="1:5">
      <c r="A9203" s="774">
        <v>1337</v>
      </c>
      <c r="B9203" s="774" t="s">
        <v>8948</v>
      </c>
      <c r="C9203" s="774" t="s">
        <v>7748</v>
      </c>
      <c r="D9203" s="774" t="s">
        <v>7723</v>
      </c>
      <c r="E9203" s="717">
        <v>9.32</v>
      </c>
    </row>
    <row r="9204" spans="1:5">
      <c r="A9204" s="774">
        <v>1338</v>
      </c>
      <c r="B9204" s="774" t="s">
        <v>8949</v>
      </c>
      <c r="C9204" s="774" t="s">
        <v>7725</v>
      </c>
      <c r="D9204" s="774" t="s">
        <v>7726</v>
      </c>
      <c r="E9204" s="717">
        <v>38.700000000000003</v>
      </c>
    </row>
    <row r="9205" spans="1:5">
      <c r="A9205" s="774">
        <v>1340</v>
      </c>
      <c r="B9205" s="774" t="s">
        <v>8950</v>
      </c>
      <c r="C9205" s="774" t="s">
        <v>7725</v>
      </c>
      <c r="D9205" s="774" t="s">
        <v>7723</v>
      </c>
      <c r="E9205" s="717">
        <v>44.74</v>
      </c>
    </row>
    <row r="9206" spans="1:5">
      <c r="A9206" s="774">
        <v>1341</v>
      </c>
      <c r="B9206" s="774" t="s">
        <v>8951</v>
      </c>
      <c r="C9206" s="774" t="s">
        <v>7725</v>
      </c>
      <c r="D9206" s="774" t="s">
        <v>7723</v>
      </c>
      <c r="E9206" s="717">
        <v>43.09</v>
      </c>
    </row>
    <row r="9207" spans="1:5">
      <c r="A9207" s="774">
        <v>11134</v>
      </c>
      <c r="B9207" s="774" t="s">
        <v>8952</v>
      </c>
      <c r="C9207" s="774" t="s">
        <v>7725</v>
      </c>
      <c r="D9207" s="774" t="s">
        <v>7726</v>
      </c>
      <c r="E9207" s="717">
        <v>46.47</v>
      </c>
    </row>
    <row r="9208" spans="1:5">
      <c r="A9208" s="774">
        <v>11135</v>
      </c>
      <c r="B9208" s="774" t="s">
        <v>8953</v>
      </c>
      <c r="C9208" s="774" t="s">
        <v>7725</v>
      </c>
      <c r="D9208" s="774" t="s">
        <v>7723</v>
      </c>
      <c r="E9208" s="717">
        <v>56.65</v>
      </c>
    </row>
    <row r="9209" spans="1:5">
      <c r="A9209" s="774">
        <v>11136</v>
      </c>
      <c r="B9209" s="774" t="s">
        <v>8954</v>
      </c>
      <c r="C9209" s="774" t="s">
        <v>7725</v>
      </c>
      <c r="D9209" s="774" t="s">
        <v>7723</v>
      </c>
      <c r="E9209" s="717">
        <v>61.27</v>
      </c>
    </row>
    <row r="9210" spans="1:5">
      <c r="A9210" s="774">
        <v>34743</v>
      </c>
      <c r="B9210" s="774" t="s">
        <v>8955</v>
      </c>
      <c r="C9210" s="774" t="s">
        <v>7725</v>
      </c>
      <c r="D9210" s="774" t="s">
        <v>7723</v>
      </c>
      <c r="E9210" s="717">
        <v>78</v>
      </c>
    </row>
    <row r="9211" spans="1:5">
      <c r="A9211" s="774">
        <v>11137</v>
      </c>
      <c r="B9211" s="774" t="s">
        <v>8956</v>
      </c>
      <c r="C9211" s="774" t="s">
        <v>7725</v>
      </c>
      <c r="D9211" s="774" t="s">
        <v>7723</v>
      </c>
      <c r="E9211" s="717">
        <v>86.99</v>
      </c>
    </row>
    <row r="9212" spans="1:5">
      <c r="A9212" s="774">
        <v>34745</v>
      </c>
      <c r="B9212" s="774" t="s">
        <v>8957</v>
      </c>
      <c r="C9212" s="774" t="s">
        <v>7725</v>
      </c>
      <c r="D9212" s="774" t="s">
        <v>7723</v>
      </c>
      <c r="E9212" s="717">
        <v>99.13</v>
      </c>
    </row>
    <row r="9213" spans="1:5">
      <c r="A9213" s="774">
        <v>34746</v>
      </c>
      <c r="B9213" s="774" t="s">
        <v>8958</v>
      </c>
      <c r="C9213" s="774" t="s">
        <v>7725</v>
      </c>
      <c r="D9213" s="774" t="s">
        <v>7723</v>
      </c>
      <c r="E9213" s="717">
        <v>25.53</v>
      </c>
    </row>
    <row r="9214" spans="1:5">
      <c r="A9214" s="774">
        <v>1360</v>
      </c>
      <c r="B9214" s="774" t="s">
        <v>8959</v>
      </c>
      <c r="C9214" s="774" t="s">
        <v>7725</v>
      </c>
      <c r="D9214" s="774" t="s">
        <v>7723</v>
      </c>
      <c r="E9214" s="717">
        <v>31.53</v>
      </c>
    </row>
    <row r="9215" spans="1:5">
      <c r="A9215" s="774">
        <v>1346</v>
      </c>
      <c r="B9215" s="774" t="s">
        <v>8960</v>
      </c>
      <c r="C9215" s="774" t="s">
        <v>7725</v>
      </c>
      <c r="D9215" s="774" t="s">
        <v>7723</v>
      </c>
      <c r="E9215" s="717">
        <v>23.86</v>
      </c>
    </row>
    <row r="9216" spans="1:5">
      <c r="A9216" s="774">
        <v>1345</v>
      </c>
      <c r="B9216" s="774" t="s">
        <v>8961</v>
      </c>
      <c r="C9216" s="774" t="s">
        <v>7725</v>
      </c>
      <c r="D9216" s="774" t="s">
        <v>7723</v>
      </c>
      <c r="E9216" s="717">
        <v>38.659999999999997</v>
      </c>
    </row>
    <row r="9217" spans="1:5">
      <c r="A9217" s="774">
        <v>1347</v>
      </c>
      <c r="B9217" s="774" t="s">
        <v>8962</v>
      </c>
      <c r="C9217" s="774" t="s">
        <v>7725</v>
      </c>
      <c r="D9217" s="774" t="s">
        <v>7726</v>
      </c>
      <c r="E9217" s="717">
        <v>28.51</v>
      </c>
    </row>
    <row r="9218" spans="1:5">
      <c r="A9218" s="774">
        <v>1355</v>
      </c>
      <c r="B9218" s="774" t="s">
        <v>8963</v>
      </c>
      <c r="C9218" s="774" t="s">
        <v>7725</v>
      </c>
      <c r="D9218" s="774" t="s">
        <v>7723</v>
      </c>
      <c r="E9218" s="717">
        <v>28.28</v>
      </c>
    </row>
    <row r="9219" spans="1:5">
      <c r="A9219" s="774">
        <v>1358</v>
      </c>
      <c r="B9219" s="774" t="s">
        <v>8964</v>
      </c>
      <c r="C9219" s="774" t="s">
        <v>7725</v>
      </c>
      <c r="D9219" s="774" t="s">
        <v>7723</v>
      </c>
      <c r="E9219" s="717">
        <v>32.770000000000003</v>
      </c>
    </row>
    <row r="9220" spans="1:5">
      <c r="A9220" s="774">
        <v>34659</v>
      </c>
      <c r="B9220" s="774" t="s">
        <v>8965</v>
      </c>
      <c r="C9220" s="774" t="s">
        <v>7725</v>
      </c>
      <c r="D9220" s="774" t="s">
        <v>7723</v>
      </c>
      <c r="E9220" s="717">
        <v>30.6</v>
      </c>
    </row>
    <row r="9221" spans="1:5">
      <c r="A9221" s="774">
        <v>34514</v>
      </c>
      <c r="B9221" s="774" t="s">
        <v>8966</v>
      </c>
      <c r="C9221" s="774" t="s">
        <v>7725</v>
      </c>
      <c r="D9221" s="774" t="s">
        <v>7726</v>
      </c>
      <c r="E9221" s="717">
        <v>33.9</v>
      </c>
    </row>
    <row r="9222" spans="1:5">
      <c r="A9222" s="774">
        <v>34660</v>
      </c>
      <c r="B9222" s="774" t="s">
        <v>8967</v>
      </c>
      <c r="C9222" s="774" t="s">
        <v>7725</v>
      </c>
      <c r="D9222" s="774" t="s">
        <v>7723</v>
      </c>
      <c r="E9222" s="717">
        <v>43.02</v>
      </c>
    </row>
    <row r="9223" spans="1:5">
      <c r="A9223" s="774">
        <v>34661</v>
      </c>
      <c r="B9223" s="774" t="s">
        <v>8968</v>
      </c>
      <c r="C9223" s="774" t="s">
        <v>7725</v>
      </c>
      <c r="D9223" s="774" t="s">
        <v>7723</v>
      </c>
      <c r="E9223" s="717">
        <v>61.79</v>
      </c>
    </row>
    <row r="9224" spans="1:5">
      <c r="A9224" s="774">
        <v>34667</v>
      </c>
      <c r="B9224" s="774" t="s">
        <v>8969</v>
      </c>
      <c r="C9224" s="774" t="s">
        <v>7725</v>
      </c>
      <c r="D9224" s="774" t="s">
        <v>7723</v>
      </c>
      <c r="E9224" s="717">
        <v>22.37</v>
      </c>
    </row>
    <row r="9225" spans="1:5">
      <c r="A9225" s="774">
        <v>34668</v>
      </c>
      <c r="B9225" s="774" t="s">
        <v>8970</v>
      </c>
      <c r="C9225" s="774" t="s">
        <v>7725</v>
      </c>
      <c r="D9225" s="774" t="s">
        <v>7723</v>
      </c>
      <c r="E9225" s="717">
        <v>29.24</v>
      </c>
    </row>
    <row r="9226" spans="1:5">
      <c r="A9226" s="774">
        <v>34741</v>
      </c>
      <c r="B9226" s="774" t="s">
        <v>8971</v>
      </c>
      <c r="C9226" s="774" t="s">
        <v>7725</v>
      </c>
      <c r="D9226" s="774" t="s">
        <v>7723</v>
      </c>
      <c r="E9226" s="717">
        <v>32.17</v>
      </c>
    </row>
    <row r="9227" spans="1:5">
      <c r="A9227" s="774">
        <v>34664</v>
      </c>
      <c r="B9227" s="774" t="s">
        <v>8972</v>
      </c>
      <c r="C9227" s="774" t="s">
        <v>7725</v>
      </c>
      <c r="D9227" s="774" t="s">
        <v>7723</v>
      </c>
      <c r="E9227" s="717">
        <v>35.11</v>
      </c>
    </row>
    <row r="9228" spans="1:5">
      <c r="A9228" s="774">
        <v>34665</v>
      </c>
      <c r="B9228" s="774" t="s">
        <v>8973</v>
      </c>
      <c r="C9228" s="774" t="s">
        <v>7725</v>
      </c>
      <c r="D9228" s="774" t="s">
        <v>7723</v>
      </c>
      <c r="E9228" s="717">
        <v>43.58</v>
      </c>
    </row>
    <row r="9229" spans="1:5">
      <c r="A9229" s="774">
        <v>34666</v>
      </c>
      <c r="B9229" s="774" t="s">
        <v>8974</v>
      </c>
      <c r="C9229" s="774" t="s">
        <v>7725</v>
      </c>
      <c r="D9229" s="774" t="s">
        <v>7723</v>
      </c>
      <c r="E9229" s="717">
        <v>65.83</v>
      </c>
    </row>
    <row r="9230" spans="1:5">
      <c r="A9230" s="774">
        <v>34669</v>
      </c>
      <c r="B9230" s="774" t="s">
        <v>8975</v>
      </c>
      <c r="C9230" s="774" t="s">
        <v>7725</v>
      </c>
      <c r="D9230" s="774" t="s">
        <v>7723</v>
      </c>
      <c r="E9230" s="717">
        <v>24.14</v>
      </c>
    </row>
    <row r="9231" spans="1:5">
      <c r="A9231" s="774">
        <v>34670</v>
      </c>
      <c r="B9231" s="774" t="s">
        <v>8976</v>
      </c>
      <c r="C9231" s="774" t="s">
        <v>7725</v>
      </c>
      <c r="D9231" s="774" t="s">
        <v>7723</v>
      </c>
      <c r="E9231" s="717">
        <v>29.52</v>
      </c>
    </row>
    <row r="9232" spans="1:5">
      <c r="A9232" s="774">
        <v>34671</v>
      </c>
      <c r="B9232" s="774" t="s">
        <v>8977</v>
      </c>
      <c r="C9232" s="774" t="s">
        <v>7725</v>
      </c>
      <c r="D9232" s="774" t="s">
        <v>7723</v>
      </c>
      <c r="E9232" s="717">
        <v>24.64</v>
      </c>
    </row>
    <row r="9233" spans="1:5">
      <c r="A9233" s="774">
        <v>34672</v>
      </c>
      <c r="B9233" s="774" t="s">
        <v>8978</v>
      </c>
      <c r="C9233" s="774" t="s">
        <v>7725</v>
      </c>
      <c r="D9233" s="774" t="s">
        <v>7723</v>
      </c>
      <c r="E9233" s="717">
        <v>25.98</v>
      </c>
    </row>
    <row r="9234" spans="1:5">
      <c r="A9234" s="774">
        <v>34673</v>
      </c>
      <c r="B9234" s="774" t="s">
        <v>8979</v>
      </c>
      <c r="C9234" s="774" t="s">
        <v>7725</v>
      </c>
      <c r="D9234" s="774" t="s">
        <v>7723</v>
      </c>
      <c r="E9234" s="717">
        <v>31.71</v>
      </c>
    </row>
    <row r="9235" spans="1:5">
      <c r="A9235" s="774">
        <v>34674</v>
      </c>
      <c r="B9235" s="774" t="s">
        <v>8980</v>
      </c>
      <c r="C9235" s="774" t="s">
        <v>7725</v>
      </c>
      <c r="D9235" s="774" t="s">
        <v>7723</v>
      </c>
      <c r="E9235" s="717">
        <v>42.15</v>
      </c>
    </row>
    <row r="9236" spans="1:5">
      <c r="A9236" s="774">
        <v>34675</v>
      </c>
      <c r="B9236" s="774" t="s">
        <v>8981</v>
      </c>
      <c r="C9236" s="774" t="s">
        <v>7725</v>
      </c>
      <c r="D9236" s="774" t="s">
        <v>7723</v>
      </c>
      <c r="E9236" s="717">
        <v>51.39</v>
      </c>
    </row>
    <row r="9237" spans="1:5">
      <c r="A9237" s="774">
        <v>34676</v>
      </c>
      <c r="B9237" s="774" t="s">
        <v>8982</v>
      </c>
      <c r="C9237" s="774" t="s">
        <v>7725</v>
      </c>
      <c r="D9237" s="774" t="s">
        <v>7723</v>
      </c>
      <c r="E9237" s="717">
        <v>14.79</v>
      </c>
    </row>
    <row r="9238" spans="1:5">
      <c r="A9238" s="774">
        <v>34677</v>
      </c>
      <c r="B9238" s="774" t="s">
        <v>8983</v>
      </c>
      <c r="C9238" s="774" t="s">
        <v>7725</v>
      </c>
      <c r="D9238" s="774" t="s">
        <v>7723</v>
      </c>
      <c r="E9238" s="717">
        <v>19.89</v>
      </c>
    </row>
    <row r="9239" spans="1:5">
      <c r="A9239" s="774">
        <v>43126</v>
      </c>
      <c r="B9239" s="774" t="s">
        <v>8984</v>
      </c>
      <c r="C9239" s="774" t="s">
        <v>7725</v>
      </c>
      <c r="D9239" s="774" t="s">
        <v>7737</v>
      </c>
      <c r="E9239" s="717">
        <v>131.36000000000001</v>
      </c>
    </row>
    <row r="9240" spans="1:5">
      <c r="A9240" s="774">
        <v>43124</v>
      </c>
      <c r="B9240" s="774" t="s">
        <v>8985</v>
      </c>
      <c r="C9240" s="774" t="s">
        <v>7725</v>
      </c>
      <c r="D9240" s="774" t="s">
        <v>7737</v>
      </c>
      <c r="E9240" s="717">
        <v>153.38</v>
      </c>
    </row>
    <row r="9241" spans="1:5">
      <c r="A9241" s="774">
        <v>43125</v>
      </c>
      <c r="B9241" s="774" t="s">
        <v>8986</v>
      </c>
      <c r="C9241" s="774" t="s">
        <v>7725</v>
      </c>
      <c r="D9241" s="774" t="s">
        <v>7737</v>
      </c>
      <c r="E9241" s="717">
        <v>198.92</v>
      </c>
    </row>
    <row r="9242" spans="1:5">
      <c r="A9242" s="774">
        <v>40623</v>
      </c>
      <c r="B9242" s="774" t="s">
        <v>8987</v>
      </c>
      <c r="C9242" s="774" t="s">
        <v>8219</v>
      </c>
      <c r="D9242" s="774" t="s">
        <v>7723</v>
      </c>
      <c r="E9242" s="717">
        <v>90.75</v>
      </c>
    </row>
    <row r="9243" spans="1:5">
      <c r="A9243" s="774">
        <v>43701</v>
      </c>
      <c r="B9243" s="774" t="s">
        <v>8988</v>
      </c>
      <c r="C9243" s="774" t="s">
        <v>7748</v>
      </c>
      <c r="D9243" s="774" t="s">
        <v>7737</v>
      </c>
      <c r="E9243" s="717">
        <v>29.33</v>
      </c>
    </row>
    <row r="9244" spans="1:5">
      <c r="A9244" s="774">
        <v>12083</v>
      </c>
      <c r="B9244" s="774" t="s">
        <v>8989</v>
      </c>
      <c r="C9244" s="774" t="s">
        <v>7728</v>
      </c>
      <c r="D9244" s="774" t="s">
        <v>7737</v>
      </c>
      <c r="E9244" s="717">
        <v>694.92</v>
      </c>
    </row>
    <row r="9245" spans="1:5">
      <c r="A9245" s="774">
        <v>12081</v>
      </c>
      <c r="B9245" s="774" t="s">
        <v>8990</v>
      </c>
      <c r="C9245" s="774" t="s">
        <v>7728</v>
      </c>
      <c r="D9245" s="774" t="s">
        <v>7737</v>
      </c>
      <c r="E9245" s="717">
        <v>235</v>
      </c>
    </row>
    <row r="9246" spans="1:5">
      <c r="A9246" s="774">
        <v>12082</v>
      </c>
      <c r="B9246" s="774" t="s">
        <v>8991</v>
      </c>
      <c r="C9246" s="774" t="s">
        <v>7728</v>
      </c>
      <c r="D9246" s="774" t="s">
        <v>7737</v>
      </c>
      <c r="E9246" s="717">
        <v>369.33</v>
      </c>
    </row>
    <row r="9247" spans="1:5">
      <c r="A9247" s="774">
        <v>13354</v>
      </c>
      <c r="B9247" s="774" t="s">
        <v>8992</v>
      </c>
      <c r="C9247" s="774" t="s">
        <v>7728</v>
      </c>
      <c r="D9247" s="774" t="s">
        <v>7737</v>
      </c>
      <c r="E9247" s="717">
        <v>551.6</v>
      </c>
    </row>
    <row r="9248" spans="1:5">
      <c r="A9248" s="774">
        <v>14057</v>
      </c>
      <c r="B9248" s="774" t="s">
        <v>8993</v>
      </c>
      <c r="C9248" s="774" t="s">
        <v>7728</v>
      </c>
      <c r="D9248" s="774" t="s">
        <v>7737</v>
      </c>
      <c r="E9248" s="717">
        <v>307.97000000000003</v>
      </c>
    </row>
    <row r="9249" spans="1:5">
      <c r="A9249" s="774">
        <v>14058</v>
      </c>
      <c r="B9249" s="774" t="s">
        <v>8994</v>
      </c>
      <c r="C9249" s="774" t="s">
        <v>7728</v>
      </c>
      <c r="D9249" s="774" t="s">
        <v>7737</v>
      </c>
      <c r="E9249" s="717">
        <v>485.81</v>
      </c>
    </row>
    <row r="9250" spans="1:5">
      <c r="A9250" s="774">
        <v>20971</v>
      </c>
      <c r="B9250" s="774" t="s">
        <v>8995</v>
      </c>
      <c r="C9250" s="774" t="s">
        <v>7728</v>
      </c>
      <c r="D9250" s="774" t="s">
        <v>7723</v>
      </c>
      <c r="E9250" s="717">
        <v>9.73</v>
      </c>
    </row>
    <row r="9251" spans="1:5">
      <c r="A9251" s="774">
        <v>5047</v>
      </c>
      <c r="B9251" s="774" t="s">
        <v>8996</v>
      </c>
      <c r="C9251" s="774" t="s">
        <v>7728</v>
      </c>
      <c r="D9251" s="774" t="s">
        <v>7737</v>
      </c>
      <c r="E9251" s="717">
        <v>330.99</v>
      </c>
    </row>
    <row r="9252" spans="1:5">
      <c r="A9252" s="774">
        <v>13369</v>
      </c>
      <c r="B9252" s="774" t="s">
        <v>8997</v>
      </c>
      <c r="C9252" s="774" t="s">
        <v>7728</v>
      </c>
      <c r="D9252" s="774" t="s">
        <v>7737</v>
      </c>
      <c r="E9252" s="717">
        <v>359.04</v>
      </c>
    </row>
    <row r="9253" spans="1:5">
      <c r="A9253" s="774">
        <v>13370</v>
      </c>
      <c r="B9253" s="774" t="s">
        <v>8998</v>
      </c>
      <c r="C9253" s="774" t="s">
        <v>7728</v>
      </c>
      <c r="D9253" s="774" t="s">
        <v>7737</v>
      </c>
      <c r="E9253" s="717">
        <v>497.71</v>
      </c>
    </row>
    <row r="9254" spans="1:5">
      <c r="A9254" s="774">
        <v>13279</v>
      </c>
      <c r="B9254" s="774" t="s">
        <v>8999</v>
      </c>
      <c r="C9254" s="774" t="s">
        <v>7748</v>
      </c>
      <c r="D9254" s="774" t="s">
        <v>7723</v>
      </c>
      <c r="E9254" s="717">
        <v>18.739999999999998</v>
      </c>
    </row>
    <row r="9255" spans="1:5">
      <c r="A9255" s="774">
        <v>11977</v>
      </c>
      <c r="B9255" s="774" t="s">
        <v>9000</v>
      </c>
      <c r="C9255" s="774" t="s">
        <v>7728</v>
      </c>
      <c r="D9255" s="774" t="s">
        <v>7723</v>
      </c>
      <c r="E9255" s="717">
        <v>9.7100000000000009</v>
      </c>
    </row>
    <row r="9256" spans="1:5">
      <c r="A9256" s="774">
        <v>11975</v>
      </c>
      <c r="B9256" s="774" t="s">
        <v>9001</v>
      </c>
      <c r="C9256" s="774" t="s">
        <v>7728</v>
      </c>
      <c r="D9256" s="774" t="s">
        <v>7723</v>
      </c>
      <c r="E9256" s="717">
        <v>21.28</v>
      </c>
    </row>
    <row r="9257" spans="1:5">
      <c r="A9257" s="774">
        <v>39746</v>
      </c>
      <c r="B9257" s="774" t="s">
        <v>9002</v>
      </c>
      <c r="C9257" s="774" t="s">
        <v>7728</v>
      </c>
      <c r="D9257" s="774" t="s">
        <v>7723</v>
      </c>
      <c r="E9257" s="717">
        <v>236.86</v>
      </c>
    </row>
    <row r="9258" spans="1:5">
      <c r="A9258" s="774">
        <v>11976</v>
      </c>
      <c r="B9258" s="774" t="s">
        <v>9003</v>
      </c>
      <c r="C9258" s="774" t="s">
        <v>7728</v>
      </c>
      <c r="D9258" s="774" t="s">
        <v>7723</v>
      </c>
      <c r="E9258" s="717">
        <v>1.0900000000000001</v>
      </c>
    </row>
    <row r="9259" spans="1:5">
      <c r="A9259" s="774">
        <v>1368</v>
      </c>
      <c r="B9259" s="774" t="s">
        <v>9004</v>
      </c>
      <c r="C9259" s="774" t="s">
        <v>7728</v>
      </c>
      <c r="D9259" s="774" t="s">
        <v>7726</v>
      </c>
      <c r="E9259" s="717">
        <v>58.77</v>
      </c>
    </row>
    <row r="9260" spans="1:5">
      <c r="A9260" s="774">
        <v>1367</v>
      </c>
      <c r="B9260" s="774" t="s">
        <v>9005</v>
      </c>
      <c r="C9260" s="774" t="s">
        <v>7728</v>
      </c>
      <c r="D9260" s="774" t="s">
        <v>7723</v>
      </c>
      <c r="E9260" s="717">
        <v>190.1</v>
      </c>
    </row>
    <row r="9261" spans="1:5">
      <c r="A9261" s="774">
        <v>7608</v>
      </c>
      <c r="B9261" s="774" t="s">
        <v>9006</v>
      </c>
      <c r="C9261" s="774" t="s">
        <v>7728</v>
      </c>
      <c r="D9261" s="774" t="s">
        <v>7723</v>
      </c>
      <c r="E9261" s="717">
        <v>6.44</v>
      </c>
    </row>
    <row r="9262" spans="1:5">
      <c r="A9262" s="774">
        <v>41900</v>
      </c>
      <c r="B9262" s="774" t="s">
        <v>9007</v>
      </c>
      <c r="C9262" s="774" t="s">
        <v>7748</v>
      </c>
      <c r="D9262" s="774" t="s">
        <v>7737</v>
      </c>
      <c r="E9262" s="717">
        <v>3.22</v>
      </c>
    </row>
    <row r="9263" spans="1:5">
      <c r="A9263" s="774">
        <v>41899</v>
      </c>
      <c r="B9263" s="774" t="s">
        <v>9008</v>
      </c>
      <c r="C9263" s="774" t="s">
        <v>8900</v>
      </c>
      <c r="D9263" s="774" t="s">
        <v>7737</v>
      </c>
      <c r="E9263" s="718">
        <v>3168.62</v>
      </c>
    </row>
    <row r="9264" spans="1:5">
      <c r="A9264" s="774">
        <v>1380</v>
      </c>
      <c r="B9264" s="774" t="s">
        <v>9009</v>
      </c>
      <c r="C9264" s="774" t="s">
        <v>7748</v>
      </c>
      <c r="D9264" s="774" t="s">
        <v>7723</v>
      </c>
      <c r="E9264" s="717">
        <v>2.8</v>
      </c>
    </row>
    <row r="9265" spans="1:5">
      <c r="A9265" s="774">
        <v>1375</v>
      </c>
      <c r="B9265" s="774" t="s">
        <v>9010</v>
      </c>
      <c r="C9265" s="774" t="s">
        <v>7748</v>
      </c>
      <c r="D9265" s="774" t="s">
        <v>7723</v>
      </c>
      <c r="E9265" s="717">
        <v>13.26</v>
      </c>
    </row>
    <row r="9266" spans="1:5">
      <c r="A9266" s="774">
        <v>1379</v>
      </c>
      <c r="B9266" s="774" t="s">
        <v>273</v>
      </c>
      <c r="C9266" s="774" t="s">
        <v>7748</v>
      </c>
      <c r="D9266" s="774" t="s">
        <v>7723</v>
      </c>
      <c r="E9266" s="717">
        <v>0.47</v>
      </c>
    </row>
    <row r="9267" spans="1:5">
      <c r="A9267" s="774">
        <v>10511</v>
      </c>
      <c r="B9267" s="774" t="s">
        <v>9011</v>
      </c>
      <c r="C9267" s="774" t="s">
        <v>9012</v>
      </c>
      <c r="D9267" s="774" t="s">
        <v>7726</v>
      </c>
      <c r="E9267" s="717">
        <v>23.9</v>
      </c>
    </row>
    <row r="9268" spans="1:5">
      <c r="A9268" s="774">
        <v>13284</v>
      </c>
      <c r="B9268" s="774" t="s">
        <v>9013</v>
      </c>
      <c r="C9268" s="774" t="s">
        <v>7748</v>
      </c>
      <c r="D9268" s="774" t="s">
        <v>7723</v>
      </c>
      <c r="E9268" s="717">
        <v>0.4</v>
      </c>
    </row>
    <row r="9269" spans="1:5">
      <c r="A9269" s="774">
        <v>25974</v>
      </c>
      <c r="B9269" s="774" t="s">
        <v>9014</v>
      </c>
      <c r="C9269" s="774" t="s">
        <v>7748</v>
      </c>
      <c r="D9269" s="774" t="s">
        <v>7723</v>
      </c>
      <c r="E9269" s="717">
        <v>1.6</v>
      </c>
    </row>
    <row r="9270" spans="1:5">
      <c r="A9270" s="774">
        <v>1382</v>
      </c>
      <c r="B9270" s="774" t="s">
        <v>9015</v>
      </c>
      <c r="C9270" s="774" t="s">
        <v>9012</v>
      </c>
      <c r="D9270" s="774" t="s">
        <v>7723</v>
      </c>
      <c r="E9270" s="717">
        <v>23.03</v>
      </c>
    </row>
    <row r="9271" spans="1:5">
      <c r="A9271" s="774">
        <v>34753</v>
      </c>
      <c r="B9271" s="774" t="s">
        <v>9016</v>
      </c>
      <c r="C9271" s="774" t="s">
        <v>7748</v>
      </c>
      <c r="D9271" s="774" t="s">
        <v>7723</v>
      </c>
      <c r="E9271" s="717">
        <v>0.46</v>
      </c>
    </row>
    <row r="9272" spans="1:5">
      <c r="A9272" s="774">
        <v>420</v>
      </c>
      <c r="B9272" s="774" t="s">
        <v>9017</v>
      </c>
      <c r="C9272" s="774" t="s">
        <v>7728</v>
      </c>
      <c r="D9272" s="774" t="s">
        <v>7737</v>
      </c>
      <c r="E9272" s="717">
        <v>22.35</v>
      </c>
    </row>
    <row r="9273" spans="1:5">
      <c r="A9273" s="774">
        <v>12327</v>
      </c>
      <c r="B9273" s="774" t="s">
        <v>9018</v>
      </c>
      <c r="C9273" s="774" t="s">
        <v>7728</v>
      </c>
      <c r="D9273" s="774" t="s">
        <v>7737</v>
      </c>
      <c r="E9273" s="717">
        <v>26.63</v>
      </c>
    </row>
    <row r="9274" spans="1:5">
      <c r="A9274" s="774">
        <v>36148</v>
      </c>
      <c r="B9274" s="774" t="s">
        <v>9019</v>
      </c>
      <c r="C9274" s="774" t="s">
        <v>7728</v>
      </c>
      <c r="D9274" s="774" t="s">
        <v>7723</v>
      </c>
      <c r="E9274" s="717">
        <v>57.6</v>
      </c>
    </row>
    <row r="9275" spans="1:5">
      <c r="A9275" s="774">
        <v>12329</v>
      </c>
      <c r="B9275" s="774" t="s">
        <v>9020</v>
      </c>
      <c r="C9275" s="774" t="s">
        <v>7748</v>
      </c>
      <c r="D9275" s="774" t="s">
        <v>7723</v>
      </c>
      <c r="E9275" s="717">
        <v>102.17</v>
      </c>
    </row>
    <row r="9276" spans="1:5">
      <c r="A9276" s="774">
        <v>1339</v>
      </c>
      <c r="B9276" s="774" t="s">
        <v>9021</v>
      </c>
      <c r="C9276" s="774" t="s">
        <v>7748</v>
      </c>
      <c r="D9276" s="774" t="s">
        <v>7723</v>
      </c>
      <c r="E9276" s="717">
        <v>38.799999999999997</v>
      </c>
    </row>
    <row r="9277" spans="1:5">
      <c r="A9277" s="774">
        <v>11849</v>
      </c>
      <c r="B9277" s="774" t="s">
        <v>9022</v>
      </c>
      <c r="C9277" s="774" t="s">
        <v>7722</v>
      </c>
      <c r="D9277" s="774" t="s">
        <v>7723</v>
      </c>
      <c r="E9277" s="717">
        <v>17.82</v>
      </c>
    </row>
    <row r="9278" spans="1:5">
      <c r="A9278" s="774">
        <v>37418</v>
      </c>
      <c r="B9278" s="774" t="s">
        <v>9023</v>
      </c>
      <c r="C9278" s="774" t="s">
        <v>7728</v>
      </c>
      <c r="D9278" s="774" t="s">
        <v>7737</v>
      </c>
      <c r="E9278" s="717">
        <v>15.12</v>
      </c>
    </row>
    <row r="9279" spans="1:5">
      <c r="A9279" s="774">
        <v>37419</v>
      </c>
      <c r="B9279" s="774" t="s">
        <v>9024</v>
      </c>
      <c r="C9279" s="774" t="s">
        <v>7728</v>
      </c>
      <c r="D9279" s="774" t="s">
        <v>7737</v>
      </c>
      <c r="E9279" s="717">
        <v>15.53</v>
      </c>
    </row>
    <row r="9280" spans="1:5">
      <c r="A9280" s="774">
        <v>1427</v>
      </c>
      <c r="B9280" s="774" t="s">
        <v>9025</v>
      </c>
      <c r="C9280" s="774" t="s">
        <v>7728</v>
      </c>
      <c r="D9280" s="774" t="s">
        <v>7737</v>
      </c>
      <c r="E9280" s="717">
        <v>17.760000000000002</v>
      </c>
    </row>
    <row r="9281" spans="1:5">
      <c r="A9281" s="774">
        <v>1402</v>
      </c>
      <c r="B9281" s="774" t="s">
        <v>9026</v>
      </c>
      <c r="C9281" s="774" t="s">
        <v>7728</v>
      </c>
      <c r="D9281" s="774" t="s">
        <v>7737</v>
      </c>
      <c r="E9281" s="717">
        <v>6.14</v>
      </c>
    </row>
    <row r="9282" spans="1:5">
      <c r="A9282" s="774">
        <v>1420</v>
      </c>
      <c r="B9282" s="774" t="s">
        <v>9027</v>
      </c>
      <c r="C9282" s="774" t="s">
        <v>7728</v>
      </c>
      <c r="D9282" s="774" t="s">
        <v>7737</v>
      </c>
      <c r="E9282" s="717">
        <v>7.9</v>
      </c>
    </row>
    <row r="9283" spans="1:5">
      <c r="A9283" s="774">
        <v>1419</v>
      </c>
      <c r="B9283" s="774" t="s">
        <v>9028</v>
      </c>
      <c r="C9283" s="774" t="s">
        <v>7728</v>
      </c>
      <c r="D9283" s="774" t="s">
        <v>7737</v>
      </c>
      <c r="E9283" s="717">
        <v>9.5399999999999991</v>
      </c>
    </row>
    <row r="9284" spans="1:5">
      <c r="A9284" s="774">
        <v>1414</v>
      </c>
      <c r="B9284" s="774" t="s">
        <v>9029</v>
      </c>
      <c r="C9284" s="774" t="s">
        <v>7728</v>
      </c>
      <c r="D9284" s="774" t="s">
        <v>7737</v>
      </c>
      <c r="E9284" s="717">
        <v>9.34</v>
      </c>
    </row>
    <row r="9285" spans="1:5">
      <c r="A9285" s="774">
        <v>1413</v>
      </c>
      <c r="B9285" s="774" t="s">
        <v>9030</v>
      </c>
      <c r="C9285" s="774" t="s">
        <v>7728</v>
      </c>
      <c r="D9285" s="774" t="s">
        <v>7737</v>
      </c>
      <c r="E9285" s="717">
        <v>13.79</v>
      </c>
    </row>
    <row r="9286" spans="1:5">
      <c r="A9286" s="774">
        <v>1412</v>
      </c>
      <c r="B9286" s="774" t="s">
        <v>9031</v>
      </c>
      <c r="C9286" s="774" t="s">
        <v>7728</v>
      </c>
      <c r="D9286" s="774" t="s">
        <v>7737</v>
      </c>
      <c r="E9286" s="717">
        <v>11.69</v>
      </c>
    </row>
    <row r="9287" spans="1:5">
      <c r="A9287" s="774">
        <v>1411</v>
      </c>
      <c r="B9287" s="774" t="s">
        <v>9032</v>
      </c>
      <c r="C9287" s="774" t="s">
        <v>7728</v>
      </c>
      <c r="D9287" s="774" t="s">
        <v>7737</v>
      </c>
      <c r="E9287" s="717">
        <v>21.26</v>
      </c>
    </row>
    <row r="9288" spans="1:5">
      <c r="A9288" s="774">
        <v>1406</v>
      </c>
      <c r="B9288" s="774" t="s">
        <v>9033</v>
      </c>
      <c r="C9288" s="774" t="s">
        <v>7728</v>
      </c>
      <c r="D9288" s="774" t="s">
        <v>7737</v>
      </c>
      <c r="E9288" s="717">
        <v>14.1</v>
      </c>
    </row>
    <row r="9289" spans="1:5">
      <c r="A9289" s="774">
        <v>1407</v>
      </c>
      <c r="B9289" s="774" t="s">
        <v>9034</v>
      </c>
      <c r="C9289" s="774" t="s">
        <v>7728</v>
      </c>
      <c r="D9289" s="774" t="s">
        <v>7737</v>
      </c>
      <c r="E9289" s="717">
        <v>17.579999999999998</v>
      </c>
    </row>
    <row r="9290" spans="1:5">
      <c r="A9290" s="774">
        <v>1404</v>
      </c>
      <c r="B9290" s="774" t="s">
        <v>9035</v>
      </c>
      <c r="C9290" s="774" t="s">
        <v>7728</v>
      </c>
      <c r="D9290" s="774" t="s">
        <v>7737</v>
      </c>
      <c r="E9290" s="717">
        <v>18.690000000000001</v>
      </c>
    </row>
    <row r="9291" spans="1:5">
      <c r="A9291" s="774">
        <v>11281</v>
      </c>
      <c r="B9291" s="774" t="s">
        <v>9036</v>
      </c>
      <c r="C9291" s="774" t="s">
        <v>7728</v>
      </c>
      <c r="D9291" s="774" t="s">
        <v>7726</v>
      </c>
      <c r="E9291" s="718">
        <v>14850</v>
      </c>
    </row>
    <row r="9292" spans="1:5">
      <c r="A9292" s="774">
        <v>1442</v>
      </c>
      <c r="B9292" s="774" t="s">
        <v>9037</v>
      </c>
      <c r="C9292" s="774" t="s">
        <v>7728</v>
      </c>
      <c r="D9292" s="774" t="s">
        <v>7723</v>
      </c>
      <c r="E9292" s="718">
        <v>12466.46</v>
      </c>
    </row>
    <row r="9293" spans="1:5">
      <c r="A9293" s="774">
        <v>13457</v>
      </c>
      <c r="B9293" s="774" t="s">
        <v>9038</v>
      </c>
      <c r="C9293" s="774" t="s">
        <v>7728</v>
      </c>
      <c r="D9293" s="774" t="s">
        <v>7723</v>
      </c>
      <c r="E9293" s="718">
        <v>10760.86</v>
      </c>
    </row>
    <row r="9294" spans="1:5">
      <c r="A9294" s="774">
        <v>40699</v>
      </c>
      <c r="B9294" s="774" t="s">
        <v>9039</v>
      </c>
      <c r="C9294" s="774" t="s">
        <v>7728</v>
      </c>
      <c r="D9294" s="774" t="s">
        <v>7723</v>
      </c>
      <c r="E9294" s="718">
        <v>8318.56</v>
      </c>
    </row>
    <row r="9295" spans="1:5">
      <c r="A9295" s="774">
        <v>40701</v>
      </c>
      <c r="B9295" s="774" t="s">
        <v>9040</v>
      </c>
      <c r="C9295" s="774" t="s">
        <v>7728</v>
      </c>
      <c r="D9295" s="774" t="s">
        <v>7723</v>
      </c>
      <c r="E9295" s="718">
        <v>147083.54</v>
      </c>
    </row>
    <row r="9296" spans="1:5">
      <c r="A9296" s="774">
        <v>40700</v>
      </c>
      <c r="B9296" s="774" t="s">
        <v>9041</v>
      </c>
      <c r="C9296" s="774" t="s">
        <v>7728</v>
      </c>
      <c r="D9296" s="774" t="s">
        <v>7723</v>
      </c>
      <c r="E9296" s="718">
        <v>19364.52</v>
      </c>
    </row>
    <row r="9297" spans="1:5">
      <c r="A9297" s="774">
        <v>13458</v>
      </c>
      <c r="B9297" s="774" t="s">
        <v>9042</v>
      </c>
      <c r="C9297" s="774" t="s">
        <v>7728</v>
      </c>
      <c r="D9297" s="774" t="s">
        <v>7723</v>
      </c>
      <c r="E9297" s="718">
        <v>18401.080000000002</v>
      </c>
    </row>
    <row r="9298" spans="1:5">
      <c r="A9298" s="774">
        <v>36524</v>
      </c>
      <c r="B9298" s="774" t="s">
        <v>9043</v>
      </c>
      <c r="C9298" s="774" t="s">
        <v>7728</v>
      </c>
      <c r="D9298" s="774" t="s">
        <v>7737</v>
      </c>
      <c r="E9298" s="718">
        <v>107200.11</v>
      </c>
    </row>
    <row r="9299" spans="1:5">
      <c r="A9299" s="774">
        <v>36526</v>
      </c>
      <c r="B9299" s="774" t="s">
        <v>9044</v>
      </c>
      <c r="C9299" s="774" t="s">
        <v>7728</v>
      </c>
      <c r="D9299" s="774" t="s">
        <v>7737</v>
      </c>
      <c r="E9299" s="718">
        <v>86386.21</v>
      </c>
    </row>
    <row r="9300" spans="1:5">
      <c r="A9300" s="774">
        <v>36523</v>
      </c>
      <c r="B9300" s="774" t="s">
        <v>9045</v>
      </c>
      <c r="C9300" s="774" t="s">
        <v>7728</v>
      </c>
      <c r="D9300" s="774" t="s">
        <v>7737</v>
      </c>
      <c r="E9300" s="718">
        <v>184941.22</v>
      </c>
    </row>
    <row r="9301" spans="1:5">
      <c r="A9301" s="774">
        <v>36527</v>
      </c>
      <c r="B9301" s="774" t="s">
        <v>9046</v>
      </c>
      <c r="C9301" s="774" t="s">
        <v>7728</v>
      </c>
      <c r="D9301" s="774" t="s">
        <v>7737</v>
      </c>
      <c r="E9301" s="718">
        <v>200884.26</v>
      </c>
    </row>
    <row r="9302" spans="1:5">
      <c r="A9302" s="774">
        <v>13803</v>
      </c>
      <c r="B9302" s="774" t="s">
        <v>9047</v>
      </c>
      <c r="C9302" s="774" t="s">
        <v>7728</v>
      </c>
      <c r="D9302" s="774" t="s">
        <v>7737</v>
      </c>
      <c r="E9302" s="718">
        <v>72638</v>
      </c>
    </row>
    <row r="9303" spans="1:5">
      <c r="A9303" s="774">
        <v>38642</v>
      </c>
      <c r="B9303" s="774" t="s">
        <v>9048</v>
      </c>
      <c r="C9303" s="774" t="s">
        <v>7728</v>
      </c>
      <c r="D9303" s="774" t="s">
        <v>7737</v>
      </c>
      <c r="E9303" s="718">
        <v>46771.01</v>
      </c>
    </row>
    <row r="9304" spans="1:5">
      <c r="A9304" s="774">
        <v>36522</v>
      </c>
      <c r="B9304" s="774" t="s">
        <v>9049</v>
      </c>
      <c r="C9304" s="774" t="s">
        <v>7728</v>
      </c>
      <c r="D9304" s="774" t="s">
        <v>7737</v>
      </c>
      <c r="E9304" s="718">
        <v>54394.13</v>
      </c>
    </row>
    <row r="9305" spans="1:5">
      <c r="A9305" s="774">
        <v>36525</v>
      </c>
      <c r="B9305" s="774" t="s">
        <v>9050</v>
      </c>
      <c r="C9305" s="774" t="s">
        <v>7728</v>
      </c>
      <c r="D9305" s="774" t="s">
        <v>7737</v>
      </c>
      <c r="E9305" s="718">
        <v>72846.44</v>
      </c>
    </row>
    <row r="9306" spans="1:5">
      <c r="A9306" s="774">
        <v>41991</v>
      </c>
      <c r="B9306" s="774" t="s">
        <v>9051</v>
      </c>
      <c r="C9306" s="774" t="s">
        <v>7728</v>
      </c>
      <c r="D9306" s="774" t="s">
        <v>7737</v>
      </c>
      <c r="E9306" s="718">
        <v>2691.78</v>
      </c>
    </row>
    <row r="9307" spans="1:5">
      <c r="A9307" s="774">
        <v>34348</v>
      </c>
      <c r="B9307" s="774" t="s">
        <v>9052</v>
      </c>
      <c r="C9307" s="774" t="s">
        <v>7760</v>
      </c>
      <c r="D9307" s="774" t="s">
        <v>7723</v>
      </c>
      <c r="E9307" s="717">
        <v>15.71</v>
      </c>
    </row>
    <row r="9308" spans="1:5">
      <c r="A9308" s="774">
        <v>34347</v>
      </c>
      <c r="B9308" s="774" t="s">
        <v>9053</v>
      </c>
      <c r="C9308" s="774" t="s">
        <v>7760</v>
      </c>
      <c r="D9308" s="774" t="s">
        <v>7723</v>
      </c>
      <c r="E9308" s="717">
        <v>11.23</v>
      </c>
    </row>
    <row r="9309" spans="1:5">
      <c r="A9309" s="774">
        <v>11146</v>
      </c>
      <c r="B9309" s="774" t="s">
        <v>9054</v>
      </c>
      <c r="C9309" s="774" t="s">
        <v>7938</v>
      </c>
      <c r="D9309" s="774" t="s">
        <v>7723</v>
      </c>
      <c r="E9309" s="717">
        <v>323.10000000000002</v>
      </c>
    </row>
    <row r="9310" spans="1:5">
      <c r="A9310" s="774">
        <v>11147</v>
      </c>
      <c r="B9310" s="774" t="s">
        <v>9055</v>
      </c>
      <c r="C9310" s="774" t="s">
        <v>7938</v>
      </c>
      <c r="D9310" s="774" t="s">
        <v>7723</v>
      </c>
      <c r="E9310" s="717">
        <v>335.75</v>
      </c>
    </row>
    <row r="9311" spans="1:5">
      <c r="A9311" s="774">
        <v>34872</v>
      </c>
      <c r="B9311" s="774" t="s">
        <v>9056</v>
      </c>
      <c r="C9311" s="774" t="s">
        <v>7938</v>
      </c>
      <c r="D9311" s="774" t="s">
        <v>7723</v>
      </c>
      <c r="E9311" s="717">
        <v>339.52</v>
      </c>
    </row>
    <row r="9312" spans="1:5">
      <c r="A9312" s="774">
        <v>34491</v>
      </c>
      <c r="B9312" s="774" t="s">
        <v>9057</v>
      </c>
      <c r="C9312" s="774" t="s">
        <v>7938</v>
      </c>
      <c r="D9312" s="774" t="s">
        <v>7723</v>
      </c>
      <c r="E9312" s="717">
        <v>349.36</v>
      </c>
    </row>
    <row r="9313" spans="1:5">
      <c r="A9313" s="774">
        <v>34770</v>
      </c>
      <c r="B9313" s="774" t="s">
        <v>9058</v>
      </c>
      <c r="C9313" s="774" t="s">
        <v>8900</v>
      </c>
      <c r="D9313" s="774" t="s">
        <v>7737</v>
      </c>
      <c r="E9313" s="717">
        <v>321.24</v>
      </c>
    </row>
    <row r="9314" spans="1:5">
      <c r="A9314" s="774">
        <v>1518</v>
      </c>
      <c r="B9314" s="774" t="s">
        <v>9059</v>
      </c>
      <c r="C9314" s="774" t="s">
        <v>8900</v>
      </c>
      <c r="D9314" s="774" t="s">
        <v>7737</v>
      </c>
      <c r="E9314" s="717">
        <v>327.5</v>
      </c>
    </row>
    <row r="9315" spans="1:5">
      <c r="A9315" s="774">
        <v>41965</v>
      </c>
      <c r="B9315" s="774" t="s">
        <v>9060</v>
      </c>
      <c r="C9315" s="774" t="s">
        <v>8900</v>
      </c>
      <c r="D9315" s="774" t="s">
        <v>7737</v>
      </c>
      <c r="E9315" s="717">
        <v>317.27999999999997</v>
      </c>
    </row>
    <row r="9316" spans="1:5">
      <c r="A9316" s="774">
        <v>34492</v>
      </c>
      <c r="B9316" s="774" t="s">
        <v>9061</v>
      </c>
      <c r="C9316" s="774" t="s">
        <v>7938</v>
      </c>
      <c r="D9316" s="774" t="s">
        <v>7723</v>
      </c>
      <c r="E9316" s="717">
        <v>287.14</v>
      </c>
    </row>
    <row r="9317" spans="1:5">
      <c r="A9317" s="774">
        <v>1524</v>
      </c>
      <c r="B9317" s="774" t="s">
        <v>9062</v>
      </c>
      <c r="C9317" s="774" t="s">
        <v>7938</v>
      </c>
      <c r="D9317" s="774" t="s">
        <v>7726</v>
      </c>
      <c r="E9317" s="717">
        <v>310</v>
      </c>
    </row>
    <row r="9318" spans="1:5">
      <c r="A9318" s="774">
        <v>38404</v>
      </c>
      <c r="B9318" s="774" t="s">
        <v>9063</v>
      </c>
      <c r="C9318" s="774" t="s">
        <v>7938</v>
      </c>
      <c r="D9318" s="774" t="s">
        <v>7723</v>
      </c>
      <c r="E9318" s="717">
        <v>297.42</v>
      </c>
    </row>
    <row r="9319" spans="1:5">
      <c r="A9319" s="774">
        <v>39849</v>
      </c>
      <c r="B9319" s="774" t="s">
        <v>9064</v>
      </c>
      <c r="C9319" s="774" t="s">
        <v>7938</v>
      </c>
      <c r="D9319" s="774" t="s">
        <v>7723</v>
      </c>
      <c r="E9319" s="717">
        <v>340.85</v>
      </c>
    </row>
    <row r="9320" spans="1:5">
      <c r="A9320" s="774">
        <v>38464</v>
      </c>
      <c r="B9320" s="774" t="s">
        <v>9065</v>
      </c>
      <c r="C9320" s="774" t="s">
        <v>7938</v>
      </c>
      <c r="D9320" s="774" t="s">
        <v>7723</v>
      </c>
      <c r="E9320" s="717">
        <v>345.79</v>
      </c>
    </row>
    <row r="9321" spans="1:5">
      <c r="A9321" s="774">
        <v>34493</v>
      </c>
      <c r="B9321" s="774" t="s">
        <v>9066</v>
      </c>
      <c r="C9321" s="774" t="s">
        <v>7938</v>
      </c>
      <c r="D9321" s="774" t="s">
        <v>7723</v>
      </c>
      <c r="E9321" s="717">
        <v>295.23</v>
      </c>
    </row>
    <row r="9322" spans="1:5">
      <c r="A9322" s="774">
        <v>1527</v>
      </c>
      <c r="B9322" s="774" t="s">
        <v>9067</v>
      </c>
      <c r="C9322" s="774" t="s">
        <v>7938</v>
      </c>
      <c r="D9322" s="774" t="s">
        <v>7723</v>
      </c>
      <c r="E9322" s="717">
        <v>319.83999999999997</v>
      </c>
    </row>
    <row r="9323" spans="1:5">
      <c r="A9323" s="774">
        <v>38405</v>
      </c>
      <c r="B9323" s="774" t="s">
        <v>9068</v>
      </c>
      <c r="C9323" s="774" t="s">
        <v>7938</v>
      </c>
      <c r="D9323" s="774" t="s">
        <v>7723</v>
      </c>
      <c r="E9323" s="717">
        <v>306.58999999999997</v>
      </c>
    </row>
    <row r="9324" spans="1:5">
      <c r="A9324" s="774">
        <v>38408</v>
      </c>
      <c r="B9324" s="774" t="s">
        <v>9069</v>
      </c>
      <c r="C9324" s="774" t="s">
        <v>7938</v>
      </c>
      <c r="D9324" s="774" t="s">
        <v>7723</v>
      </c>
      <c r="E9324" s="717">
        <v>339.37</v>
      </c>
    </row>
    <row r="9325" spans="1:5">
      <c r="A9325" s="774">
        <v>34494</v>
      </c>
      <c r="B9325" s="774" t="s">
        <v>9070</v>
      </c>
      <c r="C9325" s="774" t="s">
        <v>7938</v>
      </c>
      <c r="D9325" s="774" t="s">
        <v>7723</v>
      </c>
      <c r="E9325" s="717">
        <v>305.07</v>
      </c>
    </row>
    <row r="9326" spans="1:5">
      <c r="A9326" s="774">
        <v>1525</v>
      </c>
      <c r="B9326" s="774" t="s">
        <v>9071</v>
      </c>
      <c r="C9326" s="774" t="s">
        <v>7938</v>
      </c>
      <c r="D9326" s="774" t="s">
        <v>7723</v>
      </c>
      <c r="E9326" s="717">
        <v>329.68</v>
      </c>
    </row>
    <row r="9327" spans="1:5">
      <c r="A9327" s="774">
        <v>38406</v>
      </c>
      <c r="B9327" s="774" t="s">
        <v>9072</v>
      </c>
      <c r="C9327" s="774" t="s">
        <v>7938</v>
      </c>
      <c r="D9327" s="774" t="s">
        <v>7723</v>
      </c>
      <c r="E9327" s="717">
        <v>323.74</v>
      </c>
    </row>
    <row r="9328" spans="1:5">
      <c r="A9328" s="774">
        <v>38409</v>
      </c>
      <c r="B9328" s="774" t="s">
        <v>9073</v>
      </c>
      <c r="C9328" s="774" t="s">
        <v>7938</v>
      </c>
      <c r="D9328" s="774" t="s">
        <v>7723</v>
      </c>
      <c r="E9328" s="717">
        <v>341.68</v>
      </c>
    </row>
    <row r="9329" spans="1:5">
      <c r="A9329" s="774">
        <v>43360</v>
      </c>
      <c r="B9329" s="774" t="s">
        <v>9074</v>
      </c>
      <c r="C9329" s="774" t="s">
        <v>7938</v>
      </c>
      <c r="D9329" s="774" t="s">
        <v>7723</v>
      </c>
      <c r="E9329" s="717">
        <v>356.28</v>
      </c>
    </row>
    <row r="9330" spans="1:5">
      <c r="A9330" s="774">
        <v>34495</v>
      </c>
      <c r="B9330" s="774" t="s">
        <v>9075</v>
      </c>
      <c r="C9330" s="774" t="s">
        <v>7938</v>
      </c>
      <c r="D9330" s="774" t="s">
        <v>7723</v>
      </c>
      <c r="E9330" s="717">
        <v>314.92</v>
      </c>
    </row>
    <row r="9331" spans="1:5">
      <c r="A9331" s="774">
        <v>11145</v>
      </c>
      <c r="B9331" s="774" t="s">
        <v>9076</v>
      </c>
      <c r="C9331" s="774" t="s">
        <v>7938</v>
      </c>
      <c r="D9331" s="774" t="s">
        <v>7723</v>
      </c>
      <c r="E9331" s="717">
        <v>339.52</v>
      </c>
    </row>
    <row r="9332" spans="1:5">
      <c r="A9332" s="774">
        <v>34496</v>
      </c>
      <c r="B9332" s="774" t="s">
        <v>9077</v>
      </c>
      <c r="C9332" s="774" t="s">
        <v>7938</v>
      </c>
      <c r="D9332" s="774" t="s">
        <v>7723</v>
      </c>
      <c r="E9332" s="717">
        <v>328.51</v>
      </c>
    </row>
    <row r="9333" spans="1:5">
      <c r="A9333" s="774">
        <v>34479</v>
      </c>
      <c r="B9333" s="774" t="s">
        <v>9078</v>
      </c>
      <c r="C9333" s="774" t="s">
        <v>7938</v>
      </c>
      <c r="D9333" s="774" t="s">
        <v>7723</v>
      </c>
      <c r="E9333" s="717">
        <v>349.36</v>
      </c>
    </row>
    <row r="9334" spans="1:5">
      <c r="A9334" s="774">
        <v>34481</v>
      </c>
      <c r="B9334" s="774" t="s">
        <v>9079</v>
      </c>
      <c r="C9334" s="774" t="s">
        <v>7938</v>
      </c>
      <c r="D9334" s="774" t="s">
        <v>7723</v>
      </c>
      <c r="E9334" s="717">
        <v>365.04</v>
      </c>
    </row>
    <row r="9335" spans="1:5">
      <c r="A9335" s="774">
        <v>34483</v>
      </c>
      <c r="B9335" s="774" t="s">
        <v>9080</v>
      </c>
      <c r="C9335" s="774" t="s">
        <v>7938</v>
      </c>
      <c r="D9335" s="774" t="s">
        <v>7723</v>
      </c>
      <c r="E9335" s="717">
        <v>390.02</v>
      </c>
    </row>
    <row r="9336" spans="1:5">
      <c r="A9336" s="774">
        <v>34485</v>
      </c>
      <c r="B9336" s="774" t="s">
        <v>9081</v>
      </c>
      <c r="C9336" s="774" t="s">
        <v>7938</v>
      </c>
      <c r="D9336" s="774" t="s">
        <v>7723</v>
      </c>
      <c r="E9336" s="717">
        <v>417.08</v>
      </c>
    </row>
    <row r="9337" spans="1:5">
      <c r="A9337" s="774">
        <v>14041</v>
      </c>
      <c r="B9337" s="774" t="s">
        <v>9082</v>
      </c>
      <c r="C9337" s="774" t="s">
        <v>7938</v>
      </c>
      <c r="D9337" s="774" t="s">
        <v>7723</v>
      </c>
      <c r="E9337" s="717">
        <v>271.12</v>
      </c>
    </row>
    <row r="9338" spans="1:5">
      <c r="A9338" s="774">
        <v>1523</v>
      </c>
      <c r="B9338" s="774" t="s">
        <v>9083</v>
      </c>
      <c r="C9338" s="774" t="s">
        <v>7938</v>
      </c>
      <c r="D9338" s="774" t="s">
        <v>7723</v>
      </c>
      <c r="E9338" s="717">
        <v>275.55</v>
      </c>
    </row>
    <row r="9339" spans="1:5">
      <c r="A9339" s="774">
        <v>14052</v>
      </c>
      <c r="B9339" s="774" t="s">
        <v>9084</v>
      </c>
      <c r="C9339" s="774" t="s">
        <v>7728</v>
      </c>
      <c r="D9339" s="774" t="s">
        <v>7723</v>
      </c>
      <c r="E9339" s="717">
        <v>7.83</v>
      </c>
    </row>
    <row r="9340" spans="1:5">
      <c r="A9340" s="774">
        <v>14054</v>
      </c>
      <c r="B9340" s="774" t="s">
        <v>9085</v>
      </c>
      <c r="C9340" s="774" t="s">
        <v>7728</v>
      </c>
      <c r="D9340" s="774" t="s">
        <v>7723</v>
      </c>
      <c r="E9340" s="717">
        <v>10.18</v>
      </c>
    </row>
    <row r="9341" spans="1:5">
      <c r="A9341" s="774">
        <v>14053</v>
      </c>
      <c r="B9341" s="774" t="s">
        <v>9086</v>
      </c>
      <c r="C9341" s="774" t="s">
        <v>7728</v>
      </c>
      <c r="D9341" s="774" t="s">
        <v>7723</v>
      </c>
      <c r="E9341" s="717">
        <v>7.95</v>
      </c>
    </row>
    <row r="9342" spans="1:5">
      <c r="A9342" s="774">
        <v>2558</v>
      </c>
      <c r="B9342" s="774" t="s">
        <v>9087</v>
      </c>
      <c r="C9342" s="774" t="s">
        <v>7728</v>
      </c>
      <c r="D9342" s="774" t="s">
        <v>7723</v>
      </c>
      <c r="E9342" s="717">
        <v>5.99</v>
      </c>
    </row>
    <row r="9343" spans="1:5">
      <c r="A9343" s="774">
        <v>2560</v>
      </c>
      <c r="B9343" s="774" t="s">
        <v>9088</v>
      </c>
      <c r="C9343" s="774" t="s">
        <v>7728</v>
      </c>
      <c r="D9343" s="774" t="s">
        <v>7723</v>
      </c>
      <c r="E9343" s="717">
        <v>10.54</v>
      </c>
    </row>
    <row r="9344" spans="1:5">
      <c r="A9344" s="774">
        <v>2559</v>
      </c>
      <c r="B9344" s="774" t="s">
        <v>9089</v>
      </c>
      <c r="C9344" s="774" t="s">
        <v>7728</v>
      </c>
      <c r="D9344" s="774" t="s">
        <v>7726</v>
      </c>
      <c r="E9344" s="717">
        <v>8.43</v>
      </c>
    </row>
    <row r="9345" spans="1:5">
      <c r="A9345" s="774">
        <v>2592</v>
      </c>
      <c r="B9345" s="774" t="s">
        <v>9090</v>
      </c>
      <c r="C9345" s="774" t="s">
        <v>7728</v>
      </c>
      <c r="D9345" s="774" t="s">
        <v>7723</v>
      </c>
      <c r="E9345" s="717">
        <v>139.75</v>
      </c>
    </row>
    <row r="9346" spans="1:5">
      <c r="A9346" s="774">
        <v>2566</v>
      </c>
      <c r="B9346" s="774" t="s">
        <v>9091</v>
      </c>
      <c r="C9346" s="774" t="s">
        <v>7728</v>
      </c>
      <c r="D9346" s="774" t="s">
        <v>7723</v>
      </c>
      <c r="E9346" s="717">
        <v>14.06</v>
      </c>
    </row>
    <row r="9347" spans="1:5">
      <c r="A9347" s="774">
        <v>2589</v>
      </c>
      <c r="B9347" s="774" t="s">
        <v>9092</v>
      </c>
      <c r="C9347" s="774" t="s">
        <v>7728</v>
      </c>
      <c r="D9347" s="774" t="s">
        <v>7723</v>
      </c>
      <c r="E9347" s="717">
        <v>18.690000000000001</v>
      </c>
    </row>
    <row r="9348" spans="1:5">
      <c r="A9348" s="774">
        <v>2591</v>
      </c>
      <c r="B9348" s="774" t="s">
        <v>9093</v>
      </c>
      <c r="C9348" s="774" t="s">
        <v>7728</v>
      </c>
      <c r="D9348" s="774" t="s">
        <v>7723</v>
      </c>
      <c r="E9348" s="717">
        <v>6.81</v>
      </c>
    </row>
    <row r="9349" spans="1:5">
      <c r="A9349" s="774">
        <v>2590</v>
      </c>
      <c r="B9349" s="774" t="s">
        <v>9094</v>
      </c>
      <c r="C9349" s="774" t="s">
        <v>7728</v>
      </c>
      <c r="D9349" s="774" t="s">
        <v>7723</v>
      </c>
      <c r="E9349" s="717">
        <v>11.47</v>
      </c>
    </row>
    <row r="9350" spans="1:5">
      <c r="A9350" s="774">
        <v>2567</v>
      </c>
      <c r="B9350" s="774" t="s">
        <v>9095</v>
      </c>
      <c r="C9350" s="774" t="s">
        <v>7728</v>
      </c>
      <c r="D9350" s="774" t="s">
        <v>7723</v>
      </c>
      <c r="E9350" s="717">
        <v>27.42</v>
      </c>
    </row>
    <row r="9351" spans="1:5">
      <c r="A9351" s="774">
        <v>2565</v>
      </c>
      <c r="B9351" s="774" t="s">
        <v>9096</v>
      </c>
      <c r="C9351" s="774" t="s">
        <v>7728</v>
      </c>
      <c r="D9351" s="774" t="s">
        <v>7723</v>
      </c>
      <c r="E9351" s="717">
        <v>6.83</v>
      </c>
    </row>
    <row r="9352" spans="1:5">
      <c r="A9352" s="774">
        <v>2568</v>
      </c>
      <c r="B9352" s="774" t="s">
        <v>9097</v>
      </c>
      <c r="C9352" s="774" t="s">
        <v>7728</v>
      </c>
      <c r="D9352" s="774" t="s">
        <v>7723</v>
      </c>
      <c r="E9352" s="717">
        <v>76.14</v>
      </c>
    </row>
    <row r="9353" spans="1:5">
      <c r="A9353" s="774">
        <v>2594</v>
      </c>
      <c r="B9353" s="774" t="s">
        <v>9098</v>
      </c>
      <c r="C9353" s="774" t="s">
        <v>7728</v>
      </c>
      <c r="D9353" s="774" t="s">
        <v>7723</v>
      </c>
      <c r="E9353" s="717">
        <v>126.84</v>
      </c>
    </row>
    <row r="9354" spans="1:5">
      <c r="A9354" s="774">
        <v>2587</v>
      </c>
      <c r="B9354" s="774" t="s">
        <v>9099</v>
      </c>
      <c r="C9354" s="774" t="s">
        <v>7728</v>
      </c>
      <c r="D9354" s="774" t="s">
        <v>7723</v>
      </c>
      <c r="E9354" s="717">
        <v>21.61</v>
      </c>
    </row>
    <row r="9355" spans="1:5">
      <c r="A9355" s="774">
        <v>2588</v>
      </c>
      <c r="B9355" s="774" t="s">
        <v>9100</v>
      </c>
      <c r="C9355" s="774" t="s">
        <v>7728</v>
      </c>
      <c r="D9355" s="774" t="s">
        <v>7723</v>
      </c>
      <c r="E9355" s="717">
        <v>17.170000000000002</v>
      </c>
    </row>
    <row r="9356" spans="1:5">
      <c r="A9356" s="774">
        <v>2569</v>
      </c>
      <c r="B9356" s="774" t="s">
        <v>9101</v>
      </c>
      <c r="C9356" s="774" t="s">
        <v>7728</v>
      </c>
      <c r="D9356" s="774" t="s">
        <v>7723</v>
      </c>
      <c r="E9356" s="717">
        <v>6.61</v>
      </c>
    </row>
    <row r="9357" spans="1:5">
      <c r="A9357" s="774">
        <v>2570</v>
      </c>
      <c r="B9357" s="774" t="s">
        <v>9102</v>
      </c>
      <c r="C9357" s="774" t="s">
        <v>7728</v>
      </c>
      <c r="D9357" s="774" t="s">
        <v>7723</v>
      </c>
      <c r="E9357" s="717">
        <v>11.09</v>
      </c>
    </row>
    <row r="9358" spans="1:5">
      <c r="A9358" s="774">
        <v>2571</v>
      </c>
      <c r="B9358" s="774" t="s">
        <v>9103</v>
      </c>
      <c r="C9358" s="774" t="s">
        <v>7728</v>
      </c>
      <c r="D9358" s="774" t="s">
        <v>7723</v>
      </c>
      <c r="E9358" s="717">
        <v>32.92</v>
      </c>
    </row>
    <row r="9359" spans="1:5">
      <c r="A9359" s="774">
        <v>2593</v>
      </c>
      <c r="B9359" s="774" t="s">
        <v>9104</v>
      </c>
      <c r="C9359" s="774" t="s">
        <v>7728</v>
      </c>
      <c r="D9359" s="774" t="s">
        <v>7723</v>
      </c>
      <c r="E9359" s="717">
        <v>7.05</v>
      </c>
    </row>
    <row r="9360" spans="1:5">
      <c r="A9360" s="774">
        <v>2572</v>
      </c>
      <c r="B9360" s="774" t="s">
        <v>9105</v>
      </c>
      <c r="C9360" s="774" t="s">
        <v>7728</v>
      </c>
      <c r="D9360" s="774" t="s">
        <v>7723</v>
      </c>
      <c r="E9360" s="717">
        <v>97.37</v>
      </c>
    </row>
    <row r="9361" spans="1:5">
      <c r="A9361" s="774">
        <v>2595</v>
      </c>
      <c r="B9361" s="774" t="s">
        <v>9106</v>
      </c>
      <c r="C9361" s="774" t="s">
        <v>7728</v>
      </c>
      <c r="D9361" s="774" t="s">
        <v>7723</v>
      </c>
      <c r="E9361" s="717">
        <v>151.91</v>
      </c>
    </row>
    <row r="9362" spans="1:5">
      <c r="A9362" s="774">
        <v>2576</v>
      </c>
      <c r="B9362" s="774" t="s">
        <v>9107</v>
      </c>
      <c r="C9362" s="774" t="s">
        <v>7728</v>
      </c>
      <c r="D9362" s="774" t="s">
        <v>7723</v>
      </c>
      <c r="E9362" s="717">
        <v>25.89</v>
      </c>
    </row>
    <row r="9363" spans="1:5">
      <c r="A9363" s="774">
        <v>2575</v>
      </c>
      <c r="B9363" s="774" t="s">
        <v>9108</v>
      </c>
      <c r="C9363" s="774" t="s">
        <v>7728</v>
      </c>
      <c r="D9363" s="774" t="s">
        <v>7723</v>
      </c>
      <c r="E9363" s="717">
        <v>19.47</v>
      </c>
    </row>
    <row r="9364" spans="1:5">
      <c r="A9364" s="774">
        <v>2573</v>
      </c>
      <c r="B9364" s="774" t="s">
        <v>9109</v>
      </c>
      <c r="C9364" s="774" t="s">
        <v>7728</v>
      </c>
      <c r="D9364" s="774" t="s">
        <v>7723</v>
      </c>
      <c r="E9364" s="717">
        <v>8.08</v>
      </c>
    </row>
    <row r="9365" spans="1:5">
      <c r="A9365" s="774">
        <v>2586</v>
      </c>
      <c r="B9365" s="774" t="s">
        <v>9110</v>
      </c>
      <c r="C9365" s="774" t="s">
        <v>7728</v>
      </c>
      <c r="D9365" s="774" t="s">
        <v>7723</v>
      </c>
      <c r="E9365" s="717">
        <v>13.1</v>
      </c>
    </row>
    <row r="9366" spans="1:5">
      <c r="A9366" s="774">
        <v>2577</v>
      </c>
      <c r="B9366" s="774" t="s">
        <v>9111</v>
      </c>
      <c r="C9366" s="774" t="s">
        <v>7728</v>
      </c>
      <c r="D9366" s="774" t="s">
        <v>7723</v>
      </c>
      <c r="E9366" s="717">
        <v>35.090000000000003</v>
      </c>
    </row>
    <row r="9367" spans="1:5">
      <c r="A9367" s="774">
        <v>2574</v>
      </c>
      <c r="B9367" s="774" t="s">
        <v>9112</v>
      </c>
      <c r="C9367" s="774" t="s">
        <v>7728</v>
      </c>
      <c r="D9367" s="774" t="s">
        <v>7723</v>
      </c>
      <c r="E9367" s="717">
        <v>8.1300000000000008</v>
      </c>
    </row>
    <row r="9368" spans="1:5">
      <c r="A9368" s="774">
        <v>2578</v>
      </c>
      <c r="B9368" s="774" t="s">
        <v>9113</v>
      </c>
      <c r="C9368" s="774" t="s">
        <v>7728</v>
      </c>
      <c r="D9368" s="774" t="s">
        <v>7723</v>
      </c>
      <c r="E9368" s="717">
        <v>109.56</v>
      </c>
    </row>
    <row r="9369" spans="1:5">
      <c r="A9369" s="774">
        <v>2585</v>
      </c>
      <c r="B9369" s="774" t="s">
        <v>9114</v>
      </c>
      <c r="C9369" s="774" t="s">
        <v>7728</v>
      </c>
      <c r="D9369" s="774" t="s">
        <v>7723</v>
      </c>
      <c r="E9369" s="717">
        <v>150.34</v>
      </c>
    </row>
    <row r="9370" spans="1:5">
      <c r="A9370" s="774">
        <v>12008</v>
      </c>
      <c r="B9370" s="774" t="s">
        <v>9115</v>
      </c>
      <c r="C9370" s="774" t="s">
        <v>7728</v>
      </c>
      <c r="D9370" s="774" t="s">
        <v>7723</v>
      </c>
      <c r="E9370" s="717">
        <v>80.66</v>
      </c>
    </row>
    <row r="9371" spans="1:5">
      <c r="A9371" s="774">
        <v>2582</v>
      </c>
      <c r="B9371" s="774" t="s">
        <v>9116</v>
      </c>
      <c r="C9371" s="774" t="s">
        <v>7728</v>
      </c>
      <c r="D9371" s="774" t="s">
        <v>7723</v>
      </c>
      <c r="E9371" s="717">
        <v>24.02</v>
      </c>
    </row>
    <row r="9372" spans="1:5">
      <c r="A9372" s="774">
        <v>2597</v>
      </c>
      <c r="B9372" s="774" t="s">
        <v>9117</v>
      </c>
      <c r="C9372" s="774" t="s">
        <v>7728</v>
      </c>
      <c r="D9372" s="774" t="s">
        <v>7723</v>
      </c>
      <c r="E9372" s="717">
        <v>20.58</v>
      </c>
    </row>
    <row r="9373" spans="1:5">
      <c r="A9373" s="774">
        <v>2579</v>
      </c>
      <c r="B9373" s="774" t="s">
        <v>9118</v>
      </c>
      <c r="C9373" s="774" t="s">
        <v>7728</v>
      </c>
      <c r="D9373" s="774" t="s">
        <v>7723</v>
      </c>
      <c r="E9373" s="717">
        <v>9.8000000000000007</v>
      </c>
    </row>
    <row r="9374" spans="1:5">
      <c r="A9374" s="774">
        <v>2581</v>
      </c>
      <c r="B9374" s="774" t="s">
        <v>9119</v>
      </c>
      <c r="C9374" s="774" t="s">
        <v>7728</v>
      </c>
      <c r="D9374" s="774" t="s">
        <v>7723</v>
      </c>
      <c r="E9374" s="717">
        <v>12.54</v>
      </c>
    </row>
    <row r="9375" spans="1:5">
      <c r="A9375" s="774">
        <v>2596</v>
      </c>
      <c r="B9375" s="774" t="s">
        <v>9120</v>
      </c>
      <c r="C9375" s="774" t="s">
        <v>7728</v>
      </c>
      <c r="D9375" s="774" t="s">
        <v>7723</v>
      </c>
      <c r="E9375" s="717">
        <v>37.090000000000003</v>
      </c>
    </row>
    <row r="9376" spans="1:5">
      <c r="A9376" s="774">
        <v>2580</v>
      </c>
      <c r="B9376" s="774" t="s">
        <v>9121</v>
      </c>
      <c r="C9376" s="774" t="s">
        <v>7728</v>
      </c>
      <c r="D9376" s="774" t="s">
        <v>7723</v>
      </c>
      <c r="E9376" s="717">
        <v>10.74</v>
      </c>
    </row>
    <row r="9377" spans="1:5">
      <c r="A9377" s="774">
        <v>2583</v>
      </c>
      <c r="B9377" s="774" t="s">
        <v>9122</v>
      </c>
      <c r="C9377" s="774" t="s">
        <v>7728</v>
      </c>
      <c r="D9377" s="774" t="s">
        <v>7723</v>
      </c>
      <c r="E9377" s="717">
        <v>90.21</v>
      </c>
    </row>
    <row r="9378" spans="1:5">
      <c r="A9378" s="774">
        <v>2584</v>
      </c>
      <c r="B9378" s="774" t="s">
        <v>9123</v>
      </c>
      <c r="C9378" s="774" t="s">
        <v>7728</v>
      </c>
      <c r="D9378" s="774" t="s">
        <v>7723</v>
      </c>
      <c r="E9378" s="717">
        <v>150.18</v>
      </c>
    </row>
    <row r="9379" spans="1:5">
      <c r="A9379" s="774">
        <v>12010</v>
      </c>
      <c r="B9379" s="774" t="s">
        <v>9124</v>
      </c>
      <c r="C9379" s="774" t="s">
        <v>7728</v>
      </c>
      <c r="D9379" s="774" t="s">
        <v>7723</v>
      </c>
      <c r="E9379" s="717">
        <v>7.93</v>
      </c>
    </row>
    <row r="9380" spans="1:5">
      <c r="A9380" s="774">
        <v>39329</v>
      </c>
      <c r="B9380" s="774" t="s">
        <v>9125</v>
      </c>
      <c r="C9380" s="774" t="s">
        <v>7728</v>
      </c>
      <c r="D9380" s="774" t="s">
        <v>7723</v>
      </c>
      <c r="E9380" s="717">
        <v>8.3000000000000007</v>
      </c>
    </row>
    <row r="9381" spans="1:5">
      <c r="A9381" s="774">
        <v>39330</v>
      </c>
      <c r="B9381" s="774" t="s">
        <v>9126</v>
      </c>
      <c r="C9381" s="774" t="s">
        <v>7728</v>
      </c>
      <c r="D9381" s="774" t="s">
        <v>7723</v>
      </c>
      <c r="E9381" s="717">
        <v>8.73</v>
      </c>
    </row>
    <row r="9382" spans="1:5">
      <c r="A9382" s="774">
        <v>39332</v>
      </c>
      <c r="B9382" s="774" t="s">
        <v>9127</v>
      </c>
      <c r="C9382" s="774" t="s">
        <v>7728</v>
      </c>
      <c r="D9382" s="774" t="s">
        <v>7723</v>
      </c>
      <c r="E9382" s="717">
        <v>9.76</v>
      </c>
    </row>
    <row r="9383" spans="1:5">
      <c r="A9383" s="774">
        <v>39331</v>
      </c>
      <c r="B9383" s="774" t="s">
        <v>9128</v>
      </c>
      <c r="C9383" s="774" t="s">
        <v>7728</v>
      </c>
      <c r="D9383" s="774" t="s">
        <v>7723</v>
      </c>
      <c r="E9383" s="717">
        <v>7.76</v>
      </c>
    </row>
    <row r="9384" spans="1:5">
      <c r="A9384" s="774">
        <v>39333</v>
      </c>
      <c r="B9384" s="774" t="s">
        <v>9129</v>
      </c>
      <c r="C9384" s="774" t="s">
        <v>7728</v>
      </c>
      <c r="D9384" s="774" t="s">
        <v>7723</v>
      </c>
      <c r="E9384" s="717">
        <v>7.57</v>
      </c>
    </row>
    <row r="9385" spans="1:5">
      <c r="A9385" s="774">
        <v>39335</v>
      </c>
      <c r="B9385" s="774" t="s">
        <v>9130</v>
      </c>
      <c r="C9385" s="774" t="s">
        <v>7728</v>
      </c>
      <c r="D9385" s="774" t="s">
        <v>7723</v>
      </c>
      <c r="E9385" s="717">
        <v>8.76</v>
      </c>
    </row>
    <row r="9386" spans="1:5">
      <c r="A9386" s="774">
        <v>39334</v>
      </c>
      <c r="B9386" s="774" t="s">
        <v>9131</v>
      </c>
      <c r="C9386" s="774" t="s">
        <v>7728</v>
      </c>
      <c r="D9386" s="774" t="s">
        <v>7723</v>
      </c>
      <c r="E9386" s="717">
        <v>6.96</v>
      </c>
    </row>
    <row r="9387" spans="1:5">
      <c r="A9387" s="774">
        <v>12016</v>
      </c>
      <c r="B9387" s="774" t="s">
        <v>9132</v>
      </c>
      <c r="C9387" s="774" t="s">
        <v>7728</v>
      </c>
      <c r="D9387" s="774" t="s">
        <v>7723</v>
      </c>
      <c r="E9387" s="717">
        <v>8.74</v>
      </c>
    </row>
    <row r="9388" spans="1:5">
      <c r="A9388" s="774">
        <v>12015</v>
      </c>
      <c r="B9388" s="774" t="s">
        <v>9133</v>
      </c>
      <c r="C9388" s="774" t="s">
        <v>7728</v>
      </c>
      <c r="D9388" s="774" t="s">
        <v>7723</v>
      </c>
      <c r="E9388" s="717">
        <v>10.18</v>
      </c>
    </row>
    <row r="9389" spans="1:5">
      <c r="A9389" s="774">
        <v>12020</v>
      </c>
      <c r="B9389" s="774" t="s">
        <v>9134</v>
      </c>
      <c r="C9389" s="774" t="s">
        <v>7728</v>
      </c>
      <c r="D9389" s="774" t="s">
        <v>7723</v>
      </c>
      <c r="E9389" s="717">
        <v>8.74</v>
      </c>
    </row>
    <row r="9390" spans="1:5">
      <c r="A9390" s="774">
        <v>12019</v>
      </c>
      <c r="B9390" s="774" t="s">
        <v>9135</v>
      </c>
      <c r="C9390" s="774" t="s">
        <v>7728</v>
      </c>
      <c r="D9390" s="774" t="s">
        <v>7723</v>
      </c>
      <c r="E9390" s="717">
        <v>10.18</v>
      </c>
    </row>
    <row r="9391" spans="1:5">
      <c r="A9391" s="774">
        <v>39336</v>
      </c>
      <c r="B9391" s="774" t="s">
        <v>9136</v>
      </c>
      <c r="C9391" s="774" t="s">
        <v>7728</v>
      </c>
      <c r="D9391" s="774" t="s">
        <v>7723</v>
      </c>
      <c r="E9391" s="717">
        <v>8.73</v>
      </c>
    </row>
    <row r="9392" spans="1:5">
      <c r="A9392" s="774">
        <v>39338</v>
      </c>
      <c r="B9392" s="774" t="s">
        <v>9137</v>
      </c>
      <c r="C9392" s="774" t="s">
        <v>7728</v>
      </c>
      <c r="D9392" s="774" t="s">
        <v>7723</v>
      </c>
      <c r="E9392" s="717">
        <v>9.76</v>
      </c>
    </row>
    <row r="9393" spans="1:5">
      <c r="A9393" s="774">
        <v>39337</v>
      </c>
      <c r="B9393" s="774" t="s">
        <v>9138</v>
      </c>
      <c r="C9393" s="774" t="s">
        <v>7728</v>
      </c>
      <c r="D9393" s="774" t="s">
        <v>7723</v>
      </c>
      <c r="E9393" s="717">
        <v>7.76</v>
      </c>
    </row>
    <row r="9394" spans="1:5">
      <c r="A9394" s="774">
        <v>39341</v>
      </c>
      <c r="B9394" s="774" t="s">
        <v>9139</v>
      </c>
      <c r="C9394" s="774" t="s">
        <v>7728</v>
      </c>
      <c r="D9394" s="774" t="s">
        <v>7723</v>
      </c>
      <c r="E9394" s="717">
        <v>12.72</v>
      </c>
    </row>
    <row r="9395" spans="1:5">
      <c r="A9395" s="774">
        <v>39340</v>
      </c>
      <c r="B9395" s="774" t="s">
        <v>9140</v>
      </c>
      <c r="C9395" s="774" t="s">
        <v>7728</v>
      </c>
      <c r="D9395" s="774" t="s">
        <v>7723</v>
      </c>
      <c r="E9395" s="717">
        <v>9.34</v>
      </c>
    </row>
    <row r="9396" spans="1:5">
      <c r="A9396" s="774">
        <v>12025</v>
      </c>
      <c r="B9396" s="774" t="s">
        <v>9141</v>
      </c>
      <c r="C9396" s="774" t="s">
        <v>7728</v>
      </c>
      <c r="D9396" s="774" t="s">
        <v>7723</v>
      </c>
      <c r="E9396" s="717">
        <v>9.64</v>
      </c>
    </row>
    <row r="9397" spans="1:5">
      <c r="A9397" s="774">
        <v>39342</v>
      </c>
      <c r="B9397" s="774" t="s">
        <v>9142</v>
      </c>
      <c r="C9397" s="774" t="s">
        <v>7728</v>
      </c>
      <c r="D9397" s="774" t="s">
        <v>7723</v>
      </c>
      <c r="E9397" s="717">
        <v>12.72</v>
      </c>
    </row>
    <row r="9398" spans="1:5">
      <c r="A9398" s="774">
        <v>39343</v>
      </c>
      <c r="B9398" s="774" t="s">
        <v>9143</v>
      </c>
      <c r="C9398" s="774" t="s">
        <v>7728</v>
      </c>
      <c r="D9398" s="774" t="s">
        <v>7723</v>
      </c>
      <c r="E9398" s="717">
        <v>10.74</v>
      </c>
    </row>
    <row r="9399" spans="1:5">
      <c r="A9399" s="774">
        <v>39345</v>
      </c>
      <c r="B9399" s="774" t="s">
        <v>9144</v>
      </c>
      <c r="C9399" s="774" t="s">
        <v>7728</v>
      </c>
      <c r="D9399" s="774" t="s">
        <v>7723</v>
      </c>
      <c r="E9399" s="717">
        <v>14.53</v>
      </c>
    </row>
    <row r="9400" spans="1:5">
      <c r="A9400" s="774">
        <v>39344</v>
      </c>
      <c r="B9400" s="774" t="s">
        <v>9145</v>
      </c>
      <c r="C9400" s="774" t="s">
        <v>7728</v>
      </c>
      <c r="D9400" s="774" t="s">
        <v>7723</v>
      </c>
      <c r="E9400" s="717">
        <v>10.38</v>
      </c>
    </row>
    <row r="9401" spans="1:5">
      <c r="A9401" s="774">
        <v>12623</v>
      </c>
      <c r="B9401" s="774" t="s">
        <v>9146</v>
      </c>
      <c r="C9401" s="774" t="s">
        <v>7760</v>
      </c>
      <c r="D9401" s="774" t="s">
        <v>7737</v>
      </c>
      <c r="E9401" s="717">
        <v>9.94</v>
      </c>
    </row>
    <row r="9402" spans="1:5">
      <c r="A9402" s="774">
        <v>34498</v>
      </c>
      <c r="B9402" s="774" t="s">
        <v>9147</v>
      </c>
      <c r="C9402" s="774" t="s">
        <v>7728</v>
      </c>
      <c r="D9402" s="774" t="s">
        <v>7723</v>
      </c>
      <c r="E9402" s="717">
        <v>104.53</v>
      </c>
    </row>
    <row r="9403" spans="1:5">
      <c r="A9403" s="774">
        <v>13244</v>
      </c>
      <c r="B9403" s="774" t="s">
        <v>9148</v>
      </c>
      <c r="C9403" s="774" t="s">
        <v>7728</v>
      </c>
      <c r="D9403" s="774" t="s">
        <v>7726</v>
      </c>
      <c r="E9403" s="717">
        <v>44</v>
      </c>
    </row>
    <row r="9404" spans="1:5">
      <c r="A9404" s="774">
        <v>38998</v>
      </c>
      <c r="B9404" s="774" t="s">
        <v>9149</v>
      </c>
      <c r="C9404" s="774" t="s">
        <v>7728</v>
      </c>
      <c r="D9404" s="774" t="s">
        <v>7737</v>
      </c>
      <c r="E9404" s="717">
        <v>11.06</v>
      </c>
    </row>
    <row r="9405" spans="1:5">
      <c r="A9405" s="774">
        <v>38999</v>
      </c>
      <c r="B9405" s="774" t="s">
        <v>9150</v>
      </c>
      <c r="C9405" s="774" t="s">
        <v>7728</v>
      </c>
      <c r="D9405" s="774" t="s">
        <v>7737</v>
      </c>
      <c r="E9405" s="717">
        <v>18.309999999999999</v>
      </c>
    </row>
    <row r="9406" spans="1:5">
      <c r="A9406" s="774">
        <v>38996</v>
      </c>
      <c r="B9406" s="774" t="s">
        <v>9151</v>
      </c>
      <c r="C9406" s="774" t="s">
        <v>7728</v>
      </c>
      <c r="D9406" s="774" t="s">
        <v>7737</v>
      </c>
      <c r="E9406" s="717">
        <v>15.99</v>
      </c>
    </row>
    <row r="9407" spans="1:5">
      <c r="A9407" s="774">
        <v>38997</v>
      </c>
      <c r="B9407" s="774" t="s">
        <v>9152</v>
      </c>
      <c r="C9407" s="774" t="s">
        <v>7728</v>
      </c>
      <c r="D9407" s="774" t="s">
        <v>7737</v>
      </c>
      <c r="E9407" s="717">
        <v>25.87</v>
      </c>
    </row>
    <row r="9408" spans="1:5">
      <c r="A9408" s="774">
        <v>39862</v>
      </c>
      <c r="B9408" s="774" t="s">
        <v>9153</v>
      </c>
      <c r="C9408" s="774" t="s">
        <v>7728</v>
      </c>
      <c r="D9408" s="774" t="s">
        <v>7737</v>
      </c>
      <c r="E9408" s="717">
        <v>9.73</v>
      </c>
    </row>
    <row r="9409" spans="1:5">
      <c r="A9409" s="774">
        <v>39863</v>
      </c>
      <c r="B9409" s="774" t="s">
        <v>9154</v>
      </c>
      <c r="C9409" s="774" t="s">
        <v>7728</v>
      </c>
      <c r="D9409" s="774" t="s">
        <v>7737</v>
      </c>
      <c r="E9409" s="717">
        <v>9.8699999999999992</v>
      </c>
    </row>
    <row r="9410" spans="1:5">
      <c r="A9410" s="774">
        <v>39864</v>
      </c>
      <c r="B9410" s="774" t="s">
        <v>9155</v>
      </c>
      <c r="C9410" s="774" t="s">
        <v>7728</v>
      </c>
      <c r="D9410" s="774" t="s">
        <v>7737</v>
      </c>
      <c r="E9410" s="717">
        <v>12.25</v>
      </c>
    </row>
    <row r="9411" spans="1:5">
      <c r="A9411" s="774">
        <v>39865</v>
      </c>
      <c r="B9411" s="774" t="s">
        <v>9156</v>
      </c>
      <c r="C9411" s="774" t="s">
        <v>7728</v>
      </c>
      <c r="D9411" s="774" t="s">
        <v>7737</v>
      </c>
      <c r="E9411" s="717">
        <v>17.27</v>
      </c>
    </row>
    <row r="9412" spans="1:5">
      <c r="A9412" s="774">
        <v>2517</v>
      </c>
      <c r="B9412" s="774" t="s">
        <v>9157</v>
      </c>
      <c r="C9412" s="774" t="s">
        <v>7728</v>
      </c>
      <c r="D9412" s="774" t="s">
        <v>7723</v>
      </c>
      <c r="E9412" s="717">
        <v>14.96</v>
      </c>
    </row>
    <row r="9413" spans="1:5">
      <c r="A9413" s="774">
        <v>2522</v>
      </c>
      <c r="B9413" s="774" t="s">
        <v>9158</v>
      </c>
      <c r="C9413" s="774" t="s">
        <v>7728</v>
      </c>
      <c r="D9413" s="774" t="s">
        <v>7723</v>
      </c>
      <c r="E9413" s="717">
        <v>9.67</v>
      </c>
    </row>
    <row r="9414" spans="1:5">
      <c r="A9414" s="774">
        <v>2548</v>
      </c>
      <c r="B9414" s="774" t="s">
        <v>9159</v>
      </c>
      <c r="C9414" s="774" t="s">
        <v>7728</v>
      </c>
      <c r="D9414" s="774" t="s">
        <v>7723</v>
      </c>
      <c r="E9414" s="717">
        <v>5.94</v>
      </c>
    </row>
    <row r="9415" spans="1:5">
      <c r="A9415" s="774">
        <v>2516</v>
      </c>
      <c r="B9415" s="774" t="s">
        <v>9160</v>
      </c>
      <c r="C9415" s="774" t="s">
        <v>7728</v>
      </c>
      <c r="D9415" s="774" t="s">
        <v>7723</v>
      </c>
      <c r="E9415" s="717">
        <v>7.76</v>
      </c>
    </row>
    <row r="9416" spans="1:5">
      <c r="A9416" s="774">
        <v>2518</v>
      </c>
      <c r="B9416" s="774" t="s">
        <v>9161</v>
      </c>
      <c r="C9416" s="774" t="s">
        <v>7728</v>
      </c>
      <c r="D9416" s="774" t="s">
        <v>7723</v>
      </c>
      <c r="E9416" s="717">
        <v>71.22</v>
      </c>
    </row>
    <row r="9417" spans="1:5">
      <c r="A9417" s="774">
        <v>2521</v>
      </c>
      <c r="B9417" s="774" t="s">
        <v>9162</v>
      </c>
      <c r="C9417" s="774" t="s">
        <v>7728</v>
      </c>
      <c r="D9417" s="774" t="s">
        <v>7723</v>
      </c>
      <c r="E9417" s="717">
        <v>30.32</v>
      </c>
    </row>
    <row r="9418" spans="1:5">
      <c r="A9418" s="774">
        <v>2515</v>
      </c>
      <c r="B9418" s="774" t="s">
        <v>9163</v>
      </c>
      <c r="C9418" s="774" t="s">
        <v>7728</v>
      </c>
      <c r="D9418" s="774" t="s">
        <v>7723</v>
      </c>
      <c r="E9418" s="717">
        <v>6.46</v>
      </c>
    </row>
    <row r="9419" spans="1:5">
      <c r="A9419" s="774">
        <v>2519</v>
      </c>
      <c r="B9419" s="774" t="s">
        <v>9164</v>
      </c>
      <c r="C9419" s="774" t="s">
        <v>7728</v>
      </c>
      <c r="D9419" s="774" t="s">
        <v>7723</v>
      </c>
      <c r="E9419" s="717">
        <v>85.88</v>
      </c>
    </row>
    <row r="9420" spans="1:5">
      <c r="A9420" s="774">
        <v>2520</v>
      </c>
      <c r="B9420" s="774" t="s">
        <v>9165</v>
      </c>
      <c r="C9420" s="774" t="s">
        <v>7728</v>
      </c>
      <c r="D9420" s="774" t="s">
        <v>7723</v>
      </c>
      <c r="E9420" s="717">
        <v>158.07</v>
      </c>
    </row>
    <row r="9421" spans="1:5">
      <c r="A9421" s="774">
        <v>1602</v>
      </c>
      <c r="B9421" s="774" t="s">
        <v>9166</v>
      </c>
      <c r="C9421" s="774" t="s">
        <v>7728</v>
      </c>
      <c r="D9421" s="774" t="s">
        <v>7723</v>
      </c>
      <c r="E9421" s="717">
        <v>38.74</v>
      </c>
    </row>
    <row r="9422" spans="1:5">
      <c r="A9422" s="774">
        <v>1601</v>
      </c>
      <c r="B9422" s="774" t="s">
        <v>9167</v>
      </c>
      <c r="C9422" s="774" t="s">
        <v>7728</v>
      </c>
      <c r="D9422" s="774" t="s">
        <v>7723</v>
      </c>
      <c r="E9422" s="717">
        <v>34.53</v>
      </c>
    </row>
    <row r="9423" spans="1:5">
      <c r="A9423" s="774">
        <v>1598</v>
      </c>
      <c r="B9423" s="774" t="s">
        <v>9168</v>
      </c>
      <c r="C9423" s="774" t="s">
        <v>7728</v>
      </c>
      <c r="D9423" s="774" t="s">
        <v>7723</v>
      </c>
      <c r="E9423" s="717">
        <v>10.220000000000001</v>
      </c>
    </row>
    <row r="9424" spans="1:5">
      <c r="A9424" s="774">
        <v>1600</v>
      </c>
      <c r="B9424" s="774" t="s">
        <v>9169</v>
      </c>
      <c r="C9424" s="774" t="s">
        <v>7728</v>
      </c>
      <c r="D9424" s="774" t="s">
        <v>7723</v>
      </c>
      <c r="E9424" s="717">
        <v>15.08</v>
      </c>
    </row>
    <row r="9425" spans="1:5">
      <c r="A9425" s="774">
        <v>1603</v>
      </c>
      <c r="B9425" s="774" t="s">
        <v>9170</v>
      </c>
      <c r="C9425" s="774" t="s">
        <v>7728</v>
      </c>
      <c r="D9425" s="774" t="s">
        <v>7723</v>
      </c>
      <c r="E9425" s="717">
        <v>58.49</v>
      </c>
    </row>
    <row r="9426" spans="1:5">
      <c r="A9426" s="774">
        <v>1599</v>
      </c>
      <c r="B9426" s="774" t="s">
        <v>9171</v>
      </c>
      <c r="C9426" s="774" t="s">
        <v>7728</v>
      </c>
      <c r="D9426" s="774" t="s">
        <v>7723</v>
      </c>
      <c r="E9426" s="717">
        <v>11.85</v>
      </c>
    </row>
    <row r="9427" spans="1:5">
      <c r="A9427" s="774">
        <v>1597</v>
      </c>
      <c r="B9427" s="774" t="s">
        <v>9172</v>
      </c>
      <c r="C9427" s="774" t="s">
        <v>7728</v>
      </c>
      <c r="D9427" s="774" t="s">
        <v>7723</v>
      </c>
      <c r="E9427" s="717">
        <v>9.6</v>
      </c>
    </row>
    <row r="9428" spans="1:5">
      <c r="A9428" s="774">
        <v>39600</v>
      </c>
      <c r="B9428" s="774" t="s">
        <v>9173</v>
      </c>
      <c r="C9428" s="774" t="s">
        <v>7728</v>
      </c>
      <c r="D9428" s="774" t="s">
        <v>7723</v>
      </c>
      <c r="E9428" s="717">
        <v>11.2</v>
      </c>
    </row>
    <row r="9429" spans="1:5">
      <c r="A9429" s="774">
        <v>39601</v>
      </c>
      <c r="B9429" s="774" t="s">
        <v>9174</v>
      </c>
      <c r="C9429" s="774" t="s">
        <v>7728</v>
      </c>
      <c r="D9429" s="774" t="s">
        <v>7723</v>
      </c>
      <c r="E9429" s="717">
        <v>19.48</v>
      </c>
    </row>
    <row r="9430" spans="1:5">
      <c r="A9430" s="774">
        <v>39602</v>
      </c>
      <c r="B9430" s="774" t="s">
        <v>9175</v>
      </c>
      <c r="C9430" s="774" t="s">
        <v>7728</v>
      </c>
      <c r="D9430" s="774" t="s">
        <v>7723</v>
      </c>
      <c r="E9430" s="717">
        <v>1.28</v>
      </c>
    </row>
    <row r="9431" spans="1:5">
      <c r="A9431" s="774">
        <v>39603</v>
      </c>
      <c r="B9431" s="774" t="s">
        <v>9176</v>
      </c>
      <c r="C9431" s="774" t="s">
        <v>7728</v>
      </c>
      <c r="D9431" s="774" t="s">
        <v>7723</v>
      </c>
      <c r="E9431" s="717">
        <v>2.19</v>
      </c>
    </row>
    <row r="9432" spans="1:5">
      <c r="A9432" s="774">
        <v>11821</v>
      </c>
      <c r="B9432" s="774" t="s">
        <v>9177</v>
      </c>
      <c r="C9432" s="774" t="s">
        <v>7728</v>
      </c>
      <c r="D9432" s="774" t="s">
        <v>7723</v>
      </c>
      <c r="E9432" s="717">
        <v>7.89</v>
      </c>
    </row>
    <row r="9433" spans="1:5">
      <c r="A9433" s="774">
        <v>1562</v>
      </c>
      <c r="B9433" s="774" t="s">
        <v>9178</v>
      </c>
      <c r="C9433" s="774" t="s">
        <v>7728</v>
      </c>
      <c r="D9433" s="774" t="s">
        <v>7723</v>
      </c>
      <c r="E9433" s="717">
        <v>12.92</v>
      </c>
    </row>
    <row r="9434" spans="1:5">
      <c r="A9434" s="774">
        <v>1563</v>
      </c>
      <c r="B9434" s="774" t="s">
        <v>9179</v>
      </c>
      <c r="C9434" s="774" t="s">
        <v>7728</v>
      </c>
      <c r="D9434" s="774" t="s">
        <v>7723</v>
      </c>
      <c r="E9434" s="717">
        <v>17.34</v>
      </c>
    </row>
    <row r="9435" spans="1:5">
      <c r="A9435" s="774">
        <v>11856</v>
      </c>
      <c r="B9435" s="774" t="s">
        <v>9180</v>
      </c>
      <c r="C9435" s="774" t="s">
        <v>7728</v>
      </c>
      <c r="D9435" s="774" t="s">
        <v>7726</v>
      </c>
      <c r="E9435" s="717">
        <v>5.17</v>
      </c>
    </row>
    <row r="9436" spans="1:5">
      <c r="A9436" s="774">
        <v>11857</v>
      </c>
      <c r="B9436" s="774" t="s">
        <v>9181</v>
      </c>
      <c r="C9436" s="774" t="s">
        <v>7728</v>
      </c>
      <c r="D9436" s="774" t="s">
        <v>7723</v>
      </c>
      <c r="E9436" s="717">
        <v>27.21</v>
      </c>
    </row>
    <row r="9437" spans="1:5">
      <c r="A9437" s="774">
        <v>11858</v>
      </c>
      <c r="B9437" s="774" t="s">
        <v>9182</v>
      </c>
      <c r="C9437" s="774" t="s">
        <v>7728</v>
      </c>
      <c r="D9437" s="774" t="s">
        <v>7723</v>
      </c>
      <c r="E9437" s="717">
        <v>33.770000000000003</v>
      </c>
    </row>
    <row r="9438" spans="1:5">
      <c r="A9438" s="774">
        <v>1539</v>
      </c>
      <c r="B9438" s="774" t="s">
        <v>9183</v>
      </c>
      <c r="C9438" s="774" t="s">
        <v>7728</v>
      </c>
      <c r="D9438" s="774" t="s">
        <v>7723</v>
      </c>
      <c r="E9438" s="717">
        <v>6.07</v>
      </c>
    </row>
    <row r="9439" spans="1:5">
      <c r="A9439" s="774">
        <v>11859</v>
      </c>
      <c r="B9439" s="774" t="s">
        <v>9184</v>
      </c>
      <c r="C9439" s="774" t="s">
        <v>7728</v>
      </c>
      <c r="D9439" s="774" t="s">
        <v>7723</v>
      </c>
      <c r="E9439" s="717">
        <v>45.94</v>
      </c>
    </row>
    <row r="9440" spans="1:5">
      <c r="A9440" s="774">
        <v>1550</v>
      </c>
      <c r="B9440" s="774" t="s">
        <v>9185</v>
      </c>
      <c r="C9440" s="774" t="s">
        <v>7728</v>
      </c>
      <c r="D9440" s="774" t="s">
        <v>7723</v>
      </c>
      <c r="E9440" s="717">
        <v>6.41</v>
      </c>
    </row>
    <row r="9441" spans="1:5">
      <c r="A9441" s="774">
        <v>11854</v>
      </c>
      <c r="B9441" s="774" t="s">
        <v>9186</v>
      </c>
      <c r="C9441" s="774" t="s">
        <v>7728</v>
      </c>
      <c r="D9441" s="774" t="s">
        <v>7723</v>
      </c>
      <c r="E9441" s="717">
        <v>8.01</v>
      </c>
    </row>
    <row r="9442" spans="1:5">
      <c r="A9442" s="774">
        <v>11862</v>
      </c>
      <c r="B9442" s="774" t="s">
        <v>9187</v>
      </c>
      <c r="C9442" s="774" t="s">
        <v>7728</v>
      </c>
      <c r="D9442" s="774" t="s">
        <v>7723</v>
      </c>
      <c r="E9442" s="717">
        <v>11.23</v>
      </c>
    </row>
    <row r="9443" spans="1:5">
      <c r="A9443" s="774">
        <v>11863</v>
      </c>
      <c r="B9443" s="774" t="s">
        <v>9188</v>
      </c>
      <c r="C9443" s="774" t="s">
        <v>7728</v>
      </c>
      <c r="D9443" s="774" t="s">
        <v>7723</v>
      </c>
      <c r="E9443" s="717">
        <v>4.53</v>
      </c>
    </row>
    <row r="9444" spans="1:5">
      <c r="A9444" s="774">
        <v>11855</v>
      </c>
      <c r="B9444" s="774" t="s">
        <v>9189</v>
      </c>
      <c r="C9444" s="774" t="s">
        <v>7728</v>
      </c>
      <c r="D9444" s="774" t="s">
        <v>7723</v>
      </c>
      <c r="E9444" s="717">
        <v>16.77</v>
      </c>
    </row>
    <row r="9445" spans="1:5">
      <c r="A9445" s="774">
        <v>11864</v>
      </c>
      <c r="B9445" s="774" t="s">
        <v>9190</v>
      </c>
      <c r="C9445" s="774" t="s">
        <v>7728</v>
      </c>
      <c r="D9445" s="774" t="s">
        <v>7723</v>
      </c>
      <c r="E9445" s="717">
        <v>25.35</v>
      </c>
    </row>
    <row r="9446" spans="1:5">
      <c r="A9446" s="774">
        <v>2527</v>
      </c>
      <c r="B9446" s="774" t="s">
        <v>9191</v>
      </c>
      <c r="C9446" s="774" t="s">
        <v>7728</v>
      </c>
      <c r="D9446" s="774" t="s">
        <v>7723</v>
      </c>
      <c r="E9446" s="717">
        <v>5.35</v>
      </c>
    </row>
    <row r="9447" spans="1:5">
      <c r="A9447" s="774">
        <v>2526</v>
      </c>
      <c r="B9447" s="774" t="s">
        <v>9192</v>
      </c>
      <c r="C9447" s="774" t="s">
        <v>7728</v>
      </c>
      <c r="D9447" s="774" t="s">
        <v>7723</v>
      </c>
      <c r="E9447" s="717">
        <v>3.43</v>
      </c>
    </row>
    <row r="9448" spans="1:5">
      <c r="A9448" s="774">
        <v>2487</v>
      </c>
      <c r="B9448" s="774" t="s">
        <v>9193</v>
      </c>
      <c r="C9448" s="774" t="s">
        <v>7728</v>
      </c>
      <c r="D9448" s="774" t="s">
        <v>7723</v>
      </c>
      <c r="E9448" s="717">
        <v>1.17</v>
      </c>
    </row>
    <row r="9449" spans="1:5">
      <c r="A9449" s="774">
        <v>2483</v>
      </c>
      <c r="B9449" s="774" t="s">
        <v>9194</v>
      </c>
      <c r="C9449" s="774" t="s">
        <v>7728</v>
      </c>
      <c r="D9449" s="774" t="s">
        <v>7723</v>
      </c>
      <c r="E9449" s="717">
        <v>2.44</v>
      </c>
    </row>
    <row r="9450" spans="1:5">
      <c r="A9450" s="774">
        <v>2528</v>
      </c>
      <c r="B9450" s="774" t="s">
        <v>9195</v>
      </c>
      <c r="C9450" s="774" t="s">
        <v>7728</v>
      </c>
      <c r="D9450" s="774" t="s">
        <v>7723</v>
      </c>
      <c r="E9450" s="717">
        <v>13.47</v>
      </c>
    </row>
    <row r="9451" spans="1:5">
      <c r="A9451" s="774">
        <v>2489</v>
      </c>
      <c r="B9451" s="774" t="s">
        <v>9196</v>
      </c>
      <c r="C9451" s="774" t="s">
        <v>7728</v>
      </c>
      <c r="D9451" s="774" t="s">
        <v>7723</v>
      </c>
      <c r="E9451" s="717">
        <v>5.93</v>
      </c>
    </row>
    <row r="9452" spans="1:5">
      <c r="A9452" s="774">
        <v>2488</v>
      </c>
      <c r="B9452" s="774" t="s">
        <v>9197</v>
      </c>
      <c r="C9452" s="774" t="s">
        <v>7728</v>
      </c>
      <c r="D9452" s="774" t="s">
        <v>7723</v>
      </c>
      <c r="E9452" s="717">
        <v>1.37</v>
      </c>
    </row>
    <row r="9453" spans="1:5">
      <c r="A9453" s="774">
        <v>2484</v>
      </c>
      <c r="B9453" s="774" t="s">
        <v>9198</v>
      </c>
      <c r="C9453" s="774" t="s">
        <v>7728</v>
      </c>
      <c r="D9453" s="774" t="s">
        <v>7723</v>
      </c>
      <c r="E9453" s="717">
        <v>19.57</v>
      </c>
    </row>
    <row r="9454" spans="1:5">
      <c r="A9454" s="774">
        <v>2485</v>
      </c>
      <c r="B9454" s="774" t="s">
        <v>9199</v>
      </c>
      <c r="C9454" s="774" t="s">
        <v>7728</v>
      </c>
      <c r="D9454" s="774" t="s">
        <v>7723</v>
      </c>
      <c r="E9454" s="717">
        <v>30.68</v>
      </c>
    </row>
    <row r="9455" spans="1:5">
      <c r="A9455" s="774">
        <v>38005</v>
      </c>
      <c r="B9455" s="774" t="s">
        <v>9200</v>
      </c>
      <c r="C9455" s="774" t="s">
        <v>7728</v>
      </c>
      <c r="D9455" s="774" t="s">
        <v>7723</v>
      </c>
      <c r="E9455" s="717">
        <v>18.66</v>
      </c>
    </row>
    <row r="9456" spans="1:5">
      <c r="A9456" s="774">
        <v>38006</v>
      </c>
      <c r="B9456" s="774" t="s">
        <v>9201</v>
      </c>
      <c r="C9456" s="774" t="s">
        <v>7728</v>
      </c>
      <c r="D9456" s="774" t="s">
        <v>7723</v>
      </c>
      <c r="E9456" s="717">
        <v>22.9</v>
      </c>
    </row>
    <row r="9457" spans="1:5">
      <c r="A9457" s="774">
        <v>38428</v>
      </c>
      <c r="B9457" s="774" t="s">
        <v>9202</v>
      </c>
      <c r="C9457" s="774" t="s">
        <v>7728</v>
      </c>
      <c r="D9457" s="774" t="s">
        <v>7723</v>
      </c>
      <c r="E9457" s="717">
        <v>21.46</v>
      </c>
    </row>
    <row r="9458" spans="1:5">
      <c r="A9458" s="774">
        <v>38007</v>
      </c>
      <c r="B9458" s="774" t="s">
        <v>9203</v>
      </c>
      <c r="C9458" s="774" t="s">
        <v>7728</v>
      </c>
      <c r="D9458" s="774" t="s">
        <v>7723</v>
      </c>
      <c r="E9458" s="717">
        <v>35.06</v>
      </c>
    </row>
    <row r="9459" spans="1:5">
      <c r="A9459" s="774">
        <v>38008</v>
      </c>
      <c r="B9459" s="774" t="s">
        <v>9204</v>
      </c>
      <c r="C9459" s="774" t="s">
        <v>7728</v>
      </c>
      <c r="D9459" s="774" t="s">
        <v>7723</v>
      </c>
      <c r="E9459" s="717">
        <v>141.19</v>
      </c>
    </row>
    <row r="9460" spans="1:5">
      <c r="A9460" s="774">
        <v>38009</v>
      </c>
      <c r="B9460" s="774" t="s">
        <v>9205</v>
      </c>
      <c r="C9460" s="774" t="s">
        <v>7728</v>
      </c>
      <c r="D9460" s="774" t="s">
        <v>7723</v>
      </c>
      <c r="E9460" s="717">
        <v>172.56</v>
      </c>
    </row>
    <row r="9461" spans="1:5">
      <c r="A9461" s="774">
        <v>39279</v>
      </c>
      <c r="B9461" s="774" t="s">
        <v>9206</v>
      </c>
      <c r="C9461" s="774" t="s">
        <v>7728</v>
      </c>
      <c r="D9461" s="774" t="s">
        <v>7737</v>
      </c>
      <c r="E9461" s="717">
        <v>13.46</v>
      </c>
    </row>
    <row r="9462" spans="1:5">
      <c r="A9462" s="774">
        <v>38845</v>
      </c>
      <c r="B9462" s="774" t="s">
        <v>9207</v>
      </c>
      <c r="C9462" s="774" t="s">
        <v>7728</v>
      </c>
      <c r="D9462" s="774" t="s">
        <v>7737</v>
      </c>
      <c r="E9462" s="717">
        <v>19.489999999999998</v>
      </c>
    </row>
    <row r="9463" spans="1:5">
      <c r="A9463" s="774">
        <v>39280</v>
      </c>
      <c r="B9463" s="774" t="s">
        <v>9208</v>
      </c>
      <c r="C9463" s="774" t="s">
        <v>7728</v>
      </c>
      <c r="D9463" s="774" t="s">
        <v>7737</v>
      </c>
      <c r="E9463" s="717">
        <v>17.46</v>
      </c>
    </row>
    <row r="9464" spans="1:5">
      <c r="A9464" s="774">
        <v>39281</v>
      </c>
      <c r="B9464" s="774" t="s">
        <v>9209</v>
      </c>
      <c r="C9464" s="774" t="s">
        <v>7728</v>
      </c>
      <c r="D9464" s="774" t="s">
        <v>7737</v>
      </c>
      <c r="E9464" s="717">
        <v>22.99</v>
      </c>
    </row>
    <row r="9465" spans="1:5">
      <c r="A9465" s="774">
        <v>38849</v>
      </c>
      <c r="B9465" s="774" t="s">
        <v>9210</v>
      </c>
      <c r="C9465" s="774" t="s">
        <v>7728</v>
      </c>
      <c r="D9465" s="774" t="s">
        <v>7737</v>
      </c>
      <c r="E9465" s="717">
        <v>19.690000000000001</v>
      </c>
    </row>
    <row r="9466" spans="1:5">
      <c r="A9466" s="774">
        <v>39282</v>
      </c>
      <c r="B9466" s="774" t="s">
        <v>9211</v>
      </c>
      <c r="C9466" s="774" t="s">
        <v>7728</v>
      </c>
      <c r="D9466" s="774" t="s">
        <v>7737</v>
      </c>
      <c r="E9466" s="717">
        <v>23.54</v>
      </c>
    </row>
    <row r="9467" spans="1:5">
      <c r="A9467" s="774">
        <v>38852</v>
      </c>
      <c r="B9467" s="774" t="s">
        <v>9212</v>
      </c>
      <c r="C9467" s="774" t="s">
        <v>7728</v>
      </c>
      <c r="D9467" s="774" t="s">
        <v>7737</v>
      </c>
      <c r="E9467" s="717">
        <v>32.020000000000003</v>
      </c>
    </row>
    <row r="9468" spans="1:5">
      <c r="A9468" s="774">
        <v>38844</v>
      </c>
      <c r="B9468" s="774" t="s">
        <v>9213</v>
      </c>
      <c r="C9468" s="774" t="s">
        <v>7728</v>
      </c>
      <c r="D9468" s="774" t="s">
        <v>7737</v>
      </c>
      <c r="E9468" s="717">
        <v>9.84</v>
      </c>
    </row>
    <row r="9469" spans="1:5">
      <c r="A9469" s="774">
        <v>38846</v>
      </c>
      <c r="B9469" s="774" t="s">
        <v>9214</v>
      </c>
      <c r="C9469" s="774" t="s">
        <v>7728</v>
      </c>
      <c r="D9469" s="774" t="s">
        <v>7737</v>
      </c>
      <c r="E9469" s="717">
        <v>10.76</v>
      </c>
    </row>
    <row r="9470" spans="1:5">
      <c r="A9470" s="774">
        <v>38847</v>
      </c>
      <c r="B9470" s="774" t="s">
        <v>9215</v>
      </c>
      <c r="C9470" s="774" t="s">
        <v>7728</v>
      </c>
      <c r="D9470" s="774" t="s">
        <v>7737</v>
      </c>
      <c r="E9470" s="717">
        <v>13.24</v>
      </c>
    </row>
    <row r="9471" spans="1:5">
      <c r="A9471" s="774">
        <v>38850</v>
      </c>
      <c r="B9471" s="774" t="s">
        <v>9216</v>
      </c>
      <c r="C9471" s="774" t="s">
        <v>7728</v>
      </c>
      <c r="D9471" s="774" t="s">
        <v>7737</v>
      </c>
      <c r="E9471" s="717">
        <v>18.41</v>
      </c>
    </row>
    <row r="9472" spans="1:5">
      <c r="A9472" s="774">
        <v>38848</v>
      </c>
      <c r="B9472" s="774" t="s">
        <v>9217</v>
      </c>
      <c r="C9472" s="774" t="s">
        <v>7728</v>
      </c>
      <c r="D9472" s="774" t="s">
        <v>7737</v>
      </c>
      <c r="E9472" s="717">
        <v>15.39</v>
      </c>
    </row>
    <row r="9473" spans="1:5">
      <c r="A9473" s="774">
        <v>38851</v>
      </c>
      <c r="B9473" s="774" t="s">
        <v>9218</v>
      </c>
      <c r="C9473" s="774" t="s">
        <v>7728</v>
      </c>
      <c r="D9473" s="774" t="s">
        <v>7737</v>
      </c>
      <c r="E9473" s="717">
        <v>27.98</v>
      </c>
    </row>
    <row r="9474" spans="1:5">
      <c r="A9474" s="774">
        <v>38860</v>
      </c>
      <c r="B9474" s="774" t="s">
        <v>9219</v>
      </c>
      <c r="C9474" s="774" t="s">
        <v>7728</v>
      </c>
      <c r="D9474" s="774" t="s">
        <v>7737</v>
      </c>
      <c r="E9474" s="717">
        <v>7.9</v>
      </c>
    </row>
    <row r="9475" spans="1:5">
      <c r="A9475" s="774">
        <v>38861</v>
      </c>
      <c r="B9475" s="774" t="s">
        <v>9220</v>
      </c>
      <c r="C9475" s="774" t="s">
        <v>7728</v>
      </c>
      <c r="D9475" s="774" t="s">
        <v>7737</v>
      </c>
      <c r="E9475" s="717">
        <v>10.64</v>
      </c>
    </row>
    <row r="9476" spans="1:5">
      <c r="A9476" s="774">
        <v>38862</v>
      </c>
      <c r="B9476" s="774" t="s">
        <v>9221</v>
      </c>
      <c r="C9476" s="774" t="s">
        <v>7728</v>
      </c>
      <c r="D9476" s="774" t="s">
        <v>7737</v>
      </c>
      <c r="E9476" s="717">
        <v>8.9700000000000006</v>
      </c>
    </row>
    <row r="9477" spans="1:5">
      <c r="A9477" s="774">
        <v>38863</v>
      </c>
      <c r="B9477" s="774" t="s">
        <v>9222</v>
      </c>
      <c r="C9477" s="774" t="s">
        <v>7728</v>
      </c>
      <c r="D9477" s="774" t="s">
        <v>7737</v>
      </c>
      <c r="E9477" s="717">
        <v>10.31</v>
      </c>
    </row>
    <row r="9478" spans="1:5">
      <c r="A9478" s="774">
        <v>38865</v>
      </c>
      <c r="B9478" s="774" t="s">
        <v>9223</v>
      </c>
      <c r="C9478" s="774" t="s">
        <v>7728</v>
      </c>
      <c r="D9478" s="774" t="s">
        <v>7737</v>
      </c>
      <c r="E9478" s="717">
        <v>14</v>
      </c>
    </row>
    <row r="9479" spans="1:5">
      <c r="A9479" s="774">
        <v>38864</v>
      </c>
      <c r="B9479" s="774" t="s">
        <v>9224</v>
      </c>
      <c r="C9479" s="774" t="s">
        <v>7728</v>
      </c>
      <c r="D9479" s="774" t="s">
        <v>7737</v>
      </c>
      <c r="E9479" s="717">
        <v>21.39</v>
      </c>
    </row>
    <row r="9480" spans="1:5">
      <c r="A9480" s="774">
        <v>38866</v>
      </c>
      <c r="B9480" s="774" t="s">
        <v>9225</v>
      </c>
      <c r="C9480" s="774" t="s">
        <v>7728</v>
      </c>
      <c r="D9480" s="774" t="s">
        <v>7737</v>
      </c>
      <c r="E9480" s="717">
        <v>15.06</v>
      </c>
    </row>
    <row r="9481" spans="1:5">
      <c r="A9481" s="774">
        <v>38868</v>
      </c>
      <c r="B9481" s="774" t="s">
        <v>9226</v>
      </c>
      <c r="C9481" s="774" t="s">
        <v>7728</v>
      </c>
      <c r="D9481" s="774" t="s">
        <v>7737</v>
      </c>
      <c r="E9481" s="717">
        <v>25.11</v>
      </c>
    </row>
    <row r="9482" spans="1:5">
      <c r="A9482" s="774">
        <v>38853</v>
      </c>
      <c r="B9482" s="774" t="s">
        <v>9227</v>
      </c>
      <c r="C9482" s="774" t="s">
        <v>7728</v>
      </c>
      <c r="D9482" s="774" t="s">
        <v>7737</v>
      </c>
      <c r="E9482" s="717">
        <v>8.11</v>
      </c>
    </row>
    <row r="9483" spans="1:5">
      <c r="A9483" s="774">
        <v>38854</v>
      </c>
      <c r="B9483" s="774" t="s">
        <v>9228</v>
      </c>
      <c r="C9483" s="774" t="s">
        <v>7728</v>
      </c>
      <c r="D9483" s="774" t="s">
        <v>7737</v>
      </c>
      <c r="E9483" s="717">
        <v>11.09</v>
      </c>
    </row>
    <row r="9484" spans="1:5">
      <c r="A9484" s="774">
        <v>38855</v>
      </c>
      <c r="B9484" s="774" t="s">
        <v>9229</v>
      </c>
      <c r="C9484" s="774" t="s">
        <v>7728</v>
      </c>
      <c r="D9484" s="774" t="s">
        <v>7737</v>
      </c>
      <c r="E9484" s="717">
        <v>8.2200000000000006</v>
      </c>
    </row>
    <row r="9485" spans="1:5">
      <c r="A9485" s="774">
        <v>38856</v>
      </c>
      <c r="B9485" s="774" t="s">
        <v>9230</v>
      </c>
      <c r="C9485" s="774" t="s">
        <v>7728</v>
      </c>
      <c r="D9485" s="774" t="s">
        <v>7737</v>
      </c>
      <c r="E9485" s="717">
        <v>13.21</v>
      </c>
    </row>
    <row r="9486" spans="1:5">
      <c r="A9486" s="774">
        <v>38857</v>
      </c>
      <c r="B9486" s="774" t="s">
        <v>9231</v>
      </c>
      <c r="C9486" s="774" t="s">
        <v>7728</v>
      </c>
      <c r="D9486" s="774" t="s">
        <v>7737</v>
      </c>
      <c r="E9486" s="717">
        <v>17.47</v>
      </c>
    </row>
    <row r="9487" spans="1:5">
      <c r="A9487" s="774">
        <v>38858</v>
      </c>
      <c r="B9487" s="774" t="s">
        <v>9232</v>
      </c>
      <c r="C9487" s="774" t="s">
        <v>7728</v>
      </c>
      <c r="D9487" s="774" t="s">
        <v>7737</v>
      </c>
      <c r="E9487" s="717">
        <v>15.88</v>
      </c>
    </row>
    <row r="9488" spans="1:5">
      <c r="A9488" s="774">
        <v>38859</v>
      </c>
      <c r="B9488" s="774" t="s">
        <v>9233</v>
      </c>
      <c r="C9488" s="774" t="s">
        <v>7728</v>
      </c>
      <c r="D9488" s="774" t="s">
        <v>7737</v>
      </c>
      <c r="E9488" s="717">
        <v>25.72</v>
      </c>
    </row>
    <row r="9489" spans="1:5">
      <c r="A9489" s="774">
        <v>3104</v>
      </c>
      <c r="B9489" s="774" t="s">
        <v>9234</v>
      </c>
      <c r="C9489" s="774" t="s">
        <v>9235</v>
      </c>
      <c r="D9489" s="774" t="s">
        <v>7723</v>
      </c>
      <c r="E9489" s="717">
        <v>115.01</v>
      </c>
    </row>
    <row r="9490" spans="1:5">
      <c r="A9490" s="774">
        <v>1607</v>
      </c>
      <c r="B9490" s="774" t="s">
        <v>9236</v>
      </c>
      <c r="C9490" s="774" t="s">
        <v>9235</v>
      </c>
      <c r="D9490" s="774" t="s">
        <v>7723</v>
      </c>
      <c r="E9490" s="717">
        <v>0.21</v>
      </c>
    </row>
    <row r="9491" spans="1:5">
      <c r="A9491" s="774">
        <v>38169</v>
      </c>
      <c r="B9491" s="774" t="s">
        <v>9237</v>
      </c>
      <c r="C9491" s="774" t="s">
        <v>9235</v>
      </c>
      <c r="D9491" s="774" t="s">
        <v>7723</v>
      </c>
      <c r="E9491" s="717">
        <v>61.26</v>
      </c>
    </row>
    <row r="9492" spans="1:5">
      <c r="A9492" s="774">
        <v>6142</v>
      </c>
      <c r="B9492" s="774" t="s">
        <v>9238</v>
      </c>
      <c r="C9492" s="774" t="s">
        <v>7728</v>
      </c>
      <c r="D9492" s="774" t="s">
        <v>7723</v>
      </c>
      <c r="E9492" s="717">
        <v>6.43</v>
      </c>
    </row>
    <row r="9493" spans="1:5">
      <c r="A9493" s="774">
        <v>11686</v>
      </c>
      <c r="B9493" s="774" t="s">
        <v>9239</v>
      </c>
      <c r="C9493" s="774" t="s">
        <v>7728</v>
      </c>
      <c r="D9493" s="774" t="s">
        <v>7723</v>
      </c>
      <c r="E9493" s="717">
        <v>8.92</v>
      </c>
    </row>
    <row r="9494" spans="1:5">
      <c r="A9494" s="774">
        <v>37598</v>
      </c>
      <c r="B9494" s="774" t="s">
        <v>9240</v>
      </c>
      <c r="C9494" s="774" t="s">
        <v>7728</v>
      </c>
      <c r="D9494" s="774" t="s">
        <v>7737</v>
      </c>
      <c r="E9494" s="717">
        <v>24.49</v>
      </c>
    </row>
    <row r="9495" spans="1:5">
      <c r="A9495" s="774">
        <v>25398</v>
      </c>
      <c r="B9495" s="774" t="s">
        <v>9241</v>
      </c>
      <c r="C9495" s="774" t="s">
        <v>7728</v>
      </c>
      <c r="D9495" s="774" t="s">
        <v>7737</v>
      </c>
      <c r="E9495" s="718">
        <v>3229.92</v>
      </c>
    </row>
    <row r="9496" spans="1:5">
      <c r="A9496" s="774">
        <v>25399</v>
      </c>
      <c r="B9496" s="774" t="s">
        <v>9242</v>
      </c>
      <c r="C9496" s="774" t="s">
        <v>7728</v>
      </c>
      <c r="D9496" s="774" t="s">
        <v>7737</v>
      </c>
      <c r="E9496" s="718">
        <v>1960.84</v>
      </c>
    </row>
    <row r="9497" spans="1:5">
      <c r="A9497" s="774">
        <v>43440</v>
      </c>
      <c r="B9497" s="774" t="s">
        <v>9243</v>
      </c>
      <c r="C9497" s="774" t="s">
        <v>7728</v>
      </c>
      <c r="D9497" s="774" t="s">
        <v>7723</v>
      </c>
      <c r="E9497" s="717">
        <v>319.49</v>
      </c>
    </row>
    <row r="9498" spans="1:5">
      <c r="A9498" s="774">
        <v>10667</v>
      </c>
      <c r="B9498" s="774" t="s">
        <v>9244</v>
      </c>
      <c r="C9498" s="774" t="s">
        <v>7728</v>
      </c>
      <c r="D9498" s="774" t="s">
        <v>7737</v>
      </c>
      <c r="E9498" s="718">
        <v>12745</v>
      </c>
    </row>
    <row r="9499" spans="1:5">
      <c r="A9499" s="774">
        <v>1613</v>
      </c>
      <c r="B9499" s="774" t="s">
        <v>9245</v>
      </c>
      <c r="C9499" s="774" t="s">
        <v>7728</v>
      </c>
      <c r="D9499" s="774" t="s">
        <v>7737</v>
      </c>
      <c r="E9499" s="718">
        <v>1355.86</v>
      </c>
    </row>
    <row r="9500" spans="1:5">
      <c r="A9500" s="774">
        <v>1626</v>
      </c>
      <c r="B9500" s="774" t="s">
        <v>9246</v>
      </c>
      <c r="C9500" s="774" t="s">
        <v>7728</v>
      </c>
      <c r="D9500" s="774" t="s">
        <v>7737</v>
      </c>
      <c r="E9500" s="718">
        <v>2027.85</v>
      </c>
    </row>
    <row r="9501" spans="1:5">
      <c r="A9501" s="774">
        <v>1625</v>
      </c>
      <c r="B9501" s="774" t="s">
        <v>9247</v>
      </c>
      <c r="C9501" s="774" t="s">
        <v>7728</v>
      </c>
      <c r="D9501" s="774" t="s">
        <v>7737</v>
      </c>
      <c r="E9501" s="717">
        <v>141.63999999999999</v>
      </c>
    </row>
    <row r="9502" spans="1:5">
      <c r="A9502" s="774">
        <v>1622</v>
      </c>
      <c r="B9502" s="774" t="s">
        <v>9248</v>
      </c>
      <c r="C9502" s="774" t="s">
        <v>7728</v>
      </c>
      <c r="D9502" s="774" t="s">
        <v>7737</v>
      </c>
      <c r="E9502" s="718">
        <v>4576.04</v>
      </c>
    </row>
    <row r="9503" spans="1:5">
      <c r="A9503" s="774">
        <v>1620</v>
      </c>
      <c r="B9503" s="774" t="s">
        <v>9249</v>
      </c>
      <c r="C9503" s="774" t="s">
        <v>7728</v>
      </c>
      <c r="D9503" s="774" t="s">
        <v>7737</v>
      </c>
      <c r="E9503" s="717">
        <v>298.36</v>
      </c>
    </row>
    <row r="9504" spans="1:5">
      <c r="A9504" s="774">
        <v>1629</v>
      </c>
      <c r="B9504" s="774" t="s">
        <v>9250</v>
      </c>
      <c r="C9504" s="774" t="s">
        <v>7728</v>
      </c>
      <c r="D9504" s="774" t="s">
        <v>7737</v>
      </c>
      <c r="E9504" s="718">
        <v>11136.99</v>
      </c>
    </row>
    <row r="9505" spans="1:5">
      <c r="A9505" s="774">
        <v>1627</v>
      </c>
      <c r="B9505" s="774" t="s">
        <v>9251</v>
      </c>
      <c r="C9505" s="774" t="s">
        <v>7728</v>
      </c>
      <c r="D9505" s="774" t="s">
        <v>7737</v>
      </c>
      <c r="E9505" s="717">
        <v>570.30999999999995</v>
      </c>
    </row>
    <row r="9506" spans="1:5">
      <c r="A9506" s="774">
        <v>1623</v>
      </c>
      <c r="B9506" s="774" t="s">
        <v>9252</v>
      </c>
      <c r="C9506" s="774" t="s">
        <v>7728</v>
      </c>
      <c r="D9506" s="774" t="s">
        <v>7737</v>
      </c>
      <c r="E9506" s="717">
        <v>115.51</v>
      </c>
    </row>
    <row r="9507" spans="1:5">
      <c r="A9507" s="774">
        <v>1619</v>
      </c>
      <c r="B9507" s="774" t="s">
        <v>9253</v>
      </c>
      <c r="C9507" s="774" t="s">
        <v>7728</v>
      </c>
      <c r="D9507" s="774" t="s">
        <v>7737</v>
      </c>
      <c r="E9507" s="717">
        <v>158.88999999999999</v>
      </c>
    </row>
    <row r="9508" spans="1:5">
      <c r="A9508" s="774">
        <v>1630</v>
      </c>
      <c r="B9508" s="774" t="s">
        <v>9254</v>
      </c>
      <c r="C9508" s="774" t="s">
        <v>7728</v>
      </c>
      <c r="D9508" s="774" t="s">
        <v>7737</v>
      </c>
      <c r="E9508" s="718">
        <v>3498.48</v>
      </c>
    </row>
    <row r="9509" spans="1:5">
      <c r="A9509" s="774">
        <v>1616</v>
      </c>
      <c r="B9509" s="774" t="s">
        <v>9255</v>
      </c>
      <c r="C9509" s="774" t="s">
        <v>7728</v>
      </c>
      <c r="D9509" s="774" t="s">
        <v>7737</v>
      </c>
      <c r="E9509" s="718">
        <v>5380.72</v>
      </c>
    </row>
    <row r="9510" spans="1:5">
      <c r="A9510" s="774">
        <v>1614</v>
      </c>
      <c r="B9510" s="774" t="s">
        <v>9256</v>
      </c>
      <c r="C9510" s="774" t="s">
        <v>7728</v>
      </c>
      <c r="D9510" s="774" t="s">
        <v>7737</v>
      </c>
      <c r="E9510" s="717">
        <v>245.92</v>
      </c>
    </row>
    <row r="9511" spans="1:5">
      <c r="A9511" s="774">
        <v>1617</v>
      </c>
      <c r="B9511" s="774" t="s">
        <v>9257</v>
      </c>
      <c r="C9511" s="774" t="s">
        <v>7728</v>
      </c>
      <c r="D9511" s="774" t="s">
        <v>7737</v>
      </c>
      <c r="E9511" s="718">
        <v>6423.42</v>
      </c>
    </row>
    <row r="9512" spans="1:5">
      <c r="A9512" s="774">
        <v>1621</v>
      </c>
      <c r="B9512" s="774" t="s">
        <v>9258</v>
      </c>
      <c r="C9512" s="774" t="s">
        <v>7728</v>
      </c>
      <c r="D9512" s="774" t="s">
        <v>7737</v>
      </c>
      <c r="E9512" s="717">
        <v>439.82</v>
      </c>
    </row>
    <row r="9513" spans="1:5">
      <c r="A9513" s="774">
        <v>1624</v>
      </c>
      <c r="B9513" s="774" t="s">
        <v>9259</v>
      </c>
      <c r="C9513" s="774" t="s">
        <v>7728</v>
      </c>
      <c r="D9513" s="774" t="s">
        <v>7737</v>
      </c>
      <c r="E9513" s="718">
        <v>15789.07</v>
      </c>
    </row>
    <row r="9514" spans="1:5">
      <c r="A9514" s="774">
        <v>1615</v>
      </c>
      <c r="B9514" s="774" t="s">
        <v>9260</v>
      </c>
      <c r="C9514" s="774" t="s">
        <v>7728</v>
      </c>
      <c r="D9514" s="774" t="s">
        <v>7737</v>
      </c>
      <c r="E9514" s="717">
        <v>825.91</v>
      </c>
    </row>
    <row r="9515" spans="1:5">
      <c r="A9515" s="774">
        <v>1612</v>
      </c>
      <c r="B9515" s="774" t="s">
        <v>9261</v>
      </c>
      <c r="C9515" s="774" t="s">
        <v>7728</v>
      </c>
      <c r="D9515" s="774" t="s">
        <v>7737</v>
      </c>
      <c r="E9515" s="717">
        <v>108.78</v>
      </c>
    </row>
    <row r="9516" spans="1:5">
      <c r="A9516" s="774">
        <v>1618</v>
      </c>
      <c r="B9516" s="774" t="s">
        <v>9262</v>
      </c>
      <c r="C9516" s="774" t="s">
        <v>7728</v>
      </c>
      <c r="D9516" s="774" t="s">
        <v>7737</v>
      </c>
      <c r="E9516" s="718">
        <v>1134.92</v>
      </c>
    </row>
    <row r="9517" spans="1:5">
      <c r="A9517" s="774">
        <v>14211</v>
      </c>
      <c r="B9517" s="774" t="s">
        <v>9263</v>
      </c>
      <c r="C9517" s="774" t="s">
        <v>7728</v>
      </c>
      <c r="D9517" s="774" t="s">
        <v>7723</v>
      </c>
      <c r="E9517" s="717">
        <v>40.56</v>
      </c>
    </row>
    <row r="9518" spans="1:5">
      <c r="A9518" s="774">
        <v>34500</v>
      </c>
      <c r="B9518" s="774" t="s">
        <v>9264</v>
      </c>
      <c r="C9518" s="774" t="s">
        <v>615</v>
      </c>
      <c r="D9518" s="774" t="s">
        <v>7723</v>
      </c>
      <c r="E9518" s="717">
        <v>108.25</v>
      </c>
    </row>
    <row r="9519" spans="1:5">
      <c r="A9519" s="774">
        <v>40934</v>
      </c>
      <c r="B9519" s="774" t="s">
        <v>9265</v>
      </c>
      <c r="C9519" s="774" t="s">
        <v>7941</v>
      </c>
      <c r="D9519" s="774" t="s">
        <v>7723</v>
      </c>
      <c r="E9519" s="718">
        <v>19283.09</v>
      </c>
    </row>
    <row r="9520" spans="1:5">
      <c r="A9520" s="774">
        <v>5328</v>
      </c>
      <c r="B9520" s="774" t="s">
        <v>9266</v>
      </c>
      <c r="C9520" s="774" t="s">
        <v>7728</v>
      </c>
      <c r="D9520" s="774" t="s">
        <v>7723</v>
      </c>
      <c r="E9520" s="717">
        <v>3.91</v>
      </c>
    </row>
    <row r="9521" spans="1:5">
      <c r="A9521" s="774">
        <v>38200</v>
      </c>
      <c r="B9521" s="774" t="s">
        <v>9267</v>
      </c>
      <c r="C9521" s="774" t="s">
        <v>9268</v>
      </c>
      <c r="D9521" s="774" t="s">
        <v>7723</v>
      </c>
      <c r="E9521" s="717">
        <v>512.19000000000005</v>
      </c>
    </row>
    <row r="9522" spans="1:5">
      <c r="A9522" s="774">
        <v>39269</v>
      </c>
      <c r="B9522" s="774" t="s">
        <v>9269</v>
      </c>
      <c r="C9522" s="774" t="s">
        <v>7760</v>
      </c>
      <c r="D9522" s="774" t="s">
        <v>7723</v>
      </c>
      <c r="E9522" s="717">
        <v>1.46</v>
      </c>
    </row>
    <row r="9523" spans="1:5">
      <c r="A9523" s="774">
        <v>11889</v>
      </c>
      <c r="B9523" s="774" t="s">
        <v>9270</v>
      </c>
      <c r="C9523" s="774" t="s">
        <v>7760</v>
      </c>
      <c r="D9523" s="774" t="s">
        <v>7723</v>
      </c>
      <c r="E9523" s="717">
        <v>2.0299999999999998</v>
      </c>
    </row>
    <row r="9524" spans="1:5">
      <c r="A9524" s="774">
        <v>39270</v>
      </c>
      <c r="B9524" s="774" t="s">
        <v>9271</v>
      </c>
      <c r="C9524" s="774" t="s">
        <v>7760</v>
      </c>
      <c r="D9524" s="774" t="s">
        <v>7723</v>
      </c>
      <c r="E9524" s="717">
        <v>2.42</v>
      </c>
    </row>
    <row r="9525" spans="1:5">
      <c r="A9525" s="774">
        <v>11890</v>
      </c>
      <c r="B9525" s="774" t="s">
        <v>9272</v>
      </c>
      <c r="C9525" s="774" t="s">
        <v>7760</v>
      </c>
      <c r="D9525" s="774" t="s">
        <v>7723</v>
      </c>
      <c r="E9525" s="717">
        <v>3.15</v>
      </c>
    </row>
    <row r="9526" spans="1:5">
      <c r="A9526" s="774">
        <v>11891</v>
      </c>
      <c r="B9526" s="774" t="s">
        <v>9273</v>
      </c>
      <c r="C9526" s="774" t="s">
        <v>7760</v>
      </c>
      <c r="D9526" s="774" t="s">
        <v>7723</v>
      </c>
      <c r="E9526" s="717">
        <v>5.19</v>
      </c>
    </row>
    <row r="9527" spans="1:5">
      <c r="A9527" s="774">
        <v>11892</v>
      </c>
      <c r="B9527" s="774" t="s">
        <v>9274</v>
      </c>
      <c r="C9527" s="774" t="s">
        <v>7760</v>
      </c>
      <c r="D9527" s="774" t="s">
        <v>7723</v>
      </c>
      <c r="E9527" s="717">
        <v>7.99</v>
      </c>
    </row>
    <row r="9528" spans="1:5">
      <c r="A9528" s="774">
        <v>37601</v>
      </c>
      <c r="B9528" s="774" t="s">
        <v>9275</v>
      </c>
      <c r="C9528" s="774" t="s">
        <v>7760</v>
      </c>
      <c r="D9528" s="774" t="s">
        <v>7737</v>
      </c>
      <c r="E9528" s="717">
        <v>5.44</v>
      </c>
    </row>
    <row r="9529" spans="1:5">
      <c r="A9529" s="774">
        <v>1634</v>
      </c>
      <c r="B9529" s="774" t="s">
        <v>9276</v>
      </c>
      <c r="C9529" s="774" t="s">
        <v>7760</v>
      </c>
      <c r="D9529" s="774" t="s">
        <v>7737</v>
      </c>
      <c r="E9529" s="717">
        <v>5.62</v>
      </c>
    </row>
    <row r="9530" spans="1:5">
      <c r="A9530" s="774">
        <v>5086</v>
      </c>
      <c r="B9530" s="774" t="s">
        <v>9277</v>
      </c>
      <c r="C9530" s="774" t="s">
        <v>7748</v>
      </c>
      <c r="D9530" s="774" t="s">
        <v>7723</v>
      </c>
      <c r="E9530" s="717">
        <v>25.36</v>
      </c>
    </row>
    <row r="9531" spans="1:5">
      <c r="A9531" s="774">
        <v>11280</v>
      </c>
      <c r="B9531" s="774" t="s">
        <v>9278</v>
      </c>
      <c r="C9531" s="774" t="s">
        <v>7728</v>
      </c>
      <c r="D9531" s="774" t="s">
        <v>7723</v>
      </c>
      <c r="E9531" s="718">
        <v>10032.17</v>
      </c>
    </row>
    <row r="9532" spans="1:5">
      <c r="A9532" s="774">
        <v>40519</v>
      </c>
      <c r="B9532" s="774" t="s">
        <v>9279</v>
      </c>
      <c r="C9532" s="774" t="s">
        <v>7728</v>
      </c>
      <c r="D9532" s="774" t="s">
        <v>7723</v>
      </c>
      <c r="E9532" s="718">
        <v>82701.77</v>
      </c>
    </row>
    <row r="9533" spans="1:5">
      <c r="A9533" s="774">
        <v>39869</v>
      </c>
      <c r="B9533" s="774" t="s">
        <v>9280</v>
      </c>
      <c r="C9533" s="774" t="s">
        <v>7728</v>
      </c>
      <c r="D9533" s="774" t="s">
        <v>7737</v>
      </c>
      <c r="E9533" s="717">
        <v>9.67</v>
      </c>
    </row>
    <row r="9534" spans="1:5">
      <c r="A9534" s="774">
        <v>39870</v>
      </c>
      <c r="B9534" s="774" t="s">
        <v>9281</v>
      </c>
      <c r="C9534" s="774" t="s">
        <v>7728</v>
      </c>
      <c r="D9534" s="774" t="s">
        <v>7737</v>
      </c>
      <c r="E9534" s="717">
        <v>14.79</v>
      </c>
    </row>
    <row r="9535" spans="1:5">
      <c r="A9535" s="774">
        <v>39871</v>
      </c>
      <c r="B9535" s="774" t="s">
        <v>9282</v>
      </c>
      <c r="C9535" s="774" t="s">
        <v>7728</v>
      </c>
      <c r="D9535" s="774" t="s">
        <v>7737</v>
      </c>
      <c r="E9535" s="717">
        <v>16.57</v>
      </c>
    </row>
    <row r="9536" spans="1:5">
      <c r="A9536" s="774">
        <v>12722</v>
      </c>
      <c r="B9536" s="774" t="s">
        <v>9283</v>
      </c>
      <c r="C9536" s="774" t="s">
        <v>7728</v>
      </c>
      <c r="D9536" s="774" t="s">
        <v>7737</v>
      </c>
      <c r="E9536" s="717">
        <v>554.70000000000005</v>
      </c>
    </row>
    <row r="9537" spans="1:5">
      <c r="A9537" s="774">
        <v>12714</v>
      </c>
      <c r="B9537" s="774" t="s">
        <v>9284</v>
      </c>
      <c r="C9537" s="774" t="s">
        <v>7728</v>
      </c>
      <c r="D9537" s="774" t="s">
        <v>7737</v>
      </c>
      <c r="E9537" s="717">
        <v>3.62</v>
      </c>
    </row>
    <row r="9538" spans="1:5">
      <c r="A9538" s="774">
        <v>12715</v>
      </c>
      <c r="B9538" s="774" t="s">
        <v>9285</v>
      </c>
      <c r="C9538" s="774" t="s">
        <v>7728</v>
      </c>
      <c r="D9538" s="774" t="s">
        <v>7737</v>
      </c>
      <c r="E9538" s="717">
        <v>8.17</v>
      </c>
    </row>
    <row r="9539" spans="1:5">
      <c r="A9539" s="774">
        <v>12716</v>
      </c>
      <c r="B9539" s="774" t="s">
        <v>9286</v>
      </c>
      <c r="C9539" s="774" t="s">
        <v>7728</v>
      </c>
      <c r="D9539" s="774" t="s">
        <v>7737</v>
      </c>
      <c r="E9539" s="717">
        <v>14.04</v>
      </c>
    </row>
    <row r="9540" spans="1:5">
      <c r="A9540" s="774">
        <v>12717</v>
      </c>
      <c r="B9540" s="774" t="s">
        <v>9287</v>
      </c>
      <c r="C9540" s="774" t="s">
        <v>7728</v>
      </c>
      <c r="D9540" s="774" t="s">
        <v>7737</v>
      </c>
      <c r="E9540" s="717">
        <v>27.59</v>
      </c>
    </row>
    <row r="9541" spans="1:5">
      <c r="A9541" s="774">
        <v>12718</v>
      </c>
      <c r="B9541" s="774" t="s">
        <v>9288</v>
      </c>
      <c r="C9541" s="774" t="s">
        <v>7728</v>
      </c>
      <c r="D9541" s="774" t="s">
        <v>7737</v>
      </c>
      <c r="E9541" s="717">
        <v>42.35</v>
      </c>
    </row>
    <row r="9542" spans="1:5">
      <c r="A9542" s="774">
        <v>12719</v>
      </c>
      <c r="B9542" s="774" t="s">
        <v>9289</v>
      </c>
      <c r="C9542" s="774" t="s">
        <v>7728</v>
      </c>
      <c r="D9542" s="774" t="s">
        <v>7737</v>
      </c>
      <c r="E9542" s="717">
        <v>67.23</v>
      </c>
    </row>
    <row r="9543" spans="1:5">
      <c r="A9543" s="774">
        <v>12720</v>
      </c>
      <c r="B9543" s="774" t="s">
        <v>9290</v>
      </c>
      <c r="C9543" s="774" t="s">
        <v>7728</v>
      </c>
      <c r="D9543" s="774" t="s">
        <v>7737</v>
      </c>
      <c r="E9543" s="717">
        <v>234.1</v>
      </c>
    </row>
    <row r="9544" spans="1:5">
      <c r="A9544" s="774">
        <v>12721</v>
      </c>
      <c r="B9544" s="774" t="s">
        <v>9291</v>
      </c>
      <c r="C9544" s="774" t="s">
        <v>7728</v>
      </c>
      <c r="D9544" s="774" t="s">
        <v>7737</v>
      </c>
      <c r="E9544" s="717">
        <v>224.48</v>
      </c>
    </row>
    <row r="9545" spans="1:5">
      <c r="A9545" s="774">
        <v>3468</v>
      </c>
      <c r="B9545" s="774" t="s">
        <v>9292</v>
      </c>
      <c r="C9545" s="774" t="s">
        <v>7728</v>
      </c>
      <c r="D9545" s="774" t="s">
        <v>7723</v>
      </c>
      <c r="E9545" s="717">
        <v>23.75</v>
      </c>
    </row>
    <row r="9546" spans="1:5">
      <c r="A9546" s="774">
        <v>3465</v>
      </c>
      <c r="B9546" s="774" t="s">
        <v>9293</v>
      </c>
      <c r="C9546" s="774" t="s">
        <v>7728</v>
      </c>
      <c r="D9546" s="774" t="s">
        <v>7723</v>
      </c>
      <c r="E9546" s="717">
        <v>23.75</v>
      </c>
    </row>
    <row r="9547" spans="1:5">
      <c r="A9547" s="774">
        <v>12403</v>
      </c>
      <c r="B9547" s="774" t="s">
        <v>9294</v>
      </c>
      <c r="C9547" s="774" t="s">
        <v>7728</v>
      </c>
      <c r="D9547" s="774" t="s">
        <v>7723</v>
      </c>
      <c r="E9547" s="717">
        <v>16.920000000000002</v>
      </c>
    </row>
    <row r="9548" spans="1:5">
      <c r="A9548" s="774">
        <v>3463</v>
      </c>
      <c r="B9548" s="774" t="s">
        <v>9295</v>
      </c>
      <c r="C9548" s="774" t="s">
        <v>7728</v>
      </c>
      <c r="D9548" s="774" t="s">
        <v>7723</v>
      </c>
      <c r="E9548" s="717">
        <v>9.89</v>
      </c>
    </row>
    <row r="9549" spans="1:5">
      <c r="A9549" s="774">
        <v>3464</v>
      </c>
      <c r="B9549" s="774" t="s">
        <v>9296</v>
      </c>
      <c r="C9549" s="774" t="s">
        <v>7728</v>
      </c>
      <c r="D9549" s="774" t="s">
        <v>7723</v>
      </c>
      <c r="E9549" s="717">
        <v>9.89</v>
      </c>
    </row>
    <row r="9550" spans="1:5">
      <c r="A9550" s="774">
        <v>3466</v>
      </c>
      <c r="B9550" s="774" t="s">
        <v>9297</v>
      </c>
      <c r="C9550" s="774" t="s">
        <v>7728</v>
      </c>
      <c r="D9550" s="774" t="s">
        <v>7723</v>
      </c>
      <c r="E9550" s="717">
        <v>60.32</v>
      </c>
    </row>
    <row r="9551" spans="1:5">
      <c r="A9551" s="774">
        <v>3467</v>
      </c>
      <c r="B9551" s="774" t="s">
        <v>9298</v>
      </c>
      <c r="C9551" s="774" t="s">
        <v>7728</v>
      </c>
      <c r="D9551" s="774" t="s">
        <v>7723</v>
      </c>
      <c r="E9551" s="717">
        <v>34.06</v>
      </c>
    </row>
    <row r="9552" spans="1:5">
      <c r="A9552" s="774">
        <v>3462</v>
      </c>
      <c r="B9552" s="774" t="s">
        <v>9299</v>
      </c>
      <c r="C9552" s="774" t="s">
        <v>7728</v>
      </c>
      <c r="D9552" s="774" t="s">
        <v>7723</v>
      </c>
      <c r="E9552" s="717">
        <v>6.52</v>
      </c>
    </row>
    <row r="9553" spans="1:5">
      <c r="A9553" s="774">
        <v>3446</v>
      </c>
      <c r="B9553" s="774" t="s">
        <v>9300</v>
      </c>
      <c r="C9553" s="774" t="s">
        <v>7728</v>
      </c>
      <c r="D9553" s="774" t="s">
        <v>7723</v>
      </c>
      <c r="E9553" s="717">
        <v>20.079999999999998</v>
      </c>
    </row>
    <row r="9554" spans="1:5">
      <c r="A9554" s="774">
        <v>3445</v>
      </c>
      <c r="B9554" s="774" t="s">
        <v>9301</v>
      </c>
      <c r="C9554" s="774" t="s">
        <v>7728</v>
      </c>
      <c r="D9554" s="774" t="s">
        <v>7723</v>
      </c>
      <c r="E9554" s="717">
        <v>16.39</v>
      </c>
    </row>
    <row r="9555" spans="1:5">
      <c r="A9555" s="774">
        <v>3441</v>
      </c>
      <c r="B9555" s="774" t="s">
        <v>9302</v>
      </c>
      <c r="C9555" s="774" t="s">
        <v>7728</v>
      </c>
      <c r="D9555" s="774" t="s">
        <v>7723</v>
      </c>
      <c r="E9555" s="717">
        <v>4.62</v>
      </c>
    </row>
    <row r="9556" spans="1:5">
      <c r="A9556" s="774">
        <v>3444</v>
      </c>
      <c r="B9556" s="774" t="s">
        <v>9303</v>
      </c>
      <c r="C9556" s="774" t="s">
        <v>7728</v>
      </c>
      <c r="D9556" s="774" t="s">
        <v>7723</v>
      </c>
      <c r="E9556" s="717">
        <v>10.09</v>
      </c>
    </row>
    <row r="9557" spans="1:5">
      <c r="A9557" s="774">
        <v>12402</v>
      </c>
      <c r="B9557" s="774" t="s">
        <v>9304</v>
      </c>
      <c r="C9557" s="774" t="s">
        <v>7728</v>
      </c>
      <c r="D9557" s="774" t="s">
        <v>7723</v>
      </c>
      <c r="E9557" s="717">
        <v>56.45</v>
      </c>
    </row>
    <row r="9558" spans="1:5">
      <c r="A9558" s="774">
        <v>3447</v>
      </c>
      <c r="B9558" s="774" t="s">
        <v>9305</v>
      </c>
      <c r="C9558" s="774" t="s">
        <v>7728</v>
      </c>
      <c r="D9558" s="774" t="s">
        <v>7723</v>
      </c>
      <c r="E9558" s="717">
        <v>29.2</v>
      </c>
    </row>
    <row r="9559" spans="1:5">
      <c r="A9559" s="774">
        <v>3442</v>
      </c>
      <c r="B9559" s="774" t="s">
        <v>9306</v>
      </c>
      <c r="C9559" s="774" t="s">
        <v>7728</v>
      </c>
      <c r="D9559" s="774" t="s">
        <v>7723</v>
      </c>
      <c r="E9559" s="717">
        <v>6.92</v>
      </c>
    </row>
    <row r="9560" spans="1:5">
      <c r="A9560" s="774">
        <v>3448</v>
      </c>
      <c r="B9560" s="774" t="s">
        <v>9307</v>
      </c>
      <c r="C9560" s="774" t="s">
        <v>7728</v>
      </c>
      <c r="D9560" s="774" t="s">
        <v>7723</v>
      </c>
      <c r="E9560" s="717">
        <v>82.53</v>
      </c>
    </row>
    <row r="9561" spans="1:5">
      <c r="A9561" s="774">
        <v>3449</v>
      </c>
      <c r="B9561" s="774" t="s">
        <v>9308</v>
      </c>
      <c r="C9561" s="774" t="s">
        <v>7728</v>
      </c>
      <c r="D9561" s="774" t="s">
        <v>7723</v>
      </c>
      <c r="E9561" s="717">
        <v>144.61000000000001</v>
      </c>
    </row>
    <row r="9562" spans="1:5">
      <c r="A9562" s="774">
        <v>37438</v>
      </c>
      <c r="B9562" s="774" t="s">
        <v>9309</v>
      </c>
      <c r="C9562" s="774" t="s">
        <v>7728</v>
      </c>
      <c r="D9562" s="774" t="s">
        <v>7737</v>
      </c>
      <c r="E9562" s="717">
        <v>181.32</v>
      </c>
    </row>
    <row r="9563" spans="1:5">
      <c r="A9563" s="774">
        <v>37439</v>
      </c>
      <c r="B9563" s="774" t="s">
        <v>9310</v>
      </c>
      <c r="C9563" s="774" t="s">
        <v>7728</v>
      </c>
      <c r="D9563" s="774" t="s">
        <v>7737</v>
      </c>
      <c r="E9563" s="718">
        <v>1185.46</v>
      </c>
    </row>
    <row r="9564" spans="1:5">
      <c r="A9564" s="774">
        <v>37435</v>
      </c>
      <c r="B9564" s="774" t="s">
        <v>9311</v>
      </c>
      <c r="C9564" s="774" t="s">
        <v>7728</v>
      </c>
      <c r="D9564" s="774" t="s">
        <v>7737</v>
      </c>
      <c r="E9564" s="717">
        <v>21.31</v>
      </c>
    </row>
    <row r="9565" spans="1:5">
      <c r="A9565" s="774">
        <v>37436</v>
      </c>
      <c r="B9565" s="774" t="s">
        <v>9312</v>
      </c>
      <c r="C9565" s="774" t="s">
        <v>7728</v>
      </c>
      <c r="D9565" s="774" t="s">
        <v>7737</v>
      </c>
      <c r="E9565" s="717">
        <v>25.14</v>
      </c>
    </row>
    <row r="9566" spans="1:5">
      <c r="A9566" s="774">
        <v>37437</v>
      </c>
      <c r="B9566" s="774" t="s">
        <v>9313</v>
      </c>
      <c r="C9566" s="774" t="s">
        <v>7728</v>
      </c>
      <c r="D9566" s="774" t="s">
        <v>7737</v>
      </c>
      <c r="E9566" s="717">
        <v>36.369999999999997</v>
      </c>
    </row>
    <row r="9567" spans="1:5">
      <c r="A9567" s="774">
        <v>3473</v>
      </c>
      <c r="B9567" s="774" t="s">
        <v>9314</v>
      </c>
      <c r="C9567" s="774" t="s">
        <v>7728</v>
      </c>
      <c r="D9567" s="774" t="s">
        <v>7723</v>
      </c>
      <c r="E9567" s="717">
        <v>22.7</v>
      </c>
    </row>
    <row r="9568" spans="1:5">
      <c r="A9568" s="774">
        <v>3474</v>
      </c>
      <c r="B9568" s="774" t="s">
        <v>9315</v>
      </c>
      <c r="C9568" s="774" t="s">
        <v>7728</v>
      </c>
      <c r="D9568" s="774" t="s">
        <v>7723</v>
      </c>
      <c r="E9568" s="717">
        <v>18.71</v>
      </c>
    </row>
    <row r="9569" spans="1:5">
      <c r="A9569" s="774">
        <v>3450</v>
      </c>
      <c r="B9569" s="774" t="s">
        <v>9316</v>
      </c>
      <c r="C9569" s="774" t="s">
        <v>7728</v>
      </c>
      <c r="D9569" s="774" t="s">
        <v>7723</v>
      </c>
      <c r="E9569" s="717">
        <v>5.42</v>
      </c>
    </row>
    <row r="9570" spans="1:5">
      <c r="A9570" s="774">
        <v>3443</v>
      </c>
      <c r="B9570" s="774" t="s">
        <v>9317</v>
      </c>
      <c r="C9570" s="774" t="s">
        <v>7728</v>
      </c>
      <c r="D9570" s="774" t="s">
        <v>7723</v>
      </c>
      <c r="E9570" s="717">
        <v>11.64</v>
      </c>
    </row>
    <row r="9571" spans="1:5">
      <c r="A9571" s="774">
        <v>3453</v>
      </c>
      <c r="B9571" s="774" t="s">
        <v>9318</v>
      </c>
      <c r="C9571" s="774" t="s">
        <v>7728</v>
      </c>
      <c r="D9571" s="774" t="s">
        <v>7723</v>
      </c>
      <c r="E9571" s="717">
        <v>66.27</v>
      </c>
    </row>
    <row r="9572" spans="1:5">
      <c r="A9572" s="774">
        <v>3452</v>
      </c>
      <c r="B9572" s="774" t="s">
        <v>9319</v>
      </c>
      <c r="C9572" s="774" t="s">
        <v>7728</v>
      </c>
      <c r="D9572" s="774" t="s">
        <v>7723</v>
      </c>
      <c r="E9572" s="717">
        <v>32.71</v>
      </c>
    </row>
    <row r="9573" spans="1:5">
      <c r="A9573" s="774">
        <v>3451</v>
      </c>
      <c r="B9573" s="774" t="s">
        <v>9320</v>
      </c>
      <c r="C9573" s="774" t="s">
        <v>7728</v>
      </c>
      <c r="D9573" s="774" t="s">
        <v>7723</v>
      </c>
      <c r="E9573" s="717">
        <v>6.49</v>
      </c>
    </row>
    <row r="9574" spans="1:5">
      <c r="A9574" s="774">
        <v>3454</v>
      </c>
      <c r="B9574" s="774" t="s">
        <v>9321</v>
      </c>
      <c r="C9574" s="774" t="s">
        <v>7728</v>
      </c>
      <c r="D9574" s="774" t="s">
        <v>7723</v>
      </c>
      <c r="E9574" s="717">
        <v>100.8</v>
      </c>
    </row>
    <row r="9575" spans="1:5">
      <c r="A9575" s="774">
        <v>3458</v>
      </c>
      <c r="B9575" s="774" t="s">
        <v>9322</v>
      </c>
      <c r="C9575" s="774" t="s">
        <v>7728</v>
      </c>
      <c r="D9575" s="774" t="s">
        <v>7723</v>
      </c>
      <c r="E9575" s="717">
        <v>18.2</v>
      </c>
    </row>
    <row r="9576" spans="1:5">
      <c r="A9576" s="774">
        <v>3457</v>
      </c>
      <c r="B9576" s="774" t="s">
        <v>9323</v>
      </c>
      <c r="C9576" s="774" t="s">
        <v>7728</v>
      </c>
      <c r="D9576" s="774" t="s">
        <v>7723</v>
      </c>
      <c r="E9576" s="717">
        <v>13.66</v>
      </c>
    </row>
    <row r="9577" spans="1:5">
      <c r="A9577" s="774">
        <v>3455</v>
      </c>
      <c r="B9577" s="774" t="s">
        <v>9324</v>
      </c>
      <c r="C9577" s="774" t="s">
        <v>7728</v>
      </c>
      <c r="D9577" s="774" t="s">
        <v>7723</v>
      </c>
      <c r="E9577" s="717">
        <v>3.88</v>
      </c>
    </row>
    <row r="9578" spans="1:5">
      <c r="A9578" s="774">
        <v>3472</v>
      </c>
      <c r="B9578" s="774" t="s">
        <v>9325</v>
      </c>
      <c r="C9578" s="774" t="s">
        <v>7728</v>
      </c>
      <c r="D9578" s="774" t="s">
        <v>7723</v>
      </c>
      <c r="E9578" s="717">
        <v>8.7100000000000009</v>
      </c>
    </row>
    <row r="9579" spans="1:5">
      <c r="A9579" s="774">
        <v>3470</v>
      </c>
      <c r="B9579" s="774" t="s">
        <v>9326</v>
      </c>
      <c r="C9579" s="774" t="s">
        <v>7728</v>
      </c>
      <c r="D9579" s="774" t="s">
        <v>7723</v>
      </c>
      <c r="E9579" s="717">
        <v>50.82</v>
      </c>
    </row>
    <row r="9580" spans="1:5">
      <c r="A9580" s="774">
        <v>3471</v>
      </c>
      <c r="B9580" s="774" t="s">
        <v>9327</v>
      </c>
      <c r="C9580" s="774" t="s">
        <v>7728</v>
      </c>
      <c r="D9580" s="774" t="s">
        <v>7723</v>
      </c>
      <c r="E9580" s="717">
        <v>27.92</v>
      </c>
    </row>
    <row r="9581" spans="1:5">
      <c r="A9581" s="774">
        <v>3456</v>
      </c>
      <c r="B9581" s="774" t="s">
        <v>9328</v>
      </c>
      <c r="C9581" s="774" t="s">
        <v>7728</v>
      </c>
      <c r="D9581" s="774" t="s">
        <v>7723</v>
      </c>
      <c r="E9581" s="717">
        <v>5.8</v>
      </c>
    </row>
    <row r="9582" spans="1:5">
      <c r="A9582" s="774">
        <v>3459</v>
      </c>
      <c r="B9582" s="774" t="s">
        <v>9329</v>
      </c>
      <c r="C9582" s="774" t="s">
        <v>7728</v>
      </c>
      <c r="D9582" s="774" t="s">
        <v>7723</v>
      </c>
      <c r="E9582" s="717">
        <v>71.680000000000007</v>
      </c>
    </row>
    <row r="9583" spans="1:5">
      <c r="A9583" s="774">
        <v>3469</v>
      </c>
      <c r="B9583" s="774" t="s">
        <v>9330</v>
      </c>
      <c r="C9583" s="774" t="s">
        <v>7728</v>
      </c>
      <c r="D9583" s="774" t="s">
        <v>7723</v>
      </c>
      <c r="E9583" s="717">
        <v>136.32</v>
      </c>
    </row>
    <row r="9584" spans="1:5">
      <c r="A9584" s="774">
        <v>3460</v>
      </c>
      <c r="B9584" s="774" t="s">
        <v>9331</v>
      </c>
      <c r="C9584" s="774" t="s">
        <v>7728</v>
      </c>
      <c r="D9584" s="774" t="s">
        <v>7723</v>
      </c>
      <c r="E9584" s="717">
        <v>198.91</v>
      </c>
    </row>
    <row r="9585" spans="1:5">
      <c r="A9585" s="774">
        <v>3461</v>
      </c>
      <c r="B9585" s="774" t="s">
        <v>9332</v>
      </c>
      <c r="C9585" s="774" t="s">
        <v>7728</v>
      </c>
      <c r="D9585" s="774" t="s">
        <v>7723</v>
      </c>
      <c r="E9585" s="717">
        <v>508.42</v>
      </c>
    </row>
    <row r="9586" spans="1:5">
      <c r="A9586" s="774">
        <v>37433</v>
      </c>
      <c r="B9586" s="774" t="s">
        <v>9333</v>
      </c>
      <c r="C9586" s="774" t="s">
        <v>7728</v>
      </c>
      <c r="D9586" s="774" t="s">
        <v>7737</v>
      </c>
      <c r="E9586" s="717">
        <v>181.32</v>
      </c>
    </row>
    <row r="9587" spans="1:5">
      <c r="A9587" s="774">
        <v>37430</v>
      </c>
      <c r="B9587" s="774" t="s">
        <v>9334</v>
      </c>
      <c r="C9587" s="774" t="s">
        <v>7728</v>
      </c>
      <c r="D9587" s="774" t="s">
        <v>7737</v>
      </c>
      <c r="E9587" s="717">
        <v>22.72</v>
      </c>
    </row>
    <row r="9588" spans="1:5">
      <c r="A9588" s="774">
        <v>37434</v>
      </c>
      <c r="B9588" s="774" t="s">
        <v>9335</v>
      </c>
      <c r="C9588" s="774" t="s">
        <v>7728</v>
      </c>
      <c r="D9588" s="774" t="s">
        <v>7737</v>
      </c>
      <c r="E9588" s="718">
        <v>1690.63</v>
      </c>
    </row>
    <row r="9589" spans="1:5">
      <c r="A9589" s="774">
        <v>37431</v>
      </c>
      <c r="B9589" s="774" t="s">
        <v>9336</v>
      </c>
      <c r="C9589" s="774" t="s">
        <v>7728</v>
      </c>
      <c r="D9589" s="774" t="s">
        <v>7737</v>
      </c>
      <c r="E9589" s="717">
        <v>30.82</v>
      </c>
    </row>
    <row r="9590" spans="1:5">
      <c r="A9590" s="774">
        <v>37432</v>
      </c>
      <c r="B9590" s="774" t="s">
        <v>9337</v>
      </c>
      <c r="C9590" s="774" t="s">
        <v>7728</v>
      </c>
      <c r="D9590" s="774" t="s">
        <v>7737</v>
      </c>
      <c r="E9590" s="717">
        <v>56.85</v>
      </c>
    </row>
    <row r="9591" spans="1:5">
      <c r="A9591" s="774">
        <v>37413</v>
      </c>
      <c r="B9591" s="774" t="s">
        <v>9338</v>
      </c>
      <c r="C9591" s="774" t="s">
        <v>7728</v>
      </c>
      <c r="D9591" s="774" t="s">
        <v>7737</v>
      </c>
      <c r="E9591" s="717">
        <v>3.46</v>
      </c>
    </row>
    <row r="9592" spans="1:5">
      <c r="A9592" s="774">
        <v>37414</v>
      </c>
      <c r="B9592" s="774" t="s">
        <v>9339</v>
      </c>
      <c r="C9592" s="774" t="s">
        <v>7728</v>
      </c>
      <c r="D9592" s="774" t="s">
        <v>7737</v>
      </c>
      <c r="E9592" s="717">
        <v>3.93</v>
      </c>
    </row>
    <row r="9593" spans="1:5">
      <c r="A9593" s="774">
        <v>37415</v>
      </c>
      <c r="B9593" s="774" t="s">
        <v>9340</v>
      </c>
      <c r="C9593" s="774" t="s">
        <v>7728</v>
      </c>
      <c r="D9593" s="774" t="s">
        <v>7737</v>
      </c>
      <c r="E9593" s="717">
        <v>7.15</v>
      </c>
    </row>
    <row r="9594" spans="1:5">
      <c r="A9594" s="774">
        <v>37416</v>
      </c>
      <c r="B9594" s="774" t="s">
        <v>9341</v>
      </c>
      <c r="C9594" s="774" t="s">
        <v>7728</v>
      </c>
      <c r="D9594" s="774" t="s">
        <v>7737</v>
      </c>
      <c r="E9594" s="717">
        <v>3.24</v>
      </c>
    </row>
    <row r="9595" spans="1:5">
      <c r="A9595" s="774">
        <v>37417</v>
      </c>
      <c r="B9595" s="774" t="s">
        <v>9342</v>
      </c>
      <c r="C9595" s="774" t="s">
        <v>7728</v>
      </c>
      <c r="D9595" s="774" t="s">
        <v>7737</v>
      </c>
      <c r="E9595" s="717">
        <v>4.66</v>
      </c>
    </row>
    <row r="9596" spans="1:5">
      <c r="A9596" s="774">
        <v>43590</v>
      </c>
      <c r="B9596" s="774" t="s">
        <v>9343</v>
      </c>
      <c r="C9596" s="774" t="s">
        <v>7728</v>
      </c>
      <c r="D9596" s="774" t="s">
        <v>7723</v>
      </c>
      <c r="E9596" s="717">
        <v>117.9</v>
      </c>
    </row>
    <row r="9597" spans="1:5">
      <c r="A9597" s="774">
        <v>43589</v>
      </c>
      <c r="B9597" s="774" t="s">
        <v>9344</v>
      </c>
      <c r="C9597" s="774" t="s">
        <v>7728</v>
      </c>
      <c r="D9597" s="774" t="s">
        <v>7723</v>
      </c>
      <c r="E9597" s="717">
        <v>21.33</v>
      </c>
    </row>
    <row r="9598" spans="1:5">
      <c r="A9598" s="774">
        <v>34519</v>
      </c>
      <c r="B9598" s="774" t="s">
        <v>9345</v>
      </c>
      <c r="C9598" s="774" t="s">
        <v>7728</v>
      </c>
      <c r="D9598" s="774" t="s">
        <v>7737</v>
      </c>
      <c r="E9598" s="717">
        <v>80.73</v>
      </c>
    </row>
    <row r="9599" spans="1:5">
      <c r="A9599" s="774">
        <v>1649</v>
      </c>
      <c r="B9599" s="774" t="s">
        <v>9346</v>
      </c>
      <c r="C9599" s="774" t="s">
        <v>7728</v>
      </c>
      <c r="D9599" s="774" t="s">
        <v>7723</v>
      </c>
      <c r="E9599" s="717">
        <v>42.92</v>
      </c>
    </row>
    <row r="9600" spans="1:5">
      <c r="A9600" s="774">
        <v>1653</v>
      </c>
      <c r="B9600" s="774" t="s">
        <v>9347</v>
      </c>
      <c r="C9600" s="774" t="s">
        <v>7728</v>
      </c>
      <c r="D9600" s="774" t="s">
        <v>7723</v>
      </c>
      <c r="E9600" s="717">
        <v>33.619999999999997</v>
      </c>
    </row>
    <row r="9601" spans="1:5">
      <c r="A9601" s="774">
        <v>1647</v>
      </c>
      <c r="B9601" s="774" t="s">
        <v>9348</v>
      </c>
      <c r="C9601" s="774" t="s">
        <v>7728</v>
      </c>
      <c r="D9601" s="774" t="s">
        <v>7723</v>
      </c>
      <c r="E9601" s="717">
        <v>12.04</v>
      </c>
    </row>
    <row r="9602" spans="1:5">
      <c r="A9602" s="774">
        <v>1648</v>
      </c>
      <c r="B9602" s="774" t="s">
        <v>9349</v>
      </c>
      <c r="C9602" s="774" t="s">
        <v>7728</v>
      </c>
      <c r="D9602" s="774" t="s">
        <v>7723</v>
      </c>
      <c r="E9602" s="717">
        <v>23.11</v>
      </c>
    </row>
    <row r="9603" spans="1:5">
      <c r="A9603" s="774">
        <v>1651</v>
      </c>
      <c r="B9603" s="774" t="s">
        <v>9350</v>
      </c>
      <c r="C9603" s="774" t="s">
        <v>7728</v>
      </c>
      <c r="D9603" s="774" t="s">
        <v>7723</v>
      </c>
      <c r="E9603" s="717">
        <v>107.24</v>
      </c>
    </row>
    <row r="9604" spans="1:5">
      <c r="A9604" s="774">
        <v>1650</v>
      </c>
      <c r="B9604" s="774" t="s">
        <v>9351</v>
      </c>
      <c r="C9604" s="774" t="s">
        <v>7728</v>
      </c>
      <c r="D9604" s="774" t="s">
        <v>7723</v>
      </c>
      <c r="E9604" s="717">
        <v>59.27</v>
      </c>
    </row>
    <row r="9605" spans="1:5">
      <c r="A9605" s="774">
        <v>1654</v>
      </c>
      <c r="B9605" s="774" t="s">
        <v>9352</v>
      </c>
      <c r="C9605" s="774" t="s">
        <v>7728</v>
      </c>
      <c r="D9605" s="774" t="s">
        <v>7723</v>
      </c>
      <c r="E9605" s="717">
        <v>16.52</v>
      </c>
    </row>
    <row r="9606" spans="1:5">
      <c r="A9606" s="774">
        <v>1652</v>
      </c>
      <c r="B9606" s="774" t="s">
        <v>9353</v>
      </c>
      <c r="C9606" s="774" t="s">
        <v>7728</v>
      </c>
      <c r="D9606" s="774" t="s">
        <v>7723</v>
      </c>
      <c r="E9606" s="717">
        <v>153.91</v>
      </c>
    </row>
    <row r="9607" spans="1:5">
      <c r="A9607" s="774">
        <v>10510</v>
      </c>
      <c r="B9607" s="774" t="s">
        <v>9354</v>
      </c>
      <c r="C9607" s="774" t="s">
        <v>7728</v>
      </c>
      <c r="D9607" s="774" t="s">
        <v>7737</v>
      </c>
      <c r="E9607" s="717">
        <v>97.05</v>
      </c>
    </row>
    <row r="9608" spans="1:5">
      <c r="A9608" s="774">
        <v>1747</v>
      </c>
      <c r="B9608" s="774" t="s">
        <v>9355</v>
      </c>
      <c r="C9608" s="774" t="s">
        <v>7728</v>
      </c>
      <c r="D9608" s="774" t="s">
        <v>7723</v>
      </c>
      <c r="E9608" s="717">
        <v>143.58000000000001</v>
      </c>
    </row>
    <row r="9609" spans="1:5">
      <c r="A9609" s="774">
        <v>1744</v>
      </c>
      <c r="B9609" s="774" t="s">
        <v>9356</v>
      </c>
      <c r="C9609" s="774" t="s">
        <v>7728</v>
      </c>
      <c r="D9609" s="774" t="s">
        <v>7723</v>
      </c>
      <c r="E9609" s="717">
        <v>99.45</v>
      </c>
    </row>
    <row r="9610" spans="1:5">
      <c r="A9610" s="774">
        <v>1743</v>
      </c>
      <c r="B9610" s="774" t="s">
        <v>9357</v>
      </c>
      <c r="C9610" s="774" t="s">
        <v>7728</v>
      </c>
      <c r="D9610" s="774" t="s">
        <v>7723</v>
      </c>
      <c r="E9610" s="717">
        <v>130.6</v>
      </c>
    </row>
    <row r="9611" spans="1:5">
      <c r="A9611" s="774">
        <v>39640</v>
      </c>
      <c r="B9611" s="774" t="s">
        <v>9358</v>
      </c>
      <c r="C9611" s="774" t="s">
        <v>7728</v>
      </c>
      <c r="D9611" s="774" t="s">
        <v>7723</v>
      </c>
      <c r="E9611" s="717">
        <v>7.16</v>
      </c>
    </row>
    <row r="9612" spans="1:5">
      <c r="A9612" s="774">
        <v>11013</v>
      </c>
      <c r="B9612" s="774" t="s">
        <v>9359</v>
      </c>
      <c r="C9612" s="774" t="s">
        <v>7728</v>
      </c>
      <c r="D9612" s="774" t="s">
        <v>7723</v>
      </c>
      <c r="E9612" s="717">
        <v>14.74</v>
      </c>
    </row>
    <row r="9613" spans="1:5">
      <c r="A9613" s="774">
        <v>11017</v>
      </c>
      <c r="B9613" s="774" t="s">
        <v>9360</v>
      </c>
      <c r="C9613" s="774" t="s">
        <v>7728</v>
      </c>
      <c r="D9613" s="774" t="s">
        <v>7723</v>
      </c>
      <c r="E9613" s="717">
        <v>6.29</v>
      </c>
    </row>
    <row r="9614" spans="1:5">
      <c r="A9614" s="774">
        <v>20236</v>
      </c>
      <c r="B9614" s="774" t="s">
        <v>9361</v>
      </c>
      <c r="C9614" s="774" t="s">
        <v>7728</v>
      </c>
      <c r="D9614" s="774" t="s">
        <v>7723</v>
      </c>
      <c r="E9614" s="717">
        <v>27.7</v>
      </c>
    </row>
    <row r="9615" spans="1:5">
      <c r="A9615" s="774">
        <v>7215</v>
      </c>
      <c r="B9615" s="774" t="s">
        <v>9362</v>
      </c>
      <c r="C9615" s="774" t="s">
        <v>7728</v>
      </c>
      <c r="D9615" s="774" t="s">
        <v>7723</v>
      </c>
      <c r="E9615" s="717">
        <v>23.71</v>
      </c>
    </row>
    <row r="9616" spans="1:5">
      <c r="A9616" s="774">
        <v>7216</v>
      </c>
      <c r="B9616" s="774" t="s">
        <v>9363</v>
      </c>
      <c r="C9616" s="774" t="s">
        <v>7728</v>
      </c>
      <c r="D9616" s="774" t="s">
        <v>7723</v>
      </c>
      <c r="E9616" s="717">
        <v>99.13</v>
      </c>
    </row>
    <row r="9617" spans="1:5">
      <c r="A9617" s="774">
        <v>20235</v>
      </c>
      <c r="B9617" s="774" t="s">
        <v>9364</v>
      </c>
      <c r="C9617" s="774" t="s">
        <v>7728</v>
      </c>
      <c r="D9617" s="774" t="s">
        <v>7723</v>
      </c>
      <c r="E9617" s="717">
        <v>50.12</v>
      </c>
    </row>
    <row r="9618" spans="1:5">
      <c r="A9618" s="774">
        <v>7181</v>
      </c>
      <c r="B9618" s="774" t="s">
        <v>9365</v>
      </c>
      <c r="C9618" s="774" t="s">
        <v>7728</v>
      </c>
      <c r="D9618" s="774" t="s">
        <v>7723</v>
      </c>
      <c r="E9618" s="717">
        <v>2.79</v>
      </c>
    </row>
    <row r="9619" spans="1:5">
      <c r="A9619" s="774">
        <v>40742</v>
      </c>
      <c r="B9619" s="774" t="s">
        <v>9366</v>
      </c>
      <c r="C9619" s="774" t="s">
        <v>7728</v>
      </c>
      <c r="D9619" s="774" t="s">
        <v>7723</v>
      </c>
      <c r="E9619" s="717">
        <v>7.78</v>
      </c>
    </row>
    <row r="9620" spans="1:5">
      <c r="A9620" s="774">
        <v>7214</v>
      </c>
      <c r="B9620" s="774" t="s">
        <v>9367</v>
      </c>
      <c r="C9620" s="774" t="s">
        <v>7728</v>
      </c>
      <c r="D9620" s="774" t="s">
        <v>7723</v>
      </c>
      <c r="E9620" s="717">
        <v>33.96</v>
      </c>
    </row>
    <row r="9621" spans="1:5">
      <c r="A9621" s="774">
        <v>7219</v>
      </c>
      <c r="B9621" s="774" t="s">
        <v>9368</v>
      </c>
      <c r="C9621" s="774" t="s">
        <v>7728</v>
      </c>
      <c r="D9621" s="774" t="s">
        <v>7723</v>
      </c>
      <c r="E9621" s="717">
        <v>35.15</v>
      </c>
    </row>
    <row r="9622" spans="1:5">
      <c r="A9622" s="774">
        <v>37972</v>
      </c>
      <c r="B9622" s="774" t="s">
        <v>9369</v>
      </c>
      <c r="C9622" s="774" t="s">
        <v>7728</v>
      </c>
      <c r="D9622" s="774" t="s">
        <v>7723</v>
      </c>
      <c r="E9622" s="717">
        <v>6.68</v>
      </c>
    </row>
    <row r="9623" spans="1:5">
      <c r="A9623" s="774">
        <v>37973</v>
      </c>
      <c r="B9623" s="774" t="s">
        <v>9370</v>
      </c>
      <c r="C9623" s="774" t="s">
        <v>7728</v>
      </c>
      <c r="D9623" s="774" t="s">
        <v>7723</v>
      </c>
      <c r="E9623" s="717">
        <v>10.7</v>
      </c>
    </row>
    <row r="9624" spans="1:5">
      <c r="A9624" s="774">
        <v>37971</v>
      </c>
      <c r="B9624" s="774" t="s">
        <v>9371</v>
      </c>
      <c r="C9624" s="774" t="s">
        <v>7728</v>
      </c>
      <c r="D9624" s="774" t="s">
        <v>7723</v>
      </c>
      <c r="E9624" s="717">
        <v>4.01</v>
      </c>
    </row>
    <row r="9625" spans="1:5">
      <c r="A9625" s="774">
        <v>20094</v>
      </c>
      <c r="B9625" s="774" t="s">
        <v>9372</v>
      </c>
      <c r="C9625" s="774" t="s">
        <v>7728</v>
      </c>
      <c r="D9625" s="774" t="s">
        <v>7737</v>
      </c>
      <c r="E9625" s="717">
        <v>21.91</v>
      </c>
    </row>
    <row r="9626" spans="1:5">
      <c r="A9626" s="774">
        <v>20095</v>
      </c>
      <c r="B9626" s="774" t="s">
        <v>9373</v>
      </c>
      <c r="C9626" s="774" t="s">
        <v>7728</v>
      </c>
      <c r="D9626" s="774" t="s">
        <v>7737</v>
      </c>
      <c r="E9626" s="717">
        <v>27.9</v>
      </c>
    </row>
    <row r="9627" spans="1:5">
      <c r="A9627" s="774">
        <v>1954</v>
      </c>
      <c r="B9627" s="774" t="s">
        <v>9374</v>
      </c>
      <c r="C9627" s="774" t="s">
        <v>7728</v>
      </c>
      <c r="D9627" s="774" t="s">
        <v>7723</v>
      </c>
      <c r="E9627" s="717">
        <v>143.22999999999999</v>
      </c>
    </row>
    <row r="9628" spans="1:5">
      <c r="A9628" s="774">
        <v>1926</v>
      </c>
      <c r="B9628" s="774" t="s">
        <v>9375</v>
      </c>
      <c r="C9628" s="774" t="s">
        <v>7728</v>
      </c>
      <c r="D9628" s="774" t="s">
        <v>7723</v>
      </c>
      <c r="E9628" s="717">
        <v>1.89</v>
      </c>
    </row>
    <row r="9629" spans="1:5">
      <c r="A9629" s="774">
        <v>1927</v>
      </c>
      <c r="B9629" s="774" t="s">
        <v>9376</v>
      </c>
      <c r="C9629" s="774" t="s">
        <v>7728</v>
      </c>
      <c r="D9629" s="774" t="s">
        <v>7723</v>
      </c>
      <c r="E9629" s="717">
        <v>2.4900000000000002</v>
      </c>
    </row>
    <row r="9630" spans="1:5">
      <c r="A9630" s="774">
        <v>1923</v>
      </c>
      <c r="B9630" s="774" t="s">
        <v>9377</v>
      </c>
      <c r="C9630" s="774" t="s">
        <v>7728</v>
      </c>
      <c r="D9630" s="774" t="s">
        <v>7723</v>
      </c>
      <c r="E9630" s="717">
        <v>4.08</v>
      </c>
    </row>
    <row r="9631" spans="1:5">
      <c r="A9631" s="774">
        <v>1929</v>
      </c>
      <c r="B9631" s="774" t="s">
        <v>9378</v>
      </c>
      <c r="C9631" s="774" t="s">
        <v>7728</v>
      </c>
      <c r="D9631" s="774" t="s">
        <v>7723</v>
      </c>
      <c r="E9631" s="717">
        <v>6.69</v>
      </c>
    </row>
    <row r="9632" spans="1:5">
      <c r="A9632" s="774">
        <v>1930</v>
      </c>
      <c r="B9632" s="774" t="s">
        <v>9379</v>
      </c>
      <c r="C9632" s="774" t="s">
        <v>7728</v>
      </c>
      <c r="D9632" s="774" t="s">
        <v>7723</v>
      </c>
      <c r="E9632" s="717">
        <v>12.97</v>
      </c>
    </row>
    <row r="9633" spans="1:5">
      <c r="A9633" s="774">
        <v>1924</v>
      </c>
      <c r="B9633" s="774" t="s">
        <v>9380</v>
      </c>
      <c r="C9633" s="774" t="s">
        <v>7728</v>
      </c>
      <c r="D9633" s="774" t="s">
        <v>7723</v>
      </c>
      <c r="E9633" s="717">
        <v>22.36</v>
      </c>
    </row>
    <row r="9634" spans="1:5">
      <c r="A9634" s="774">
        <v>1922</v>
      </c>
      <c r="B9634" s="774" t="s">
        <v>9381</v>
      </c>
      <c r="C9634" s="774" t="s">
        <v>7728</v>
      </c>
      <c r="D9634" s="774" t="s">
        <v>7723</v>
      </c>
      <c r="E9634" s="717">
        <v>33.21</v>
      </c>
    </row>
    <row r="9635" spans="1:5">
      <c r="A9635" s="774">
        <v>1953</v>
      </c>
      <c r="B9635" s="774" t="s">
        <v>9382</v>
      </c>
      <c r="C9635" s="774" t="s">
        <v>7728</v>
      </c>
      <c r="D9635" s="774" t="s">
        <v>7723</v>
      </c>
      <c r="E9635" s="717">
        <v>58.03</v>
      </c>
    </row>
    <row r="9636" spans="1:5">
      <c r="A9636" s="774">
        <v>1962</v>
      </c>
      <c r="B9636" s="774" t="s">
        <v>9383</v>
      </c>
      <c r="C9636" s="774" t="s">
        <v>7728</v>
      </c>
      <c r="D9636" s="774" t="s">
        <v>7723</v>
      </c>
      <c r="E9636" s="717">
        <v>189.86</v>
      </c>
    </row>
    <row r="9637" spans="1:5">
      <c r="A9637" s="774">
        <v>1955</v>
      </c>
      <c r="B9637" s="774" t="s">
        <v>9384</v>
      </c>
      <c r="C9637" s="774" t="s">
        <v>7728</v>
      </c>
      <c r="D9637" s="774" t="s">
        <v>7723</v>
      </c>
      <c r="E9637" s="717">
        <v>2.5099999999999998</v>
      </c>
    </row>
    <row r="9638" spans="1:5">
      <c r="A9638" s="774">
        <v>1956</v>
      </c>
      <c r="B9638" s="774" t="s">
        <v>9385</v>
      </c>
      <c r="C9638" s="774" t="s">
        <v>7728</v>
      </c>
      <c r="D9638" s="774" t="s">
        <v>7723</v>
      </c>
      <c r="E9638" s="717">
        <v>3.23</v>
      </c>
    </row>
    <row r="9639" spans="1:5">
      <c r="A9639" s="774">
        <v>1957</v>
      </c>
      <c r="B9639" s="774" t="s">
        <v>9386</v>
      </c>
      <c r="C9639" s="774" t="s">
        <v>7728</v>
      </c>
      <c r="D9639" s="774" t="s">
        <v>7723</v>
      </c>
      <c r="E9639" s="717">
        <v>7.36</v>
      </c>
    </row>
    <row r="9640" spans="1:5">
      <c r="A9640" s="774">
        <v>1958</v>
      </c>
      <c r="B9640" s="774" t="s">
        <v>9387</v>
      </c>
      <c r="C9640" s="774" t="s">
        <v>7728</v>
      </c>
      <c r="D9640" s="774" t="s">
        <v>7723</v>
      </c>
      <c r="E9640" s="717">
        <v>13.06</v>
      </c>
    </row>
    <row r="9641" spans="1:5">
      <c r="A9641" s="774">
        <v>1959</v>
      </c>
      <c r="B9641" s="774" t="s">
        <v>9388</v>
      </c>
      <c r="C9641" s="774" t="s">
        <v>7728</v>
      </c>
      <c r="D9641" s="774" t="s">
        <v>7723</v>
      </c>
      <c r="E9641" s="717">
        <v>15.92</v>
      </c>
    </row>
    <row r="9642" spans="1:5">
      <c r="A9642" s="774">
        <v>1925</v>
      </c>
      <c r="B9642" s="774" t="s">
        <v>9389</v>
      </c>
      <c r="C9642" s="774" t="s">
        <v>7728</v>
      </c>
      <c r="D9642" s="774" t="s">
        <v>7723</v>
      </c>
      <c r="E9642" s="717">
        <v>39.369999999999997</v>
      </c>
    </row>
    <row r="9643" spans="1:5">
      <c r="A9643" s="774">
        <v>1960</v>
      </c>
      <c r="B9643" s="774" t="s">
        <v>9390</v>
      </c>
      <c r="C9643" s="774" t="s">
        <v>7728</v>
      </c>
      <c r="D9643" s="774" t="s">
        <v>7723</v>
      </c>
      <c r="E9643" s="717">
        <v>55.97</v>
      </c>
    </row>
    <row r="9644" spans="1:5">
      <c r="A9644" s="774">
        <v>1961</v>
      </c>
      <c r="B9644" s="774" t="s">
        <v>9391</v>
      </c>
      <c r="C9644" s="774" t="s">
        <v>7728</v>
      </c>
      <c r="D9644" s="774" t="s">
        <v>7723</v>
      </c>
      <c r="E9644" s="717">
        <v>80.42</v>
      </c>
    </row>
    <row r="9645" spans="1:5">
      <c r="A9645" s="774">
        <v>38426</v>
      </c>
      <c r="B9645" s="774" t="s">
        <v>9392</v>
      </c>
      <c r="C9645" s="774" t="s">
        <v>7728</v>
      </c>
      <c r="D9645" s="774" t="s">
        <v>7723</v>
      </c>
      <c r="E9645" s="717">
        <v>24.16</v>
      </c>
    </row>
    <row r="9646" spans="1:5">
      <c r="A9646" s="774">
        <v>38423</v>
      </c>
      <c r="B9646" s="774" t="s">
        <v>9393</v>
      </c>
      <c r="C9646" s="774" t="s">
        <v>7728</v>
      </c>
      <c r="D9646" s="774" t="s">
        <v>7723</v>
      </c>
      <c r="E9646" s="717">
        <v>54.8</v>
      </c>
    </row>
    <row r="9647" spans="1:5">
      <c r="A9647" s="774">
        <v>38421</v>
      </c>
      <c r="B9647" s="774" t="s">
        <v>9394</v>
      </c>
      <c r="C9647" s="774" t="s">
        <v>7728</v>
      </c>
      <c r="D9647" s="774" t="s">
        <v>7723</v>
      </c>
      <c r="E9647" s="717">
        <v>25.87</v>
      </c>
    </row>
    <row r="9648" spans="1:5">
      <c r="A9648" s="774">
        <v>38422</v>
      </c>
      <c r="B9648" s="774" t="s">
        <v>9395</v>
      </c>
      <c r="C9648" s="774" t="s">
        <v>7728</v>
      </c>
      <c r="D9648" s="774" t="s">
        <v>7723</v>
      </c>
      <c r="E9648" s="717">
        <v>37.82</v>
      </c>
    </row>
    <row r="9649" spans="1:5">
      <c r="A9649" s="774">
        <v>39866</v>
      </c>
      <c r="B9649" s="774" t="s">
        <v>9396</v>
      </c>
      <c r="C9649" s="774" t="s">
        <v>7728</v>
      </c>
      <c r="D9649" s="774" t="s">
        <v>7737</v>
      </c>
      <c r="E9649" s="717">
        <v>12.8</v>
      </c>
    </row>
    <row r="9650" spans="1:5">
      <c r="A9650" s="774">
        <v>39867</v>
      </c>
      <c r="B9650" s="774" t="s">
        <v>9397</v>
      </c>
      <c r="C9650" s="774" t="s">
        <v>7728</v>
      </c>
      <c r="D9650" s="774" t="s">
        <v>7737</v>
      </c>
      <c r="E9650" s="717">
        <v>28.47</v>
      </c>
    </row>
    <row r="9651" spans="1:5">
      <c r="A9651" s="774">
        <v>39868</v>
      </c>
      <c r="B9651" s="774" t="s">
        <v>9398</v>
      </c>
      <c r="C9651" s="774" t="s">
        <v>7728</v>
      </c>
      <c r="D9651" s="774" t="s">
        <v>7737</v>
      </c>
      <c r="E9651" s="717">
        <v>51.28</v>
      </c>
    </row>
    <row r="9652" spans="1:5">
      <c r="A9652" s="774">
        <v>37999</v>
      </c>
      <c r="B9652" s="774" t="s">
        <v>9399</v>
      </c>
      <c r="C9652" s="774" t="s">
        <v>7728</v>
      </c>
      <c r="D9652" s="774" t="s">
        <v>7723</v>
      </c>
      <c r="E9652" s="717">
        <v>6.41</v>
      </c>
    </row>
    <row r="9653" spans="1:5">
      <c r="A9653" s="774">
        <v>38000</v>
      </c>
      <c r="B9653" s="774" t="s">
        <v>9400</v>
      </c>
      <c r="C9653" s="774" t="s">
        <v>7728</v>
      </c>
      <c r="D9653" s="774" t="s">
        <v>7723</v>
      </c>
      <c r="E9653" s="717">
        <v>8.48</v>
      </c>
    </row>
    <row r="9654" spans="1:5">
      <c r="A9654" s="774">
        <v>38129</v>
      </c>
      <c r="B9654" s="774" t="s">
        <v>9401</v>
      </c>
      <c r="C9654" s="774" t="s">
        <v>7728</v>
      </c>
      <c r="D9654" s="774" t="s">
        <v>7723</v>
      </c>
      <c r="E9654" s="717">
        <v>4.3499999999999996</v>
      </c>
    </row>
    <row r="9655" spans="1:5">
      <c r="A9655" s="774">
        <v>38025</v>
      </c>
      <c r="B9655" s="774" t="s">
        <v>9402</v>
      </c>
      <c r="C9655" s="774" t="s">
        <v>7728</v>
      </c>
      <c r="D9655" s="774" t="s">
        <v>7723</v>
      </c>
      <c r="E9655" s="717">
        <v>7.27</v>
      </c>
    </row>
    <row r="9656" spans="1:5">
      <c r="A9656" s="774">
        <v>38026</v>
      </c>
      <c r="B9656" s="774" t="s">
        <v>9403</v>
      </c>
      <c r="C9656" s="774" t="s">
        <v>7728</v>
      </c>
      <c r="D9656" s="774" t="s">
        <v>7723</v>
      </c>
      <c r="E9656" s="717">
        <v>19.46</v>
      </c>
    </row>
    <row r="9657" spans="1:5">
      <c r="A9657" s="774">
        <v>1858</v>
      </c>
      <c r="B9657" s="774" t="s">
        <v>9404</v>
      </c>
      <c r="C9657" s="774" t="s">
        <v>7728</v>
      </c>
      <c r="D9657" s="774" t="s">
        <v>7737</v>
      </c>
      <c r="E9657" s="717">
        <v>30.68</v>
      </c>
    </row>
    <row r="9658" spans="1:5">
      <c r="A9658" s="774">
        <v>1844</v>
      </c>
      <c r="B9658" s="774" t="s">
        <v>9405</v>
      </c>
      <c r="C9658" s="774" t="s">
        <v>7728</v>
      </c>
      <c r="D9658" s="774" t="s">
        <v>7737</v>
      </c>
      <c r="E9658" s="717">
        <v>113.12</v>
      </c>
    </row>
    <row r="9659" spans="1:5">
      <c r="A9659" s="774">
        <v>1863</v>
      </c>
      <c r="B9659" s="774" t="s">
        <v>9406</v>
      </c>
      <c r="C9659" s="774" t="s">
        <v>7728</v>
      </c>
      <c r="D9659" s="774" t="s">
        <v>7737</v>
      </c>
      <c r="E9659" s="717">
        <v>44.52</v>
      </c>
    </row>
    <row r="9660" spans="1:5">
      <c r="A9660" s="774">
        <v>1865</v>
      </c>
      <c r="B9660" s="774" t="s">
        <v>9407</v>
      </c>
      <c r="C9660" s="774" t="s">
        <v>7728</v>
      </c>
      <c r="D9660" s="774" t="s">
        <v>7737</v>
      </c>
      <c r="E9660" s="717">
        <v>162.43</v>
      </c>
    </row>
    <row r="9661" spans="1:5">
      <c r="A9661" s="774">
        <v>36355</v>
      </c>
      <c r="B9661" s="774" t="s">
        <v>9408</v>
      </c>
      <c r="C9661" s="774" t="s">
        <v>7728</v>
      </c>
      <c r="D9661" s="774" t="s">
        <v>7737</v>
      </c>
      <c r="E9661" s="717">
        <v>6.12</v>
      </c>
    </row>
    <row r="9662" spans="1:5">
      <c r="A9662" s="774">
        <v>36356</v>
      </c>
      <c r="B9662" s="774" t="s">
        <v>9409</v>
      </c>
      <c r="C9662" s="774" t="s">
        <v>7728</v>
      </c>
      <c r="D9662" s="774" t="s">
        <v>7737</v>
      </c>
      <c r="E9662" s="717">
        <v>10.29</v>
      </c>
    </row>
    <row r="9663" spans="1:5">
      <c r="A9663" s="774">
        <v>1932</v>
      </c>
      <c r="B9663" s="774" t="s">
        <v>9410</v>
      </c>
      <c r="C9663" s="774" t="s">
        <v>7728</v>
      </c>
      <c r="D9663" s="774" t="s">
        <v>7723</v>
      </c>
      <c r="E9663" s="717">
        <v>9.34</v>
      </c>
    </row>
    <row r="9664" spans="1:5">
      <c r="A9664" s="774">
        <v>1933</v>
      </c>
      <c r="B9664" s="774" t="s">
        <v>9411</v>
      </c>
      <c r="C9664" s="774" t="s">
        <v>7728</v>
      </c>
      <c r="D9664" s="774" t="s">
        <v>7723</v>
      </c>
      <c r="E9664" s="717">
        <v>4.1100000000000003</v>
      </c>
    </row>
    <row r="9665" spans="1:5">
      <c r="A9665" s="774">
        <v>1951</v>
      </c>
      <c r="B9665" s="774" t="s">
        <v>9412</v>
      </c>
      <c r="C9665" s="774" t="s">
        <v>7728</v>
      </c>
      <c r="D9665" s="774" t="s">
        <v>7723</v>
      </c>
      <c r="E9665" s="717">
        <v>18.260000000000002</v>
      </c>
    </row>
    <row r="9666" spans="1:5">
      <c r="A9666" s="774">
        <v>1966</v>
      </c>
      <c r="B9666" s="774" t="s">
        <v>9413</v>
      </c>
      <c r="C9666" s="774" t="s">
        <v>7728</v>
      </c>
      <c r="D9666" s="774" t="s">
        <v>7723</v>
      </c>
      <c r="E9666" s="717">
        <v>21.01</v>
      </c>
    </row>
    <row r="9667" spans="1:5">
      <c r="A9667" s="774">
        <v>1952</v>
      </c>
      <c r="B9667" s="774" t="s">
        <v>9414</v>
      </c>
      <c r="C9667" s="774" t="s">
        <v>7728</v>
      </c>
      <c r="D9667" s="774" t="s">
        <v>7723</v>
      </c>
      <c r="E9667" s="717">
        <v>78.900000000000006</v>
      </c>
    </row>
    <row r="9668" spans="1:5">
      <c r="A9668" s="774">
        <v>20104</v>
      </c>
      <c r="B9668" s="774" t="s">
        <v>9415</v>
      </c>
      <c r="C9668" s="774" t="s">
        <v>7728</v>
      </c>
      <c r="D9668" s="774" t="s">
        <v>7723</v>
      </c>
      <c r="E9668" s="717">
        <v>583.03</v>
      </c>
    </row>
    <row r="9669" spans="1:5">
      <c r="A9669" s="774">
        <v>20105</v>
      </c>
      <c r="B9669" s="774" t="s">
        <v>9416</v>
      </c>
      <c r="C9669" s="774" t="s">
        <v>7728</v>
      </c>
      <c r="D9669" s="774" t="s">
        <v>7723</v>
      </c>
      <c r="E9669" s="717">
        <v>908.12</v>
      </c>
    </row>
    <row r="9670" spans="1:5">
      <c r="A9670" s="774">
        <v>1965</v>
      </c>
      <c r="B9670" s="774" t="s">
        <v>9417</v>
      </c>
      <c r="C9670" s="774" t="s">
        <v>7728</v>
      </c>
      <c r="D9670" s="774" t="s">
        <v>7723</v>
      </c>
      <c r="E9670" s="717">
        <v>42.6</v>
      </c>
    </row>
    <row r="9671" spans="1:5">
      <c r="A9671" s="774">
        <v>10765</v>
      </c>
      <c r="B9671" s="774" t="s">
        <v>9418</v>
      </c>
      <c r="C9671" s="774" t="s">
        <v>7728</v>
      </c>
      <c r="D9671" s="774" t="s">
        <v>7723</v>
      </c>
      <c r="E9671" s="717">
        <v>10.76</v>
      </c>
    </row>
    <row r="9672" spans="1:5">
      <c r="A9672" s="774">
        <v>10767</v>
      </c>
      <c r="B9672" s="774" t="s">
        <v>9419</v>
      </c>
      <c r="C9672" s="774" t="s">
        <v>7728</v>
      </c>
      <c r="D9672" s="774" t="s">
        <v>7723</v>
      </c>
      <c r="E9672" s="717">
        <v>35.28</v>
      </c>
    </row>
    <row r="9673" spans="1:5">
      <c r="A9673" s="774">
        <v>1970</v>
      </c>
      <c r="B9673" s="774" t="s">
        <v>9420</v>
      </c>
      <c r="C9673" s="774" t="s">
        <v>7728</v>
      </c>
      <c r="D9673" s="774" t="s">
        <v>7723</v>
      </c>
      <c r="E9673" s="717">
        <v>44.21</v>
      </c>
    </row>
    <row r="9674" spans="1:5">
      <c r="A9674" s="774">
        <v>1967</v>
      </c>
      <c r="B9674" s="774" t="s">
        <v>9421</v>
      </c>
      <c r="C9674" s="774" t="s">
        <v>7728</v>
      </c>
      <c r="D9674" s="774" t="s">
        <v>7723</v>
      </c>
      <c r="E9674" s="717">
        <v>4.92</v>
      </c>
    </row>
    <row r="9675" spans="1:5">
      <c r="A9675" s="774">
        <v>1968</v>
      </c>
      <c r="B9675" s="774" t="s">
        <v>9422</v>
      </c>
      <c r="C9675" s="774" t="s">
        <v>7728</v>
      </c>
      <c r="D9675" s="774" t="s">
        <v>7723</v>
      </c>
      <c r="E9675" s="717">
        <v>10.31</v>
      </c>
    </row>
    <row r="9676" spans="1:5">
      <c r="A9676" s="774">
        <v>1969</v>
      </c>
      <c r="B9676" s="774" t="s">
        <v>9423</v>
      </c>
      <c r="C9676" s="774" t="s">
        <v>7728</v>
      </c>
      <c r="D9676" s="774" t="s">
        <v>7723</v>
      </c>
      <c r="E9676" s="717">
        <v>30.32</v>
      </c>
    </row>
    <row r="9677" spans="1:5">
      <c r="A9677" s="774">
        <v>1839</v>
      </c>
      <c r="B9677" s="774" t="s">
        <v>9424</v>
      </c>
      <c r="C9677" s="774" t="s">
        <v>7728</v>
      </c>
      <c r="D9677" s="774" t="s">
        <v>7737</v>
      </c>
      <c r="E9677" s="717">
        <v>127.25</v>
      </c>
    </row>
    <row r="9678" spans="1:5">
      <c r="A9678" s="774">
        <v>1835</v>
      </c>
      <c r="B9678" s="774" t="s">
        <v>9425</v>
      </c>
      <c r="C9678" s="774" t="s">
        <v>7728</v>
      </c>
      <c r="D9678" s="774" t="s">
        <v>7737</v>
      </c>
      <c r="E9678" s="717">
        <v>27.05</v>
      </c>
    </row>
    <row r="9679" spans="1:5">
      <c r="A9679" s="774">
        <v>1823</v>
      </c>
      <c r="B9679" s="774" t="s">
        <v>9426</v>
      </c>
      <c r="C9679" s="774" t="s">
        <v>7728</v>
      </c>
      <c r="D9679" s="774" t="s">
        <v>7737</v>
      </c>
      <c r="E9679" s="717">
        <v>52.31</v>
      </c>
    </row>
    <row r="9680" spans="1:5">
      <c r="A9680" s="774">
        <v>1827</v>
      </c>
      <c r="B9680" s="774" t="s">
        <v>9427</v>
      </c>
      <c r="C9680" s="774" t="s">
        <v>7728</v>
      </c>
      <c r="D9680" s="774" t="s">
        <v>7737</v>
      </c>
      <c r="E9680" s="717">
        <v>126.01</v>
      </c>
    </row>
    <row r="9681" spans="1:5">
      <c r="A9681" s="774">
        <v>1831</v>
      </c>
      <c r="B9681" s="774" t="s">
        <v>9428</v>
      </c>
      <c r="C9681" s="774" t="s">
        <v>7728</v>
      </c>
      <c r="D9681" s="774" t="s">
        <v>7737</v>
      </c>
      <c r="E9681" s="717">
        <v>27.51</v>
      </c>
    </row>
    <row r="9682" spans="1:5">
      <c r="A9682" s="774">
        <v>1825</v>
      </c>
      <c r="B9682" s="774" t="s">
        <v>9429</v>
      </c>
      <c r="C9682" s="774" t="s">
        <v>7728</v>
      </c>
      <c r="D9682" s="774" t="s">
        <v>7737</v>
      </c>
      <c r="E9682" s="717">
        <v>67.89</v>
      </c>
    </row>
    <row r="9683" spans="1:5">
      <c r="A9683" s="774">
        <v>1828</v>
      </c>
      <c r="B9683" s="774" t="s">
        <v>9430</v>
      </c>
      <c r="C9683" s="774" t="s">
        <v>7728</v>
      </c>
      <c r="D9683" s="774" t="s">
        <v>7737</v>
      </c>
      <c r="E9683" s="717">
        <v>153.78</v>
      </c>
    </row>
    <row r="9684" spans="1:5">
      <c r="A9684" s="774">
        <v>1845</v>
      </c>
      <c r="B9684" s="774" t="s">
        <v>9431</v>
      </c>
      <c r="C9684" s="774" t="s">
        <v>7728</v>
      </c>
      <c r="D9684" s="774" t="s">
        <v>7737</v>
      </c>
      <c r="E9684" s="717">
        <v>34.47</v>
      </c>
    </row>
    <row r="9685" spans="1:5">
      <c r="A9685" s="774">
        <v>1824</v>
      </c>
      <c r="B9685" s="774" t="s">
        <v>9432</v>
      </c>
      <c r="C9685" s="774" t="s">
        <v>7728</v>
      </c>
      <c r="D9685" s="774" t="s">
        <v>7737</v>
      </c>
      <c r="E9685" s="717">
        <v>81.39</v>
      </c>
    </row>
    <row r="9686" spans="1:5">
      <c r="A9686" s="774">
        <v>1941</v>
      </c>
      <c r="B9686" s="774" t="s">
        <v>9433</v>
      </c>
      <c r="C9686" s="774" t="s">
        <v>7728</v>
      </c>
      <c r="D9686" s="774" t="s">
        <v>7723</v>
      </c>
      <c r="E9686" s="717">
        <v>28.06</v>
      </c>
    </row>
    <row r="9687" spans="1:5">
      <c r="A9687" s="774">
        <v>1940</v>
      </c>
      <c r="B9687" s="774" t="s">
        <v>9434</v>
      </c>
      <c r="C9687" s="774" t="s">
        <v>7728</v>
      </c>
      <c r="D9687" s="774" t="s">
        <v>7723</v>
      </c>
      <c r="E9687" s="717">
        <v>21.21</v>
      </c>
    </row>
    <row r="9688" spans="1:5">
      <c r="A9688" s="774">
        <v>1937</v>
      </c>
      <c r="B9688" s="774" t="s">
        <v>9435</v>
      </c>
      <c r="C9688" s="774" t="s">
        <v>7728</v>
      </c>
      <c r="D9688" s="774" t="s">
        <v>7723</v>
      </c>
      <c r="E9688" s="717">
        <v>4.4000000000000004</v>
      </c>
    </row>
    <row r="9689" spans="1:5">
      <c r="A9689" s="774">
        <v>1939</v>
      </c>
      <c r="B9689" s="774" t="s">
        <v>9436</v>
      </c>
      <c r="C9689" s="774" t="s">
        <v>7728</v>
      </c>
      <c r="D9689" s="774" t="s">
        <v>7723</v>
      </c>
      <c r="E9689" s="717">
        <v>8.7200000000000006</v>
      </c>
    </row>
    <row r="9690" spans="1:5">
      <c r="A9690" s="774">
        <v>1942</v>
      </c>
      <c r="B9690" s="774" t="s">
        <v>9437</v>
      </c>
      <c r="C9690" s="774" t="s">
        <v>7728</v>
      </c>
      <c r="D9690" s="774" t="s">
        <v>7723</v>
      </c>
      <c r="E9690" s="717">
        <v>40.04</v>
      </c>
    </row>
    <row r="9691" spans="1:5">
      <c r="A9691" s="774">
        <v>1938</v>
      </c>
      <c r="B9691" s="774" t="s">
        <v>9438</v>
      </c>
      <c r="C9691" s="774" t="s">
        <v>7728</v>
      </c>
      <c r="D9691" s="774" t="s">
        <v>7723</v>
      </c>
      <c r="E9691" s="717">
        <v>5.58</v>
      </c>
    </row>
    <row r="9692" spans="1:5">
      <c r="A9692" s="774">
        <v>42692</v>
      </c>
      <c r="B9692" s="774" t="s">
        <v>9439</v>
      </c>
      <c r="C9692" s="774" t="s">
        <v>7728</v>
      </c>
      <c r="D9692" s="774" t="s">
        <v>7737</v>
      </c>
      <c r="E9692" s="717">
        <v>360.38</v>
      </c>
    </row>
    <row r="9693" spans="1:5">
      <c r="A9693" s="774">
        <v>42693</v>
      </c>
      <c r="B9693" s="774" t="s">
        <v>9440</v>
      </c>
      <c r="C9693" s="774" t="s">
        <v>7728</v>
      </c>
      <c r="D9693" s="774" t="s">
        <v>7737</v>
      </c>
      <c r="E9693" s="717">
        <v>592.80999999999995</v>
      </c>
    </row>
    <row r="9694" spans="1:5">
      <c r="A9694" s="774">
        <v>42695</v>
      </c>
      <c r="B9694" s="774" t="s">
        <v>9441</v>
      </c>
      <c r="C9694" s="774" t="s">
        <v>7728</v>
      </c>
      <c r="D9694" s="774" t="s">
        <v>7737</v>
      </c>
      <c r="E9694" s="717">
        <v>450.74</v>
      </c>
    </row>
    <row r="9695" spans="1:5">
      <c r="A9695" s="774">
        <v>42694</v>
      </c>
      <c r="B9695" s="774" t="s">
        <v>9442</v>
      </c>
      <c r="C9695" s="774" t="s">
        <v>7728</v>
      </c>
      <c r="D9695" s="774" t="s">
        <v>7737</v>
      </c>
      <c r="E9695" s="717">
        <v>666.37</v>
      </c>
    </row>
    <row r="9696" spans="1:5">
      <c r="A9696" s="774">
        <v>20097</v>
      </c>
      <c r="B9696" s="774" t="s">
        <v>9443</v>
      </c>
      <c r="C9696" s="774" t="s">
        <v>7728</v>
      </c>
      <c r="D9696" s="774" t="s">
        <v>7723</v>
      </c>
      <c r="E9696" s="717">
        <v>41.77</v>
      </c>
    </row>
    <row r="9697" spans="1:5">
      <c r="A9697" s="774">
        <v>20098</v>
      </c>
      <c r="B9697" s="774" t="s">
        <v>9444</v>
      </c>
      <c r="C9697" s="774" t="s">
        <v>7728</v>
      </c>
      <c r="D9697" s="774" t="s">
        <v>7723</v>
      </c>
      <c r="E9697" s="717">
        <v>140.83000000000001</v>
      </c>
    </row>
    <row r="9698" spans="1:5">
      <c r="A9698" s="774">
        <v>20096</v>
      </c>
      <c r="B9698" s="774" t="s">
        <v>9445</v>
      </c>
      <c r="C9698" s="774" t="s">
        <v>7728</v>
      </c>
      <c r="D9698" s="774" t="s">
        <v>7723</v>
      </c>
      <c r="E9698" s="717">
        <v>27.33</v>
      </c>
    </row>
    <row r="9699" spans="1:5">
      <c r="A9699" s="774">
        <v>1964</v>
      </c>
      <c r="B9699" s="774" t="s">
        <v>9446</v>
      </c>
      <c r="C9699" s="774" t="s">
        <v>7728</v>
      </c>
      <c r="D9699" s="774" t="s">
        <v>7723</v>
      </c>
      <c r="E9699" s="717">
        <v>25.26</v>
      </c>
    </row>
    <row r="9700" spans="1:5">
      <c r="A9700" s="774">
        <v>1880</v>
      </c>
      <c r="B9700" s="774" t="s">
        <v>9447</v>
      </c>
      <c r="C9700" s="774" t="s">
        <v>7728</v>
      </c>
      <c r="D9700" s="774" t="s">
        <v>7723</v>
      </c>
      <c r="E9700" s="717">
        <v>2.59</v>
      </c>
    </row>
    <row r="9701" spans="1:5">
      <c r="A9701" s="774">
        <v>39274</v>
      </c>
      <c r="B9701" s="774" t="s">
        <v>9448</v>
      </c>
      <c r="C9701" s="774" t="s">
        <v>7728</v>
      </c>
      <c r="D9701" s="774" t="s">
        <v>7723</v>
      </c>
      <c r="E9701" s="717">
        <v>2.0099999999999998</v>
      </c>
    </row>
    <row r="9702" spans="1:5">
      <c r="A9702" s="774">
        <v>2628</v>
      </c>
      <c r="B9702" s="774" t="s">
        <v>9449</v>
      </c>
      <c r="C9702" s="774" t="s">
        <v>7728</v>
      </c>
      <c r="D9702" s="774" t="s">
        <v>7737</v>
      </c>
      <c r="E9702" s="717">
        <v>177.59</v>
      </c>
    </row>
    <row r="9703" spans="1:5">
      <c r="A9703" s="774">
        <v>2622</v>
      </c>
      <c r="B9703" s="774" t="s">
        <v>9450</v>
      </c>
      <c r="C9703" s="774" t="s">
        <v>7728</v>
      </c>
      <c r="D9703" s="774" t="s">
        <v>7737</v>
      </c>
      <c r="E9703" s="717">
        <v>4.21</v>
      </c>
    </row>
    <row r="9704" spans="1:5">
      <c r="A9704" s="774">
        <v>2623</v>
      </c>
      <c r="B9704" s="774" t="s">
        <v>9451</v>
      </c>
      <c r="C9704" s="774" t="s">
        <v>7728</v>
      </c>
      <c r="D9704" s="774" t="s">
        <v>7737</v>
      </c>
      <c r="E9704" s="717">
        <v>5.07</v>
      </c>
    </row>
    <row r="9705" spans="1:5">
      <c r="A9705" s="774">
        <v>2624</v>
      </c>
      <c r="B9705" s="774" t="s">
        <v>9452</v>
      </c>
      <c r="C9705" s="774" t="s">
        <v>7728</v>
      </c>
      <c r="D9705" s="774" t="s">
        <v>7737</v>
      </c>
      <c r="E9705" s="717">
        <v>8.07</v>
      </c>
    </row>
    <row r="9706" spans="1:5">
      <c r="A9706" s="774">
        <v>2625</v>
      </c>
      <c r="B9706" s="774" t="s">
        <v>9453</v>
      </c>
      <c r="C9706" s="774" t="s">
        <v>7728</v>
      </c>
      <c r="D9706" s="774" t="s">
        <v>7737</v>
      </c>
      <c r="E9706" s="717">
        <v>17.04</v>
      </c>
    </row>
    <row r="9707" spans="1:5">
      <c r="A9707" s="774">
        <v>2626</v>
      </c>
      <c r="B9707" s="774" t="s">
        <v>9454</v>
      </c>
      <c r="C9707" s="774" t="s">
        <v>7728</v>
      </c>
      <c r="D9707" s="774" t="s">
        <v>7737</v>
      </c>
      <c r="E9707" s="717">
        <v>24.97</v>
      </c>
    </row>
    <row r="9708" spans="1:5">
      <c r="A9708" s="774">
        <v>2630</v>
      </c>
      <c r="B9708" s="774" t="s">
        <v>9455</v>
      </c>
      <c r="C9708" s="774" t="s">
        <v>7728</v>
      </c>
      <c r="D9708" s="774" t="s">
        <v>7737</v>
      </c>
      <c r="E9708" s="717">
        <v>37.97</v>
      </c>
    </row>
    <row r="9709" spans="1:5">
      <c r="A9709" s="774">
        <v>2627</v>
      </c>
      <c r="B9709" s="774" t="s">
        <v>9456</v>
      </c>
      <c r="C9709" s="774" t="s">
        <v>7728</v>
      </c>
      <c r="D9709" s="774" t="s">
        <v>7737</v>
      </c>
      <c r="E9709" s="717">
        <v>66.89</v>
      </c>
    </row>
    <row r="9710" spans="1:5">
      <c r="A9710" s="774">
        <v>2629</v>
      </c>
      <c r="B9710" s="774" t="s">
        <v>9457</v>
      </c>
      <c r="C9710" s="774" t="s">
        <v>7728</v>
      </c>
      <c r="D9710" s="774" t="s">
        <v>7737</v>
      </c>
      <c r="E9710" s="717">
        <v>90.47</v>
      </c>
    </row>
    <row r="9711" spans="1:5">
      <c r="A9711" s="774">
        <v>12033</v>
      </c>
      <c r="B9711" s="774" t="s">
        <v>9458</v>
      </c>
      <c r="C9711" s="774" t="s">
        <v>7728</v>
      </c>
      <c r="D9711" s="774" t="s">
        <v>7723</v>
      </c>
      <c r="E9711" s="717">
        <v>8.2799999999999994</v>
      </c>
    </row>
    <row r="9712" spans="1:5">
      <c r="A9712" s="774">
        <v>40408</v>
      </c>
      <c r="B9712" s="774" t="s">
        <v>9459</v>
      </c>
      <c r="C9712" s="774" t="s">
        <v>7728</v>
      </c>
      <c r="D9712" s="774" t="s">
        <v>7723</v>
      </c>
      <c r="E9712" s="717">
        <v>5.44</v>
      </c>
    </row>
    <row r="9713" spans="1:5">
      <c r="A9713" s="774">
        <v>40409</v>
      </c>
      <c r="B9713" s="774" t="s">
        <v>9460</v>
      </c>
      <c r="C9713" s="774" t="s">
        <v>7728</v>
      </c>
      <c r="D9713" s="774" t="s">
        <v>7723</v>
      </c>
      <c r="E9713" s="717">
        <v>1.92</v>
      </c>
    </row>
    <row r="9714" spans="1:5">
      <c r="A9714" s="774">
        <v>39276</v>
      </c>
      <c r="B9714" s="774" t="s">
        <v>9461</v>
      </c>
      <c r="C9714" s="774" t="s">
        <v>7728</v>
      </c>
      <c r="D9714" s="774" t="s">
        <v>7723</v>
      </c>
      <c r="E9714" s="717">
        <v>4.9000000000000004</v>
      </c>
    </row>
    <row r="9715" spans="1:5">
      <c r="A9715" s="774">
        <v>39277</v>
      </c>
      <c r="B9715" s="774" t="s">
        <v>9462</v>
      </c>
      <c r="C9715" s="774" t="s">
        <v>7728</v>
      </c>
      <c r="D9715" s="774" t="s">
        <v>7723</v>
      </c>
      <c r="E9715" s="717">
        <v>13.24</v>
      </c>
    </row>
    <row r="9716" spans="1:5">
      <c r="A9716" s="774">
        <v>12034</v>
      </c>
      <c r="B9716" s="774" t="s">
        <v>9463</v>
      </c>
      <c r="C9716" s="774" t="s">
        <v>7728</v>
      </c>
      <c r="D9716" s="774" t="s">
        <v>7723</v>
      </c>
      <c r="E9716" s="717">
        <v>3.75</v>
      </c>
    </row>
    <row r="9717" spans="1:5">
      <c r="A9717" s="774">
        <v>39879</v>
      </c>
      <c r="B9717" s="774" t="s">
        <v>9464</v>
      </c>
      <c r="C9717" s="774" t="s">
        <v>7728</v>
      </c>
      <c r="D9717" s="774" t="s">
        <v>7737</v>
      </c>
      <c r="E9717" s="717">
        <v>3.6</v>
      </c>
    </row>
    <row r="9718" spans="1:5">
      <c r="A9718" s="774">
        <v>39880</v>
      </c>
      <c r="B9718" s="774" t="s">
        <v>9465</v>
      </c>
      <c r="C9718" s="774" t="s">
        <v>7728</v>
      </c>
      <c r="D9718" s="774" t="s">
        <v>7737</v>
      </c>
      <c r="E9718" s="717">
        <v>7.97</v>
      </c>
    </row>
    <row r="9719" spans="1:5">
      <c r="A9719" s="774">
        <v>39881</v>
      </c>
      <c r="B9719" s="774" t="s">
        <v>9466</v>
      </c>
      <c r="C9719" s="774" t="s">
        <v>7728</v>
      </c>
      <c r="D9719" s="774" t="s">
        <v>7737</v>
      </c>
      <c r="E9719" s="717">
        <v>12.79</v>
      </c>
    </row>
    <row r="9720" spans="1:5">
      <c r="A9720" s="774">
        <v>39882</v>
      </c>
      <c r="B9720" s="774" t="s">
        <v>9467</v>
      </c>
      <c r="C9720" s="774" t="s">
        <v>7728</v>
      </c>
      <c r="D9720" s="774" t="s">
        <v>7737</v>
      </c>
      <c r="E9720" s="717">
        <v>33.700000000000003</v>
      </c>
    </row>
    <row r="9721" spans="1:5">
      <c r="A9721" s="774">
        <v>39883</v>
      </c>
      <c r="B9721" s="774" t="s">
        <v>9468</v>
      </c>
      <c r="C9721" s="774" t="s">
        <v>7728</v>
      </c>
      <c r="D9721" s="774" t="s">
        <v>7737</v>
      </c>
      <c r="E9721" s="717">
        <v>53.81</v>
      </c>
    </row>
    <row r="9722" spans="1:5">
      <c r="A9722" s="774">
        <v>39884</v>
      </c>
      <c r="B9722" s="774" t="s">
        <v>9469</v>
      </c>
      <c r="C9722" s="774" t="s">
        <v>7728</v>
      </c>
      <c r="D9722" s="774" t="s">
        <v>7737</v>
      </c>
      <c r="E9722" s="717">
        <v>79.92</v>
      </c>
    </row>
    <row r="9723" spans="1:5">
      <c r="A9723" s="774">
        <v>39885</v>
      </c>
      <c r="B9723" s="774" t="s">
        <v>9470</v>
      </c>
      <c r="C9723" s="774" t="s">
        <v>7728</v>
      </c>
      <c r="D9723" s="774" t="s">
        <v>7737</v>
      </c>
      <c r="E9723" s="717">
        <v>189.96</v>
      </c>
    </row>
    <row r="9724" spans="1:5">
      <c r="A9724" s="774">
        <v>1777</v>
      </c>
      <c r="B9724" s="774" t="s">
        <v>9471</v>
      </c>
      <c r="C9724" s="774" t="s">
        <v>7728</v>
      </c>
      <c r="D9724" s="774" t="s">
        <v>7723</v>
      </c>
      <c r="E9724" s="717">
        <v>46.28</v>
      </c>
    </row>
    <row r="9725" spans="1:5">
      <c r="A9725" s="774">
        <v>1819</v>
      </c>
      <c r="B9725" s="774" t="s">
        <v>9472</v>
      </c>
      <c r="C9725" s="774" t="s">
        <v>7728</v>
      </c>
      <c r="D9725" s="774" t="s">
        <v>7723</v>
      </c>
      <c r="E9725" s="717">
        <v>33.67</v>
      </c>
    </row>
    <row r="9726" spans="1:5">
      <c r="A9726" s="774">
        <v>1775</v>
      </c>
      <c r="B9726" s="774" t="s">
        <v>9473</v>
      </c>
      <c r="C9726" s="774" t="s">
        <v>7728</v>
      </c>
      <c r="D9726" s="774" t="s">
        <v>7723</v>
      </c>
      <c r="E9726" s="717">
        <v>10.07</v>
      </c>
    </row>
    <row r="9727" spans="1:5">
      <c r="A9727" s="774">
        <v>1776</v>
      </c>
      <c r="B9727" s="774" t="s">
        <v>9474</v>
      </c>
      <c r="C9727" s="774" t="s">
        <v>7728</v>
      </c>
      <c r="D9727" s="774" t="s">
        <v>7723</v>
      </c>
      <c r="E9727" s="717">
        <v>27.39</v>
      </c>
    </row>
    <row r="9728" spans="1:5">
      <c r="A9728" s="774">
        <v>1778</v>
      </c>
      <c r="B9728" s="774" t="s">
        <v>9475</v>
      </c>
      <c r="C9728" s="774" t="s">
        <v>7728</v>
      </c>
      <c r="D9728" s="774" t="s">
        <v>7723</v>
      </c>
      <c r="E9728" s="717">
        <v>112.02</v>
      </c>
    </row>
    <row r="9729" spans="1:5">
      <c r="A9729" s="774">
        <v>1818</v>
      </c>
      <c r="B9729" s="774" t="s">
        <v>9476</v>
      </c>
      <c r="C9729" s="774" t="s">
        <v>7728</v>
      </c>
      <c r="D9729" s="774" t="s">
        <v>7723</v>
      </c>
      <c r="E9729" s="717">
        <v>74.349999999999994</v>
      </c>
    </row>
    <row r="9730" spans="1:5">
      <c r="A9730" s="774">
        <v>1820</v>
      </c>
      <c r="B9730" s="774" t="s">
        <v>9477</v>
      </c>
      <c r="C9730" s="774" t="s">
        <v>7728</v>
      </c>
      <c r="D9730" s="774" t="s">
        <v>7723</v>
      </c>
      <c r="E9730" s="717">
        <v>14.54</v>
      </c>
    </row>
    <row r="9731" spans="1:5">
      <c r="A9731" s="774">
        <v>1779</v>
      </c>
      <c r="B9731" s="774" t="s">
        <v>9478</v>
      </c>
      <c r="C9731" s="774" t="s">
        <v>7728</v>
      </c>
      <c r="D9731" s="774" t="s">
        <v>7723</v>
      </c>
      <c r="E9731" s="717">
        <v>162.91</v>
      </c>
    </row>
    <row r="9732" spans="1:5">
      <c r="A9732" s="774">
        <v>1780</v>
      </c>
      <c r="B9732" s="774" t="s">
        <v>9479</v>
      </c>
      <c r="C9732" s="774" t="s">
        <v>7728</v>
      </c>
      <c r="D9732" s="774" t="s">
        <v>7723</v>
      </c>
      <c r="E9732" s="717">
        <v>335.85</v>
      </c>
    </row>
    <row r="9733" spans="1:5">
      <c r="A9733" s="774">
        <v>1783</v>
      </c>
      <c r="B9733" s="774" t="s">
        <v>9480</v>
      </c>
      <c r="C9733" s="774" t="s">
        <v>7728</v>
      </c>
      <c r="D9733" s="774" t="s">
        <v>7723</v>
      </c>
      <c r="E9733" s="717">
        <v>35.51</v>
      </c>
    </row>
    <row r="9734" spans="1:5">
      <c r="A9734" s="774">
        <v>1782</v>
      </c>
      <c r="B9734" s="774" t="s">
        <v>9481</v>
      </c>
      <c r="C9734" s="774" t="s">
        <v>7728</v>
      </c>
      <c r="D9734" s="774" t="s">
        <v>7723</v>
      </c>
      <c r="E9734" s="717">
        <v>28.07</v>
      </c>
    </row>
    <row r="9735" spans="1:5">
      <c r="A9735" s="774">
        <v>1817</v>
      </c>
      <c r="B9735" s="774" t="s">
        <v>9482</v>
      </c>
      <c r="C9735" s="774" t="s">
        <v>7728</v>
      </c>
      <c r="D9735" s="774" t="s">
        <v>7723</v>
      </c>
      <c r="E9735" s="717">
        <v>8.36</v>
      </c>
    </row>
    <row r="9736" spans="1:5">
      <c r="A9736" s="774">
        <v>1781</v>
      </c>
      <c r="B9736" s="774" t="s">
        <v>9483</v>
      </c>
      <c r="C9736" s="774" t="s">
        <v>7728</v>
      </c>
      <c r="D9736" s="774" t="s">
        <v>7723</v>
      </c>
      <c r="E9736" s="717">
        <v>18.29</v>
      </c>
    </row>
    <row r="9737" spans="1:5">
      <c r="A9737" s="774">
        <v>1784</v>
      </c>
      <c r="B9737" s="774" t="s">
        <v>9484</v>
      </c>
      <c r="C9737" s="774" t="s">
        <v>7728</v>
      </c>
      <c r="D9737" s="774" t="s">
        <v>7723</v>
      </c>
      <c r="E9737" s="717">
        <v>100.27</v>
      </c>
    </row>
    <row r="9738" spans="1:5">
      <c r="A9738" s="774">
        <v>1810</v>
      </c>
      <c r="B9738" s="774" t="s">
        <v>9485</v>
      </c>
      <c r="C9738" s="774" t="s">
        <v>7728</v>
      </c>
      <c r="D9738" s="774" t="s">
        <v>7723</v>
      </c>
      <c r="E9738" s="717">
        <v>55.61</v>
      </c>
    </row>
    <row r="9739" spans="1:5">
      <c r="A9739" s="774">
        <v>1811</v>
      </c>
      <c r="B9739" s="774" t="s">
        <v>9486</v>
      </c>
      <c r="C9739" s="774" t="s">
        <v>7728</v>
      </c>
      <c r="D9739" s="774" t="s">
        <v>7723</v>
      </c>
      <c r="E9739" s="717">
        <v>12.03</v>
      </c>
    </row>
    <row r="9740" spans="1:5">
      <c r="A9740" s="774">
        <v>1812</v>
      </c>
      <c r="B9740" s="774" t="s">
        <v>9487</v>
      </c>
      <c r="C9740" s="774" t="s">
        <v>7728</v>
      </c>
      <c r="D9740" s="774" t="s">
        <v>7723</v>
      </c>
      <c r="E9740" s="717">
        <v>140.4</v>
      </c>
    </row>
    <row r="9741" spans="1:5">
      <c r="A9741" s="774">
        <v>40386</v>
      </c>
      <c r="B9741" s="774" t="s">
        <v>9488</v>
      </c>
      <c r="C9741" s="774" t="s">
        <v>7728</v>
      </c>
      <c r="D9741" s="774" t="s">
        <v>7737</v>
      </c>
      <c r="E9741" s="717">
        <v>51.13</v>
      </c>
    </row>
    <row r="9742" spans="1:5">
      <c r="A9742" s="774">
        <v>40384</v>
      </c>
      <c r="B9742" s="774" t="s">
        <v>9489</v>
      </c>
      <c r="C9742" s="774" t="s">
        <v>7728</v>
      </c>
      <c r="D9742" s="774" t="s">
        <v>7737</v>
      </c>
      <c r="E9742" s="717">
        <v>35</v>
      </c>
    </row>
    <row r="9743" spans="1:5">
      <c r="A9743" s="774">
        <v>40379</v>
      </c>
      <c r="B9743" s="774" t="s">
        <v>9490</v>
      </c>
      <c r="C9743" s="774" t="s">
        <v>7728</v>
      </c>
      <c r="D9743" s="774" t="s">
        <v>7737</v>
      </c>
      <c r="E9743" s="717">
        <v>12.1</v>
      </c>
    </row>
    <row r="9744" spans="1:5">
      <c r="A9744" s="774">
        <v>40423</v>
      </c>
      <c r="B9744" s="774" t="s">
        <v>9491</v>
      </c>
      <c r="C9744" s="774" t="s">
        <v>7728</v>
      </c>
      <c r="D9744" s="774" t="s">
        <v>7737</v>
      </c>
      <c r="E9744" s="717">
        <v>22.9</v>
      </c>
    </row>
    <row r="9745" spans="1:5">
      <c r="A9745" s="774">
        <v>40389</v>
      </c>
      <c r="B9745" s="774" t="s">
        <v>9492</v>
      </c>
      <c r="C9745" s="774" t="s">
        <v>7728</v>
      </c>
      <c r="D9745" s="774" t="s">
        <v>7737</v>
      </c>
      <c r="E9745" s="717">
        <v>145.22999999999999</v>
      </c>
    </row>
    <row r="9746" spans="1:5">
      <c r="A9746" s="774">
        <v>40388</v>
      </c>
      <c r="B9746" s="774" t="s">
        <v>9493</v>
      </c>
      <c r="C9746" s="774" t="s">
        <v>7728</v>
      </c>
      <c r="D9746" s="774" t="s">
        <v>7737</v>
      </c>
      <c r="E9746" s="717">
        <v>72.69</v>
      </c>
    </row>
    <row r="9747" spans="1:5">
      <c r="A9747" s="774">
        <v>40381</v>
      </c>
      <c r="B9747" s="774" t="s">
        <v>9494</v>
      </c>
      <c r="C9747" s="774" t="s">
        <v>7728</v>
      </c>
      <c r="D9747" s="774" t="s">
        <v>7737</v>
      </c>
      <c r="E9747" s="717">
        <v>16.13</v>
      </c>
    </row>
    <row r="9748" spans="1:5">
      <c r="A9748" s="774">
        <v>40391</v>
      </c>
      <c r="B9748" s="774" t="s">
        <v>9495</v>
      </c>
      <c r="C9748" s="774" t="s">
        <v>7728</v>
      </c>
      <c r="D9748" s="774" t="s">
        <v>7737</v>
      </c>
      <c r="E9748" s="717">
        <v>376.95</v>
      </c>
    </row>
    <row r="9749" spans="1:5">
      <c r="A9749" s="774">
        <v>40414</v>
      </c>
      <c r="B9749" s="774" t="s">
        <v>9496</v>
      </c>
      <c r="C9749" s="774" t="s">
        <v>7728</v>
      </c>
      <c r="D9749" s="774" t="s">
        <v>7737</v>
      </c>
      <c r="E9749" s="717">
        <v>16.39</v>
      </c>
    </row>
    <row r="9750" spans="1:5">
      <c r="A9750" s="774">
        <v>40416</v>
      </c>
      <c r="B9750" s="774" t="s">
        <v>9497</v>
      </c>
      <c r="C9750" s="774" t="s">
        <v>7728</v>
      </c>
      <c r="D9750" s="774" t="s">
        <v>7737</v>
      </c>
      <c r="E9750" s="717">
        <v>22.65</v>
      </c>
    </row>
    <row r="9751" spans="1:5">
      <c r="A9751" s="774">
        <v>40418</v>
      </c>
      <c r="B9751" s="774" t="s">
        <v>9498</v>
      </c>
      <c r="C9751" s="774" t="s">
        <v>7728</v>
      </c>
      <c r="D9751" s="774" t="s">
        <v>7737</v>
      </c>
      <c r="E9751" s="717">
        <v>27.02</v>
      </c>
    </row>
    <row r="9752" spans="1:5">
      <c r="A9752" s="774">
        <v>2609</v>
      </c>
      <c r="B9752" s="774" t="s">
        <v>9499</v>
      </c>
      <c r="C9752" s="774" t="s">
        <v>7728</v>
      </c>
      <c r="D9752" s="774" t="s">
        <v>7737</v>
      </c>
      <c r="E9752" s="717">
        <v>3.96</v>
      </c>
    </row>
    <row r="9753" spans="1:5">
      <c r="A9753" s="774">
        <v>2634</v>
      </c>
      <c r="B9753" s="774" t="s">
        <v>9500</v>
      </c>
      <c r="C9753" s="774" t="s">
        <v>7728</v>
      </c>
      <c r="D9753" s="774" t="s">
        <v>7737</v>
      </c>
      <c r="E9753" s="717">
        <v>5.2</v>
      </c>
    </row>
    <row r="9754" spans="1:5">
      <c r="A9754" s="774">
        <v>2611</v>
      </c>
      <c r="B9754" s="774" t="s">
        <v>9501</v>
      </c>
      <c r="C9754" s="774" t="s">
        <v>7728</v>
      </c>
      <c r="D9754" s="774" t="s">
        <v>7737</v>
      </c>
      <c r="E9754" s="717">
        <v>14.66</v>
      </c>
    </row>
    <row r="9755" spans="1:5">
      <c r="A9755" s="774">
        <v>34359</v>
      </c>
      <c r="B9755" s="774" t="s">
        <v>9502</v>
      </c>
      <c r="C9755" s="774" t="s">
        <v>7728</v>
      </c>
      <c r="D9755" s="774" t="s">
        <v>7737</v>
      </c>
      <c r="E9755" s="717">
        <v>8.85</v>
      </c>
    </row>
    <row r="9756" spans="1:5">
      <c r="A9756" s="774">
        <v>1789</v>
      </c>
      <c r="B9756" s="774" t="s">
        <v>9503</v>
      </c>
      <c r="C9756" s="774" t="s">
        <v>7728</v>
      </c>
      <c r="D9756" s="774" t="s">
        <v>7723</v>
      </c>
      <c r="E9756" s="717">
        <v>44.41</v>
      </c>
    </row>
    <row r="9757" spans="1:5">
      <c r="A9757" s="774">
        <v>1788</v>
      </c>
      <c r="B9757" s="774" t="s">
        <v>9504</v>
      </c>
      <c r="C9757" s="774" t="s">
        <v>7728</v>
      </c>
      <c r="D9757" s="774" t="s">
        <v>7723</v>
      </c>
      <c r="E9757" s="717">
        <v>35.6</v>
      </c>
    </row>
    <row r="9758" spans="1:5">
      <c r="A9758" s="774">
        <v>1786</v>
      </c>
      <c r="B9758" s="774" t="s">
        <v>9505</v>
      </c>
      <c r="C9758" s="774" t="s">
        <v>7728</v>
      </c>
      <c r="D9758" s="774" t="s">
        <v>7723</v>
      </c>
      <c r="E9758" s="717">
        <v>8.84</v>
      </c>
    </row>
    <row r="9759" spans="1:5">
      <c r="A9759" s="774">
        <v>1787</v>
      </c>
      <c r="B9759" s="774" t="s">
        <v>9506</v>
      </c>
      <c r="C9759" s="774" t="s">
        <v>7728</v>
      </c>
      <c r="D9759" s="774" t="s">
        <v>7723</v>
      </c>
      <c r="E9759" s="717">
        <v>21.17</v>
      </c>
    </row>
    <row r="9760" spans="1:5">
      <c r="A9760" s="774">
        <v>1791</v>
      </c>
      <c r="B9760" s="774" t="s">
        <v>9507</v>
      </c>
      <c r="C9760" s="774" t="s">
        <v>7728</v>
      </c>
      <c r="D9760" s="774" t="s">
        <v>7723</v>
      </c>
      <c r="E9760" s="717">
        <v>128.36000000000001</v>
      </c>
    </row>
    <row r="9761" spans="1:5">
      <c r="A9761" s="774">
        <v>1790</v>
      </c>
      <c r="B9761" s="774" t="s">
        <v>9508</v>
      </c>
      <c r="C9761" s="774" t="s">
        <v>7728</v>
      </c>
      <c r="D9761" s="774" t="s">
        <v>7723</v>
      </c>
      <c r="E9761" s="717">
        <v>73.97</v>
      </c>
    </row>
    <row r="9762" spans="1:5">
      <c r="A9762" s="774">
        <v>1813</v>
      </c>
      <c r="B9762" s="774" t="s">
        <v>9509</v>
      </c>
      <c r="C9762" s="774" t="s">
        <v>7728</v>
      </c>
      <c r="D9762" s="774" t="s">
        <v>7723</v>
      </c>
      <c r="E9762" s="717">
        <v>14.03</v>
      </c>
    </row>
    <row r="9763" spans="1:5">
      <c r="A9763" s="774">
        <v>1792</v>
      </c>
      <c r="B9763" s="774" t="s">
        <v>9510</v>
      </c>
      <c r="C9763" s="774" t="s">
        <v>7728</v>
      </c>
      <c r="D9763" s="774" t="s">
        <v>7723</v>
      </c>
      <c r="E9763" s="717">
        <v>173.27</v>
      </c>
    </row>
    <row r="9764" spans="1:5">
      <c r="A9764" s="774">
        <v>1793</v>
      </c>
      <c r="B9764" s="774" t="s">
        <v>9511</v>
      </c>
      <c r="C9764" s="774" t="s">
        <v>7728</v>
      </c>
      <c r="D9764" s="774" t="s">
        <v>7723</v>
      </c>
      <c r="E9764" s="717">
        <v>350.13</v>
      </c>
    </row>
    <row r="9765" spans="1:5">
      <c r="A9765" s="774">
        <v>1809</v>
      </c>
      <c r="B9765" s="774" t="s">
        <v>9512</v>
      </c>
      <c r="C9765" s="774" t="s">
        <v>7728</v>
      </c>
      <c r="D9765" s="774" t="s">
        <v>7723</v>
      </c>
      <c r="E9765" s="717">
        <v>41.64</v>
      </c>
    </row>
    <row r="9766" spans="1:5">
      <c r="A9766" s="774">
        <v>1814</v>
      </c>
      <c r="B9766" s="774" t="s">
        <v>9513</v>
      </c>
      <c r="C9766" s="774" t="s">
        <v>7728</v>
      </c>
      <c r="D9766" s="774" t="s">
        <v>7723</v>
      </c>
      <c r="E9766" s="717">
        <v>34.21</v>
      </c>
    </row>
    <row r="9767" spans="1:5">
      <c r="A9767" s="774">
        <v>1803</v>
      </c>
      <c r="B9767" s="774" t="s">
        <v>9514</v>
      </c>
      <c r="C9767" s="774" t="s">
        <v>7728</v>
      </c>
      <c r="D9767" s="774" t="s">
        <v>7723</v>
      </c>
      <c r="E9767" s="717">
        <v>8.64</v>
      </c>
    </row>
    <row r="9768" spans="1:5">
      <c r="A9768" s="774">
        <v>1805</v>
      </c>
      <c r="B9768" s="774" t="s">
        <v>9515</v>
      </c>
      <c r="C9768" s="774" t="s">
        <v>7728</v>
      </c>
      <c r="D9768" s="774" t="s">
        <v>7723</v>
      </c>
      <c r="E9768" s="717">
        <v>19.850000000000001</v>
      </c>
    </row>
    <row r="9769" spans="1:5">
      <c r="A9769" s="774">
        <v>1821</v>
      </c>
      <c r="B9769" s="774" t="s">
        <v>9516</v>
      </c>
      <c r="C9769" s="774" t="s">
        <v>7728</v>
      </c>
      <c r="D9769" s="774" t="s">
        <v>7723</v>
      </c>
      <c r="E9769" s="717">
        <v>117.28</v>
      </c>
    </row>
    <row r="9770" spans="1:5">
      <c r="A9770" s="774">
        <v>1806</v>
      </c>
      <c r="B9770" s="774" t="s">
        <v>9517</v>
      </c>
      <c r="C9770" s="774" t="s">
        <v>7728</v>
      </c>
      <c r="D9770" s="774" t="s">
        <v>7723</v>
      </c>
      <c r="E9770" s="717">
        <v>69.8</v>
      </c>
    </row>
    <row r="9771" spans="1:5">
      <c r="A9771" s="774">
        <v>1804</v>
      </c>
      <c r="B9771" s="774" t="s">
        <v>9518</v>
      </c>
      <c r="C9771" s="774" t="s">
        <v>7728</v>
      </c>
      <c r="D9771" s="774" t="s">
        <v>7723</v>
      </c>
      <c r="E9771" s="717">
        <v>12.3</v>
      </c>
    </row>
    <row r="9772" spans="1:5">
      <c r="A9772" s="774">
        <v>1807</v>
      </c>
      <c r="B9772" s="774" t="s">
        <v>9519</v>
      </c>
      <c r="C9772" s="774" t="s">
        <v>7728</v>
      </c>
      <c r="D9772" s="774" t="s">
        <v>7723</v>
      </c>
      <c r="E9772" s="717">
        <v>167.73</v>
      </c>
    </row>
    <row r="9773" spans="1:5">
      <c r="A9773" s="774">
        <v>1808</v>
      </c>
      <c r="B9773" s="774" t="s">
        <v>9520</v>
      </c>
      <c r="C9773" s="774" t="s">
        <v>7728</v>
      </c>
      <c r="D9773" s="774" t="s">
        <v>7723</v>
      </c>
      <c r="E9773" s="717">
        <v>336.27</v>
      </c>
    </row>
    <row r="9774" spans="1:5">
      <c r="A9774" s="774">
        <v>1797</v>
      </c>
      <c r="B9774" s="774" t="s">
        <v>9521</v>
      </c>
      <c r="C9774" s="774" t="s">
        <v>7728</v>
      </c>
      <c r="D9774" s="774" t="s">
        <v>7723</v>
      </c>
      <c r="E9774" s="717">
        <v>50.43</v>
      </c>
    </row>
    <row r="9775" spans="1:5">
      <c r="A9775" s="774">
        <v>1796</v>
      </c>
      <c r="B9775" s="774" t="s">
        <v>9522</v>
      </c>
      <c r="C9775" s="774" t="s">
        <v>7728</v>
      </c>
      <c r="D9775" s="774" t="s">
        <v>7723</v>
      </c>
      <c r="E9775" s="717">
        <v>38.68</v>
      </c>
    </row>
    <row r="9776" spans="1:5">
      <c r="A9776" s="774">
        <v>1794</v>
      </c>
      <c r="B9776" s="774" t="s">
        <v>9523</v>
      </c>
      <c r="C9776" s="774" t="s">
        <v>7728</v>
      </c>
      <c r="D9776" s="774" t="s">
        <v>7723</v>
      </c>
      <c r="E9776" s="717">
        <v>9.23</v>
      </c>
    </row>
    <row r="9777" spans="1:5">
      <c r="A9777" s="774">
        <v>1816</v>
      </c>
      <c r="B9777" s="774" t="s">
        <v>9524</v>
      </c>
      <c r="C9777" s="774" t="s">
        <v>7728</v>
      </c>
      <c r="D9777" s="774" t="s">
        <v>7723</v>
      </c>
      <c r="E9777" s="717">
        <v>20.82</v>
      </c>
    </row>
    <row r="9778" spans="1:5">
      <c r="A9778" s="774">
        <v>1815</v>
      </c>
      <c r="B9778" s="774" t="s">
        <v>9525</v>
      </c>
      <c r="C9778" s="774" t="s">
        <v>7728</v>
      </c>
      <c r="D9778" s="774" t="s">
        <v>7723</v>
      </c>
      <c r="E9778" s="717">
        <v>159.91</v>
      </c>
    </row>
    <row r="9779" spans="1:5">
      <c r="A9779" s="774">
        <v>1798</v>
      </c>
      <c r="B9779" s="774" t="s">
        <v>9526</v>
      </c>
      <c r="C9779" s="774" t="s">
        <v>7728</v>
      </c>
      <c r="D9779" s="774" t="s">
        <v>7723</v>
      </c>
      <c r="E9779" s="717">
        <v>71.55</v>
      </c>
    </row>
    <row r="9780" spans="1:5">
      <c r="A9780" s="774">
        <v>1795</v>
      </c>
      <c r="B9780" s="774" t="s">
        <v>9527</v>
      </c>
      <c r="C9780" s="774" t="s">
        <v>7728</v>
      </c>
      <c r="D9780" s="774" t="s">
        <v>7723</v>
      </c>
      <c r="E9780" s="717">
        <v>12.79</v>
      </c>
    </row>
    <row r="9781" spans="1:5">
      <c r="A9781" s="774">
        <v>1799</v>
      </c>
      <c r="B9781" s="774" t="s">
        <v>9528</v>
      </c>
      <c r="C9781" s="774" t="s">
        <v>7728</v>
      </c>
      <c r="D9781" s="774" t="s">
        <v>7723</v>
      </c>
      <c r="E9781" s="717">
        <v>208.27</v>
      </c>
    </row>
    <row r="9782" spans="1:5">
      <c r="A9782" s="774">
        <v>1800</v>
      </c>
      <c r="B9782" s="774" t="s">
        <v>9529</v>
      </c>
      <c r="C9782" s="774" t="s">
        <v>7728</v>
      </c>
      <c r="D9782" s="774" t="s">
        <v>7723</v>
      </c>
      <c r="E9782" s="717">
        <v>397.62</v>
      </c>
    </row>
    <row r="9783" spans="1:5">
      <c r="A9783" s="774">
        <v>1802</v>
      </c>
      <c r="B9783" s="774" t="s">
        <v>9530</v>
      </c>
      <c r="C9783" s="774" t="s">
        <v>7728</v>
      </c>
      <c r="D9783" s="774" t="s">
        <v>7723</v>
      </c>
      <c r="E9783" s="717">
        <v>994.6</v>
      </c>
    </row>
    <row r="9784" spans="1:5">
      <c r="A9784" s="774">
        <v>40385</v>
      </c>
      <c r="B9784" s="774" t="s">
        <v>9531</v>
      </c>
      <c r="C9784" s="774" t="s">
        <v>7728</v>
      </c>
      <c r="D9784" s="774" t="s">
        <v>7737</v>
      </c>
      <c r="E9784" s="717">
        <v>51.13</v>
      </c>
    </row>
    <row r="9785" spans="1:5">
      <c r="A9785" s="774">
        <v>40383</v>
      </c>
      <c r="B9785" s="774" t="s">
        <v>9532</v>
      </c>
      <c r="C9785" s="774" t="s">
        <v>7728</v>
      </c>
      <c r="D9785" s="774" t="s">
        <v>7737</v>
      </c>
      <c r="E9785" s="717">
        <v>35</v>
      </c>
    </row>
    <row r="9786" spans="1:5">
      <c r="A9786" s="774">
        <v>40378</v>
      </c>
      <c r="B9786" s="774" t="s">
        <v>9533</v>
      </c>
      <c r="C9786" s="774" t="s">
        <v>7728</v>
      </c>
      <c r="D9786" s="774" t="s">
        <v>7737</v>
      </c>
      <c r="E9786" s="717">
        <v>12.1</v>
      </c>
    </row>
    <row r="9787" spans="1:5">
      <c r="A9787" s="774">
        <v>40382</v>
      </c>
      <c r="B9787" s="774" t="s">
        <v>9534</v>
      </c>
      <c r="C9787" s="774" t="s">
        <v>7728</v>
      </c>
      <c r="D9787" s="774" t="s">
        <v>7737</v>
      </c>
      <c r="E9787" s="717">
        <v>22.9</v>
      </c>
    </row>
    <row r="9788" spans="1:5">
      <c r="A9788" s="774">
        <v>40422</v>
      </c>
      <c r="B9788" s="774" t="s">
        <v>9535</v>
      </c>
      <c r="C9788" s="774" t="s">
        <v>7728</v>
      </c>
      <c r="D9788" s="774" t="s">
        <v>7737</v>
      </c>
      <c r="E9788" s="717">
        <v>156.01</v>
      </c>
    </row>
    <row r="9789" spans="1:5">
      <c r="A9789" s="774">
        <v>40387</v>
      </c>
      <c r="B9789" s="774" t="s">
        <v>9536</v>
      </c>
      <c r="C9789" s="774" t="s">
        <v>7728</v>
      </c>
      <c r="D9789" s="774" t="s">
        <v>7737</v>
      </c>
      <c r="E9789" s="717">
        <v>79.430000000000007</v>
      </c>
    </row>
    <row r="9790" spans="1:5">
      <c r="A9790" s="774">
        <v>40380</v>
      </c>
      <c r="B9790" s="774" t="s">
        <v>9537</v>
      </c>
      <c r="C9790" s="774" t="s">
        <v>7728</v>
      </c>
      <c r="D9790" s="774" t="s">
        <v>7737</v>
      </c>
      <c r="E9790" s="717">
        <v>16.13</v>
      </c>
    </row>
    <row r="9791" spans="1:5">
      <c r="A9791" s="774">
        <v>40390</v>
      </c>
      <c r="B9791" s="774" t="s">
        <v>9538</v>
      </c>
      <c r="C9791" s="774" t="s">
        <v>7728</v>
      </c>
      <c r="D9791" s="774" t="s">
        <v>7737</v>
      </c>
      <c r="E9791" s="717">
        <v>328.58</v>
      </c>
    </row>
    <row r="9792" spans="1:5">
      <c r="A9792" s="774">
        <v>40413</v>
      </c>
      <c r="B9792" s="774" t="s">
        <v>9539</v>
      </c>
      <c r="C9792" s="774" t="s">
        <v>7728</v>
      </c>
      <c r="D9792" s="774" t="s">
        <v>7737</v>
      </c>
      <c r="E9792" s="717">
        <v>17.8</v>
      </c>
    </row>
    <row r="9793" spans="1:5">
      <c r="A9793" s="774">
        <v>40415</v>
      </c>
      <c r="B9793" s="774" t="s">
        <v>9540</v>
      </c>
      <c r="C9793" s="774" t="s">
        <v>7728</v>
      </c>
      <c r="D9793" s="774" t="s">
        <v>7737</v>
      </c>
      <c r="E9793" s="717">
        <v>25.37</v>
      </c>
    </row>
    <row r="9794" spans="1:5">
      <c r="A9794" s="774">
        <v>40417</v>
      </c>
      <c r="B9794" s="774" t="s">
        <v>9541</v>
      </c>
      <c r="C9794" s="774" t="s">
        <v>7728</v>
      </c>
      <c r="D9794" s="774" t="s">
        <v>7737</v>
      </c>
      <c r="E9794" s="717">
        <v>29.93</v>
      </c>
    </row>
    <row r="9795" spans="1:5">
      <c r="A9795" s="774">
        <v>39271</v>
      </c>
      <c r="B9795" s="774" t="s">
        <v>9542</v>
      </c>
      <c r="C9795" s="774" t="s">
        <v>7728</v>
      </c>
      <c r="D9795" s="774" t="s">
        <v>7723</v>
      </c>
      <c r="E9795" s="717">
        <v>1.67</v>
      </c>
    </row>
    <row r="9796" spans="1:5">
      <c r="A9796" s="774">
        <v>39273</v>
      </c>
      <c r="B9796" s="774" t="s">
        <v>9543</v>
      </c>
      <c r="C9796" s="774" t="s">
        <v>7728</v>
      </c>
      <c r="D9796" s="774" t="s">
        <v>7723</v>
      </c>
      <c r="E9796" s="717">
        <v>2.83</v>
      </c>
    </row>
    <row r="9797" spans="1:5">
      <c r="A9797" s="774">
        <v>39272</v>
      </c>
      <c r="B9797" s="774" t="s">
        <v>9544</v>
      </c>
      <c r="C9797" s="774" t="s">
        <v>7728</v>
      </c>
      <c r="D9797" s="774" t="s">
        <v>7723</v>
      </c>
      <c r="E9797" s="717">
        <v>2.0499999999999998</v>
      </c>
    </row>
    <row r="9798" spans="1:5">
      <c r="A9798" s="774">
        <v>1875</v>
      </c>
      <c r="B9798" s="774" t="s">
        <v>9545</v>
      </c>
      <c r="C9798" s="774" t="s">
        <v>7728</v>
      </c>
      <c r="D9798" s="774" t="s">
        <v>7723</v>
      </c>
      <c r="E9798" s="717">
        <v>4.53</v>
      </c>
    </row>
    <row r="9799" spans="1:5">
      <c r="A9799" s="774">
        <v>1874</v>
      </c>
      <c r="B9799" s="774" t="s">
        <v>9546</v>
      </c>
      <c r="C9799" s="774" t="s">
        <v>7728</v>
      </c>
      <c r="D9799" s="774" t="s">
        <v>7723</v>
      </c>
      <c r="E9799" s="717">
        <v>3.74</v>
      </c>
    </row>
    <row r="9800" spans="1:5">
      <c r="A9800" s="774">
        <v>1870</v>
      </c>
      <c r="B9800" s="774" t="s">
        <v>9547</v>
      </c>
      <c r="C9800" s="774" t="s">
        <v>7728</v>
      </c>
      <c r="D9800" s="774" t="s">
        <v>7726</v>
      </c>
      <c r="E9800" s="717">
        <v>2.16</v>
      </c>
    </row>
    <row r="9801" spans="1:5">
      <c r="A9801" s="774">
        <v>1884</v>
      </c>
      <c r="B9801" s="774" t="s">
        <v>9548</v>
      </c>
      <c r="C9801" s="774" t="s">
        <v>7728</v>
      </c>
      <c r="D9801" s="774" t="s">
        <v>7723</v>
      </c>
      <c r="E9801" s="717">
        <v>3.31</v>
      </c>
    </row>
    <row r="9802" spans="1:5">
      <c r="A9802" s="774">
        <v>1887</v>
      </c>
      <c r="B9802" s="774" t="s">
        <v>9549</v>
      </c>
      <c r="C9802" s="774" t="s">
        <v>7728</v>
      </c>
      <c r="D9802" s="774" t="s">
        <v>7723</v>
      </c>
      <c r="E9802" s="717">
        <v>18.78</v>
      </c>
    </row>
    <row r="9803" spans="1:5">
      <c r="A9803" s="774">
        <v>1876</v>
      </c>
      <c r="B9803" s="774" t="s">
        <v>9550</v>
      </c>
      <c r="C9803" s="774" t="s">
        <v>7728</v>
      </c>
      <c r="D9803" s="774" t="s">
        <v>7723</v>
      </c>
      <c r="E9803" s="717">
        <v>7.36</v>
      </c>
    </row>
    <row r="9804" spans="1:5">
      <c r="A9804" s="774">
        <v>1879</v>
      </c>
      <c r="B9804" s="774" t="s">
        <v>9551</v>
      </c>
      <c r="C9804" s="774" t="s">
        <v>7728</v>
      </c>
      <c r="D9804" s="774" t="s">
        <v>7723</v>
      </c>
      <c r="E9804" s="717">
        <v>2.19</v>
      </c>
    </row>
    <row r="9805" spans="1:5">
      <c r="A9805" s="774">
        <v>1877</v>
      </c>
      <c r="B9805" s="774" t="s">
        <v>9552</v>
      </c>
      <c r="C9805" s="774" t="s">
        <v>7728</v>
      </c>
      <c r="D9805" s="774" t="s">
        <v>7723</v>
      </c>
      <c r="E9805" s="717">
        <v>18.8</v>
      </c>
    </row>
    <row r="9806" spans="1:5">
      <c r="A9806" s="774">
        <v>1878</v>
      </c>
      <c r="B9806" s="774" t="s">
        <v>9553</v>
      </c>
      <c r="C9806" s="774" t="s">
        <v>7728</v>
      </c>
      <c r="D9806" s="774" t="s">
        <v>7723</v>
      </c>
      <c r="E9806" s="717">
        <v>37.78</v>
      </c>
    </row>
    <row r="9807" spans="1:5">
      <c r="A9807" s="774">
        <v>2621</v>
      </c>
      <c r="B9807" s="774" t="s">
        <v>9554</v>
      </c>
      <c r="C9807" s="774" t="s">
        <v>7728</v>
      </c>
      <c r="D9807" s="774" t="s">
        <v>7737</v>
      </c>
      <c r="E9807" s="717">
        <v>125.47</v>
      </c>
    </row>
    <row r="9808" spans="1:5">
      <c r="A9808" s="774">
        <v>2616</v>
      </c>
      <c r="B9808" s="774" t="s">
        <v>9555</v>
      </c>
      <c r="C9808" s="774" t="s">
        <v>7728</v>
      </c>
      <c r="D9808" s="774" t="s">
        <v>7737</v>
      </c>
      <c r="E9808" s="717">
        <v>3.55</v>
      </c>
    </row>
    <row r="9809" spans="1:5">
      <c r="A9809" s="774">
        <v>2633</v>
      </c>
      <c r="B9809" s="774" t="s">
        <v>9556</v>
      </c>
      <c r="C9809" s="774" t="s">
        <v>7728</v>
      </c>
      <c r="D9809" s="774" t="s">
        <v>7737</v>
      </c>
      <c r="E9809" s="717">
        <v>4.01</v>
      </c>
    </row>
    <row r="9810" spans="1:5">
      <c r="A9810" s="774">
        <v>2617</v>
      </c>
      <c r="B9810" s="774" t="s">
        <v>9557</v>
      </c>
      <c r="C9810" s="774" t="s">
        <v>7728</v>
      </c>
      <c r="D9810" s="774" t="s">
        <v>7737</v>
      </c>
      <c r="E9810" s="717">
        <v>5.46</v>
      </c>
    </row>
    <row r="9811" spans="1:5">
      <c r="A9811" s="774">
        <v>2618</v>
      </c>
      <c r="B9811" s="774" t="s">
        <v>9558</v>
      </c>
      <c r="C9811" s="774" t="s">
        <v>7728</v>
      </c>
      <c r="D9811" s="774" t="s">
        <v>7737</v>
      </c>
      <c r="E9811" s="717">
        <v>12.43</v>
      </c>
    </row>
    <row r="9812" spans="1:5">
      <c r="A9812" s="774">
        <v>2632</v>
      </c>
      <c r="B9812" s="774" t="s">
        <v>9559</v>
      </c>
      <c r="C9812" s="774" t="s">
        <v>7728</v>
      </c>
      <c r="D9812" s="774" t="s">
        <v>7737</v>
      </c>
      <c r="E9812" s="717">
        <v>15.16</v>
      </c>
    </row>
    <row r="9813" spans="1:5">
      <c r="A9813" s="774">
        <v>2631</v>
      </c>
      <c r="B9813" s="774" t="s">
        <v>9560</v>
      </c>
      <c r="C9813" s="774" t="s">
        <v>7728</v>
      </c>
      <c r="D9813" s="774" t="s">
        <v>7737</v>
      </c>
      <c r="E9813" s="717">
        <v>22.25</v>
      </c>
    </row>
    <row r="9814" spans="1:5">
      <c r="A9814" s="774">
        <v>2619</v>
      </c>
      <c r="B9814" s="774" t="s">
        <v>9561</v>
      </c>
      <c r="C9814" s="774" t="s">
        <v>7728</v>
      </c>
      <c r="D9814" s="774" t="s">
        <v>7737</v>
      </c>
      <c r="E9814" s="717">
        <v>56.35</v>
      </c>
    </row>
    <row r="9815" spans="1:5">
      <c r="A9815" s="774">
        <v>2620</v>
      </c>
      <c r="B9815" s="774" t="s">
        <v>9562</v>
      </c>
      <c r="C9815" s="774" t="s">
        <v>7728</v>
      </c>
      <c r="D9815" s="774" t="s">
        <v>7737</v>
      </c>
      <c r="E9815" s="717">
        <v>73.98</v>
      </c>
    </row>
    <row r="9816" spans="1:5">
      <c r="A9816" s="774">
        <v>25968</v>
      </c>
      <c r="B9816" s="774" t="s">
        <v>9563</v>
      </c>
      <c r="C9816" s="774" t="s">
        <v>7728</v>
      </c>
      <c r="D9816" s="774" t="s">
        <v>7737</v>
      </c>
      <c r="E9816" s="717">
        <v>41.06</v>
      </c>
    </row>
    <row r="9817" spans="1:5">
      <c r="A9817" s="774">
        <v>38369</v>
      </c>
      <c r="B9817" s="774" t="s">
        <v>9564</v>
      </c>
      <c r="C9817" s="774" t="s">
        <v>7728</v>
      </c>
      <c r="D9817" s="774" t="s">
        <v>7723</v>
      </c>
      <c r="E9817" s="717">
        <v>14.67</v>
      </c>
    </row>
    <row r="9818" spans="1:5">
      <c r="A9818" s="774">
        <v>38370</v>
      </c>
      <c r="B9818" s="774" t="s">
        <v>9565</v>
      </c>
      <c r="C9818" s="774" t="s">
        <v>7728</v>
      </c>
      <c r="D9818" s="774" t="s">
        <v>7723</v>
      </c>
      <c r="E9818" s="717">
        <v>14.67</v>
      </c>
    </row>
    <row r="9819" spans="1:5">
      <c r="A9819" s="774">
        <v>38372</v>
      </c>
      <c r="B9819" s="774" t="s">
        <v>9566</v>
      </c>
      <c r="C9819" s="774" t="s">
        <v>7728</v>
      </c>
      <c r="D9819" s="774" t="s">
        <v>7723</v>
      </c>
      <c r="E9819" s="717">
        <v>17.68</v>
      </c>
    </row>
    <row r="9820" spans="1:5">
      <c r="A9820" s="774">
        <v>2357</v>
      </c>
      <c r="B9820" s="774" t="s">
        <v>9567</v>
      </c>
      <c r="C9820" s="774" t="s">
        <v>615</v>
      </c>
      <c r="D9820" s="774" t="s">
        <v>7723</v>
      </c>
      <c r="E9820" s="717">
        <v>10.81</v>
      </c>
    </row>
    <row r="9821" spans="1:5">
      <c r="A9821" s="774">
        <v>40806</v>
      </c>
      <c r="B9821" s="774" t="s">
        <v>9568</v>
      </c>
      <c r="C9821" s="774" t="s">
        <v>7941</v>
      </c>
      <c r="D9821" s="774" t="s">
        <v>7723</v>
      </c>
      <c r="E9821" s="718">
        <v>1928.24</v>
      </c>
    </row>
    <row r="9822" spans="1:5">
      <c r="A9822" s="774">
        <v>2355</v>
      </c>
      <c r="B9822" s="774" t="s">
        <v>9569</v>
      </c>
      <c r="C9822" s="774" t="s">
        <v>615</v>
      </c>
      <c r="D9822" s="774" t="s">
        <v>7723</v>
      </c>
      <c r="E9822" s="717">
        <v>23.1</v>
      </c>
    </row>
    <row r="9823" spans="1:5">
      <c r="A9823" s="774">
        <v>40805</v>
      </c>
      <c r="B9823" s="774" t="s">
        <v>9570</v>
      </c>
      <c r="C9823" s="774" t="s">
        <v>7941</v>
      </c>
      <c r="D9823" s="774" t="s">
        <v>7723</v>
      </c>
      <c r="E9823" s="718">
        <v>4118.99</v>
      </c>
    </row>
    <row r="9824" spans="1:5">
      <c r="A9824" s="774">
        <v>2358</v>
      </c>
      <c r="B9824" s="774" t="s">
        <v>9571</v>
      </c>
      <c r="C9824" s="774" t="s">
        <v>615</v>
      </c>
      <c r="D9824" s="774" t="s">
        <v>7723</v>
      </c>
      <c r="E9824" s="717">
        <v>20.66</v>
      </c>
    </row>
    <row r="9825" spans="1:5">
      <c r="A9825" s="774">
        <v>40807</v>
      </c>
      <c r="B9825" s="774" t="s">
        <v>9572</v>
      </c>
      <c r="C9825" s="774" t="s">
        <v>7941</v>
      </c>
      <c r="D9825" s="774" t="s">
        <v>7723</v>
      </c>
      <c r="E9825" s="718">
        <v>3681.62</v>
      </c>
    </row>
    <row r="9826" spans="1:5">
      <c r="A9826" s="774">
        <v>2359</v>
      </c>
      <c r="B9826" s="774" t="s">
        <v>9573</v>
      </c>
      <c r="C9826" s="774" t="s">
        <v>615</v>
      </c>
      <c r="D9826" s="774" t="s">
        <v>7723</v>
      </c>
      <c r="E9826" s="717">
        <v>24.69</v>
      </c>
    </row>
    <row r="9827" spans="1:5">
      <c r="A9827" s="774">
        <v>40808</v>
      </c>
      <c r="B9827" s="774" t="s">
        <v>9574</v>
      </c>
      <c r="C9827" s="774" t="s">
        <v>7941</v>
      </c>
      <c r="D9827" s="774" t="s">
        <v>7723</v>
      </c>
      <c r="E9827" s="718">
        <v>4399.25</v>
      </c>
    </row>
    <row r="9828" spans="1:5">
      <c r="A9828" s="774">
        <v>43144</v>
      </c>
      <c r="B9828" s="774" t="s">
        <v>9575</v>
      </c>
      <c r="C9828" s="774" t="s">
        <v>7748</v>
      </c>
      <c r="D9828" s="774" t="s">
        <v>7723</v>
      </c>
      <c r="E9828" s="717">
        <v>29.42</v>
      </c>
    </row>
    <row r="9829" spans="1:5">
      <c r="A9829" s="774">
        <v>39397</v>
      </c>
      <c r="B9829" s="774" t="s">
        <v>9576</v>
      </c>
      <c r="C9829" s="774" t="s">
        <v>7722</v>
      </c>
      <c r="D9829" s="774" t="s">
        <v>7723</v>
      </c>
      <c r="E9829" s="717">
        <v>13.41</v>
      </c>
    </row>
    <row r="9830" spans="1:5">
      <c r="A9830" s="774">
        <v>2692</v>
      </c>
      <c r="B9830" s="774" t="s">
        <v>9577</v>
      </c>
      <c r="C9830" s="774" t="s">
        <v>7722</v>
      </c>
      <c r="D9830" s="774" t="s">
        <v>7723</v>
      </c>
      <c r="E9830" s="717">
        <v>5.41</v>
      </c>
    </row>
    <row r="9831" spans="1:5">
      <c r="A9831" s="774">
        <v>5330</v>
      </c>
      <c r="B9831" s="774" t="s">
        <v>9578</v>
      </c>
      <c r="C9831" s="774" t="s">
        <v>7722</v>
      </c>
      <c r="D9831" s="774" t="s">
        <v>7723</v>
      </c>
      <c r="E9831" s="717">
        <v>33.090000000000003</v>
      </c>
    </row>
    <row r="9832" spans="1:5">
      <c r="A9832" s="774">
        <v>26017</v>
      </c>
      <c r="B9832" s="774" t="s">
        <v>9579</v>
      </c>
      <c r="C9832" s="774" t="s">
        <v>7728</v>
      </c>
      <c r="D9832" s="774" t="s">
        <v>7723</v>
      </c>
      <c r="E9832" s="717">
        <v>29.9</v>
      </c>
    </row>
    <row r="9833" spans="1:5">
      <c r="A9833" s="774">
        <v>25931</v>
      </c>
      <c r="B9833" s="774" t="s">
        <v>9580</v>
      </c>
      <c r="C9833" s="774" t="s">
        <v>7728</v>
      </c>
      <c r="D9833" s="774" t="s">
        <v>7723</v>
      </c>
      <c r="E9833" s="717">
        <v>95.05</v>
      </c>
    </row>
    <row r="9834" spans="1:5">
      <c r="A9834" s="774">
        <v>38140</v>
      </c>
      <c r="B9834" s="774" t="s">
        <v>9581</v>
      </c>
      <c r="C9834" s="774" t="s">
        <v>7728</v>
      </c>
      <c r="D9834" s="774" t="s">
        <v>7726</v>
      </c>
      <c r="E9834" s="717">
        <v>23.05</v>
      </c>
    </row>
    <row r="9835" spans="1:5">
      <c r="A9835" s="774">
        <v>13887</v>
      </c>
      <c r="B9835" s="774" t="s">
        <v>9582</v>
      </c>
      <c r="C9835" s="774" t="s">
        <v>7728</v>
      </c>
      <c r="D9835" s="774" t="s">
        <v>7723</v>
      </c>
      <c r="E9835" s="717">
        <v>545.72</v>
      </c>
    </row>
    <row r="9836" spans="1:5">
      <c r="A9836" s="774">
        <v>26018</v>
      </c>
      <c r="B9836" s="774" t="s">
        <v>9583</v>
      </c>
      <c r="C9836" s="774" t="s">
        <v>7728</v>
      </c>
      <c r="D9836" s="774" t="s">
        <v>7723</v>
      </c>
      <c r="E9836" s="717">
        <v>24.29</v>
      </c>
    </row>
    <row r="9837" spans="1:5">
      <c r="A9837" s="774">
        <v>26019</v>
      </c>
      <c r="B9837" s="774" t="s">
        <v>9584</v>
      </c>
      <c r="C9837" s="774" t="s">
        <v>7728</v>
      </c>
      <c r="D9837" s="774" t="s">
        <v>7723</v>
      </c>
      <c r="E9837" s="717">
        <v>22.94</v>
      </c>
    </row>
    <row r="9838" spans="1:5">
      <c r="A9838" s="774">
        <v>26020</v>
      </c>
      <c r="B9838" s="774" t="s">
        <v>9585</v>
      </c>
      <c r="C9838" s="774" t="s">
        <v>7728</v>
      </c>
      <c r="D9838" s="774" t="s">
        <v>7723</v>
      </c>
      <c r="E9838" s="717">
        <v>5.98</v>
      </c>
    </row>
    <row r="9839" spans="1:5">
      <c r="A9839" s="774">
        <v>34544</v>
      </c>
      <c r="B9839" s="774" t="s">
        <v>9586</v>
      </c>
      <c r="C9839" s="774" t="s">
        <v>7728</v>
      </c>
      <c r="D9839" s="774" t="s">
        <v>7723</v>
      </c>
      <c r="E9839" s="718">
        <v>1482.45</v>
      </c>
    </row>
    <row r="9840" spans="1:5">
      <c r="A9840" s="774">
        <v>34729</v>
      </c>
      <c r="B9840" s="774" t="s">
        <v>9587</v>
      </c>
      <c r="C9840" s="774" t="s">
        <v>7728</v>
      </c>
      <c r="D9840" s="774" t="s">
        <v>7723</v>
      </c>
      <c r="E9840" s="718">
        <v>1166.17</v>
      </c>
    </row>
    <row r="9841" spans="1:5">
      <c r="A9841" s="774">
        <v>34734</v>
      </c>
      <c r="B9841" s="774" t="s">
        <v>9588</v>
      </c>
      <c r="C9841" s="774" t="s">
        <v>7728</v>
      </c>
      <c r="D9841" s="774" t="s">
        <v>7723</v>
      </c>
      <c r="E9841" s="718">
        <v>1805.61</v>
      </c>
    </row>
    <row r="9842" spans="1:5">
      <c r="A9842" s="774">
        <v>34738</v>
      </c>
      <c r="B9842" s="774" t="s">
        <v>9589</v>
      </c>
      <c r="C9842" s="774" t="s">
        <v>7728</v>
      </c>
      <c r="D9842" s="774" t="s">
        <v>7723</v>
      </c>
      <c r="E9842" s="718">
        <v>4218.47</v>
      </c>
    </row>
    <row r="9843" spans="1:5">
      <c r="A9843" s="774">
        <v>2391</v>
      </c>
      <c r="B9843" s="774" t="s">
        <v>9590</v>
      </c>
      <c r="C9843" s="774" t="s">
        <v>7728</v>
      </c>
      <c r="D9843" s="774" t="s">
        <v>7723</v>
      </c>
      <c r="E9843" s="717">
        <v>343.1</v>
      </c>
    </row>
    <row r="9844" spans="1:5">
      <c r="A9844" s="774">
        <v>2374</v>
      </c>
      <c r="B9844" s="774" t="s">
        <v>9591</v>
      </c>
      <c r="C9844" s="774" t="s">
        <v>7728</v>
      </c>
      <c r="D9844" s="774" t="s">
        <v>7723</v>
      </c>
      <c r="E9844" s="717">
        <v>389.24</v>
      </c>
    </row>
    <row r="9845" spans="1:5">
      <c r="A9845" s="774">
        <v>2377</v>
      </c>
      <c r="B9845" s="774" t="s">
        <v>9592</v>
      </c>
      <c r="C9845" s="774" t="s">
        <v>7728</v>
      </c>
      <c r="D9845" s="774" t="s">
        <v>7723</v>
      </c>
      <c r="E9845" s="717">
        <v>546.25</v>
      </c>
    </row>
    <row r="9846" spans="1:5">
      <c r="A9846" s="774">
        <v>2393</v>
      </c>
      <c r="B9846" s="774" t="s">
        <v>9593</v>
      </c>
      <c r="C9846" s="774" t="s">
        <v>7728</v>
      </c>
      <c r="D9846" s="774" t="s">
        <v>7723</v>
      </c>
      <c r="E9846" s="717">
        <v>914.77</v>
      </c>
    </row>
    <row r="9847" spans="1:5">
      <c r="A9847" s="774">
        <v>34705</v>
      </c>
      <c r="B9847" s="774" t="s">
        <v>9594</v>
      </c>
      <c r="C9847" s="774" t="s">
        <v>7728</v>
      </c>
      <c r="D9847" s="774" t="s">
        <v>7723</v>
      </c>
      <c r="E9847" s="717">
        <v>800.1</v>
      </c>
    </row>
    <row r="9848" spans="1:5">
      <c r="A9848" s="774">
        <v>34707</v>
      </c>
      <c r="B9848" s="774" t="s">
        <v>9595</v>
      </c>
      <c r="C9848" s="774" t="s">
        <v>7728</v>
      </c>
      <c r="D9848" s="774" t="s">
        <v>7723</v>
      </c>
      <c r="E9848" s="718">
        <v>1482.6</v>
      </c>
    </row>
    <row r="9849" spans="1:5">
      <c r="A9849" s="774">
        <v>2378</v>
      </c>
      <c r="B9849" s="774" t="s">
        <v>9596</v>
      </c>
      <c r="C9849" s="774" t="s">
        <v>7728</v>
      </c>
      <c r="D9849" s="774" t="s">
        <v>7723</v>
      </c>
      <c r="E9849" s="718">
        <v>1256.56</v>
      </c>
    </row>
    <row r="9850" spans="1:5">
      <c r="A9850" s="774">
        <v>2379</v>
      </c>
      <c r="B9850" s="774" t="s">
        <v>9597</v>
      </c>
      <c r="C9850" s="774" t="s">
        <v>7728</v>
      </c>
      <c r="D9850" s="774" t="s">
        <v>7723</v>
      </c>
      <c r="E9850" s="718">
        <v>1256.56</v>
      </c>
    </row>
    <row r="9851" spans="1:5">
      <c r="A9851" s="774">
        <v>2376</v>
      </c>
      <c r="B9851" s="774" t="s">
        <v>9598</v>
      </c>
      <c r="C9851" s="774" t="s">
        <v>7728</v>
      </c>
      <c r="D9851" s="774" t="s">
        <v>7723</v>
      </c>
      <c r="E9851" s="718">
        <v>2069.5500000000002</v>
      </c>
    </row>
    <row r="9852" spans="1:5">
      <c r="A9852" s="774">
        <v>2394</v>
      </c>
      <c r="B9852" s="774" t="s">
        <v>9599</v>
      </c>
      <c r="C9852" s="774" t="s">
        <v>7728</v>
      </c>
      <c r="D9852" s="774" t="s">
        <v>7723</v>
      </c>
      <c r="E9852" s="718">
        <v>4424.33</v>
      </c>
    </row>
    <row r="9853" spans="1:5">
      <c r="A9853" s="774">
        <v>34686</v>
      </c>
      <c r="B9853" s="774" t="s">
        <v>9600</v>
      </c>
      <c r="C9853" s="774" t="s">
        <v>7728</v>
      </c>
      <c r="D9853" s="774" t="s">
        <v>7723</v>
      </c>
      <c r="E9853" s="717">
        <v>13.28</v>
      </c>
    </row>
    <row r="9854" spans="1:5">
      <c r="A9854" s="774">
        <v>34616</v>
      </c>
      <c r="B9854" s="774" t="s">
        <v>9601</v>
      </c>
      <c r="C9854" s="774" t="s">
        <v>7728</v>
      </c>
      <c r="D9854" s="774" t="s">
        <v>7723</v>
      </c>
      <c r="E9854" s="717">
        <v>51.34</v>
      </c>
    </row>
    <row r="9855" spans="1:5">
      <c r="A9855" s="774">
        <v>34623</v>
      </c>
      <c r="B9855" s="774" t="s">
        <v>9602</v>
      </c>
      <c r="C9855" s="774" t="s">
        <v>7728</v>
      </c>
      <c r="D9855" s="774" t="s">
        <v>7723</v>
      </c>
      <c r="E9855" s="717">
        <v>50.55</v>
      </c>
    </row>
    <row r="9856" spans="1:5">
      <c r="A9856" s="774">
        <v>34628</v>
      </c>
      <c r="B9856" s="774" t="s">
        <v>9603</v>
      </c>
      <c r="C9856" s="774" t="s">
        <v>7728</v>
      </c>
      <c r="D9856" s="774" t="s">
        <v>7723</v>
      </c>
      <c r="E9856" s="717">
        <v>72.41</v>
      </c>
    </row>
    <row r="9857" spans="1:5">
      <c r="A9857" s="774">
        <v>34653</v>
      </c>
      <c r="B9857" s="774" t="s">
        <v>9604</v>
      </c>
      <c r="C9857" s="774" t="s">
        <v>7728</v>
      </c>
      <c r="D9857" s="774" t="s">
        <v>7723</v>
      </c>
      <c r="E9857" s="717">
        <v>8.9499999999999993</v>
      </c>
    </row>
    <row r="9858" spans="1:5">
      <c r="A9858" s="774">
        <v>34688</v>
      </c>
      <c r="B9858" s="774" t="s">
        <v>9605</v>
      </c>
      <c r="C9858" s="774" t="s">
        <v>7728</v>
      </c>
      <c r="D9858" s="774" t="s">
        <v>7723</v>
      </c>
      <c r="E9858" s="717">
        <v>16.23</v>
      </c>
    </row>
    <row r="9859" spans="1:5">
      <c r="A9859" s="774">
        <v>34709</v>
      </c>
      <c r="B9859" s="774" t="s">
        <v>9606</v>
      </c>
      <c r="C9859" s="774" t="s">
        <v>7728</v>
      </c>
      <c r="D9859" s="774" t="s">
        <v>7723</v>
      </c>
      <c r="E9859" s="717">
        <v>62.9</v>
      </c>
    </row>
    <row r="9860" spans="1:5">
      <c r="A9860" s="774">
        <v>34714</v>
      </c>
      <c r="B9860" s="774" t="s">
        <v>9607</v>
      </c>
      <c r="C9860" s="774" t="s">
        <v>7728</v>
      </c>
      <c r="D9860" s="774" t="s">
        <v>7723</v>
      </c>
      <c r="E9860" s="717">
        <v>75.12</v>
      </c>
    </row>
    <row r="9861" spans="1:5">
      <c r="A9861" s="774">
        <v>2388</v>
      </c>
      <c r="B9861" s="774" t="s">
        <v>9608</v>
      </c>
      <c r="C9861" s="774" t="s">
        <v>7728</v>
      </c>
      <c r="D9861" s="774" t="s">
        <v>7723</v>
      </c>
      <c r="E9861" s="717">
        <v>62.43</v>
      </c>
    </row>
    <row r="9862" spans="1:5">
      <c r="A9862" s="774">
        <v>34606</v>
      </c>
      <c r="B9862" s="774" t="s">
        <v>9609</v>
      </c>
      <c r="C9862" s="774" t="s">
        <v>7728</v>
      </c>
      <c r="D9862" s="774" t="s">
        <v>7723</v>
      </c>
      <c r="E9862" s="717">
        <v>95.76</v>
      </c>
    </row>
    <row r="9863" spans="1:5">
      <c r="A9863" s="774">
        <v>34689</v>
      </c>
      <c r="B9863" s="774" t="s">
        <v>9610</v>
      </c>
      <c r="C9863" s="774" t="s">
        <v>7728</v>
      </c>
      <c r="D9863" s="774" t="s">
        <v>7723</v>
      </c>
      <c r="E9863" s="717">
        <v>30.49</v>
      </c>
    </row>
    <row r="9864" spans="1:5">
      <c r="A9864" s="774">
        <v>2370</v>
      </c>
      <c r="B9864" s="774" t="s">
        <v>9611</v>
      </c>
      <c r="C9864" s="774" t="s">
        <v>7728</v>
      </c>
      <c r="D9864" s="774" t="s">
        <v>7726</v>
      </c>
      <c r="E9864" s="717">
        <v>11.6</v>
      </c>
    </row>
    <row r="9865" spans="1:5">
      <c r="A9865" s="774">
        <v>2386</v>
      </c>
      <c r="B9865" s="774" t="s">
        <v>9612</v>
      </c>
      <c r="C9865" s="774" t="s">
        <v>7728</v>
      </c>
      <c r="D9865" s="774" t="s">
        <v>7723</v>
      </c>
      <c r="E9865" s="717">
        <v>19.46</v>
      </c>
    </row>
    <row r="9866" spans="1:5">
      <c r="A9866" s="774">
        <v>2392</v>
      </c>
      <c r="B9866" s="774" t="s">
        <v>9613</v>
      </c>
      <c r="C9866" s="774" t="s">
        <v>7728</v>
      </c>
      <c r="D9866" s="774" t="s">
        <v>7723</v>
      </c>
      <c r="E9866" s="717">
        <v>77.87</v>
      </c>
    </row>
    <row r="9867" spans="1:5">
      <c r="A9867" s="774">
        <v>2373</v>
      </c>
      <c r="B9867" s="774" t="s">
        <v>9614</v>
      </c>
      <c r="C9867" s="774" t="s">
        <v>7728</v>
      </c>
      <c r="D9867" s="774" t="s">
        <v>7723</v>
      </c>
      <c r="E9867" s="717">
        <v>109.71</v>
      </c>
    </row>
    <row r="9868" spans="1:5">
      <c r="A9868" s="774">
        <v>39465</v>
      </c>
      <c r="B9868" s="774" t="s">
        <v>9615</v>
      </c>
      <c r="C9868" s="774" t="s">
        <v>7728</v>
      </c>
      <c r="D9868" s="774" t="s">
        <v>7723</v>
      </c>
      <c r="E9868" s="717">
        <v>67.02</v>
      </c>
    </row>
    <row r="9869" spans="1:5">
      <c r="A9869" s="774">
        <v>39466</v>
      </c>
      <c r="B9869" s="774" t="s">
        <v>9616</v>
      </c>
      <c r="C9869" s="774" t="s">
        <v>7728</v>
      </c>
      <c r="D9869" s="774" t="s">
        <v>7723</v>
      </c>
      <c r="E9869" s="717">
        <v>75.400000000000006</v>
      </c>
    </row>
    <row r="9870" spans="1:5">
      <c r="A9870" s="774">
        <v>39467</v>
      </c>
      <c r="B9870" s="774" t="s">
        <v>9617</v>
      </c>
      <c r="C9870" s="774" t="s">
        <v>7728</v>
      </c>
      <c r="D9870" s="774" t="s">
        <v>7723</v>
      </c>
      <c r="E9870" s="717">
        <v>96.44</v>
      </c>
    </row>
    <row r="9871" spans="1:5">
      <c r="A9871" s="774">
        <v>39468</v>
      </c>
      <c r="B9871" s="774" t="s">
        <v>9618</v>
      </c>
      <c r="C9871" s="774" t="s">
        <v>7728</v>
      </c>
      <c r="D9871" s="774" t="s">
        <v>7723</v>
      </c>
      <c r="E9871" s="717">
        <v>171.42</v>
      </c>
    </row>
    <row r="9872" spans="1:5">
      <c r="A9872" s="774">
        <v>39469</v>
      </c>
      <c r="B9872" s="774" t="s">
        <v>9619</v>
      </c>
      <c r="C9872" s="774" t="s">
        <v>7728</v>
      </c>
      <c r="D9872" s="774" t="s">
        <v>7723</v>
      </c>
      <c r="E9872" s="717">
        <v>69.83</v>
      </c>
    </row>
    <row r="9873" spans="1:5">
      <c r="A9873" s="774">
        <v>39470</v>
      </c>
      <c r="B9873" s="774" t="s">
        <v>9620</v>
      </c>
      <c r="C9873" s="774" t="s">
        <v>7728</v>
      </c>
      <c r="D9873" s="774" t="s">
        <v>7723</v>
      </c>
      <c r="E9873" s="717">
        <v>85.8</v>
      </c>
    </row>
    <row r="9874" spans="1:5">
      <c r="A9874" s="774">
        <v>39471</v>
      </c>
      <c r="B9874" s="774" t="s">
        <v>9621</v>
      </c>
      <c r="C9874" s="774" t="s">
        <v>7728</v>
      </c>
      <c r="D9874" s="774" t="s">
        <v>7723</v>
      </c>
      <c r="E9874" s="717">
        <v>103.11</v>
      </c>
    </row>
    <row r="9875" spans="1:5">
      <c r="A9875" s="774">
        <v>39472</v>
      </c>
      <c r="B9875" s="774" t="s">
        <v>9622</v>
      </c>
      <c r="C9875" s="774" t="s">
        <v>7728</v>
      </c>
      <c r="D9875" s="774" t="s">
        <v>7723</v>
      </c>
      <c r="E9875" s="717">
        <v>179.15</v>
      </c>
    </row>
    <row r="9876" spans="1:5">
      <c r="A9876" s="774">
        <v>39473</v>
      </c>
      <c r="B9876" s="774" t="s">
        <v>9623</v>
      </c>
      <c r="C9876" s="774" t="s">
        <v>7728</v>
      </c>
      <c r="D9876" s="774" t="s">
        <v>7723</v>
      </c>
      <c r="E9876" s="717">
        <v>115.73</v>
      </c>
    </row>
    <row r="9877" spans="1:5">
      <c r="A9877" s="774">
        <v>39474</v>
      </c>
      <c r="B9877" s="774" t="s">
        <v>9624</v>
      </c>
      <c r="C9877" s="774" t="s">
        <v>7728</v>
      </c>
      <c r="D9877" s="774" t="s">
        <v>7723</v>
      </c>
      <c r="E9877" s="717">
        <v>123.37</v>
      </c>
    </row>
    <row r="9878" spans="1:5">
      <c r="A9878" s="774">
        <v>39475</v>
      </c>
      <c r="B9878" s="774" t="s">
        <v>9625</v>
      </c>
      <c r="C9878" s="774" t="s">
        <v>7728</v>
      </c>
      <c r="D9878" s="774" t="s">
        <v>7723</v>
      </c>
      <c r="E9878" s="717">
        <v>139.97999999999999</v>
      </c>
    </row>
    <row r="9879" spans="1:5">
      <c r="A9879" s="774">
        <v>39476</v>
      </c>
      <c r="B9879" s="774" t="s">
        <v>9626</v>
      </c>
      <c r="C9879" s="774" t="s">
        <v>7728</v>
      </c>
      <c r="D9879" s="774" t="s">
        <v>7723</v>
      </c>
      <c r="E9879" s="717">
        <v>263.51</v>
      </c>
    </row>
    <row r="9880" spans="1:5">
      <c r="A9880" s="774">
        <v>39477</v>
      </c>
      <c r="B9880" s="774" t="s">
        <v>9627</v>
      </c>
      <c r="C9880" s="774" t="s">
        <v>7728</v>
      </c>
      <c r="D9880" s="774" t="s">
        <v>7723</v>
      </c>
      <c r="E9880" s="717">
        <v>129.11000000000001</v>
      </c>
    </row>
    <row r="9881" spans="1:5">
      <c r="A9881" s="774">
        <v>39478</v>
      </c>
      <c r="B9881" s="774" t="s">
        <v>9628</v>
      </c>
      <c r="C9881" s="774" t="s">
        <v>7728</v>
      </c>
      <c r="D9881" s="774" t="s">
        <v>7723</v>
      </c>
      <c r="E9881" s="717">
        <v>133.11000000000001</v>
      </c>
    </row>
    <row r="9882" spans="1:5">
      <c r="A9882" s="774">
        <v>39479</v>
      </c>
      <c r="B9882" s="774" t="s">
        <v>9629</v>
      </c>
      <c r="C9882" s="774" t="s">
        <v>7728</v>
      </c>
      <c r="D9882" s="774" t="s">
        <v>7723</v>
      </c>
      <c r="E9882" s="717">
        <v>156.83000000000001</v>
      </c>
    </row>
    <row r="9883" spans="1:5">
      <c r="A9883" s="774">
        <v>39480</v>
      </c>
      <c r="B9883" s="774" t="s">
        <v>9630</v>
      </c>
      <c r="C9883" s="774" t="s">
        <v>7728</v>
      </c>
      <c r="D9883" s="774" t="s">
        <v>7723</v>
      </c>
      <c r="E9883" s="717">
        <v>323.61</v>
      </c>
    </row>
    <row r="9884" spans="1:5">
      <c r="A9884" s="774">
        <v>39459</v>
      </c>
      <c r="B9884" s="774" t="s">
        <v>9631</v>
      </c>
      <c r="C9884" s="774" t="s">
        <v>7728</v>
      </c>
      <c r="D9884" s="774" t="s">
        <v>7723</v>
      </c>
      <c r="E9884" s="717">
        <v>274.66000000000003</v>
      </c>
    </row>
    <row r="9885" spans="1:5">
      <c r="A9885" s="774">
        <v>39445</v>
      </c>
      <c r="B9885" s="774" t="s">
        <v>9632</v>
      </c>
      <c r="C9885" s="774" t="s">
        <v>7728</v>
      </c>
      <c r="D9885" s="774" t="s">
        <v>7723</v>
      </c>
      <c r="E9885" s="717">
        <v>137.91</v>
      </c>
    </row>
    <row r="9886" spans="1:5">
      <c r="A9886" s="774">
        <v>39446</v>
      </c>
      <c r="B9886" s="774" t="s">
        <v>9633</v>
      </c>
      <c r="C9886" s="774" t="s">
        <v>7728</v>
      </c>
      <c r="D9886" s="774" t="s">
        <v>7723</v>
      </c>
      <c r="E9886" s="717">
        <v>140.36000000000001</v>
      </c>
    </row>
    <row r="9887" spans="1:5">
      <c r="A9887" s="774">
        <v>39447</v>
      </c>
      <c r="B9887" s="774" t="s">
        <v>9634</v>
      </c>
      <c r="C9887" s="774" t="s">
        <v>7728</v>
      </c>
      <c r="D9887" s="774" t="s">
        <v>7723</v>
      </c>
      <c r="E9887" s="717">
        <v>150.1</v>
      </c>
    </row>
    <row r="9888" spans="1:5">
      <c r="A9888" s="774">
        <v>39448</v>
      </c>
      <c r="B9888" s="774" t="s">
        <v>9635</v>
      </c>
      <c r="C9888" s="774" t="s">
        <v>7728</v>
      </c>
      <c r="D9888" s="774" t="s">
        <v>7723</v>
      </c>
      <c r="E9888" s="717">
        <v>255.95</v>
      </c>
    </row>
    <row r="9889" spans="1:5">
      <c r="A9889" s="774">
        <v>39450</v>
      </c>
      <c r="B9889" s="774" t="s">
        <v>9636</v>
      </c>
      <c r="C9889" s="774" t="s">
        <v>7728</v>
      </c>
      <c r="D9889" s="774" t="s">
        <v>7723</v>
      </c>
      <c r="E9889" s="717">
        <v>156.16</v>
      </c>
    </row>
    <row r="9890" spans="1:5">
      <c r="A9890" s="774">
        <v>39451</v>
      </c>
      <c r="B9890" s="774" t="s">
        <v>9637</v>
      </c>
      <c r="C9890" s="774" t="s">
        <v>7728</v>
      </c>
      <c r="D9890" s="774" t="s">
        <v>7723</v>
      </c>
      <c r="E9890" s="717">
        <v>170.32</v>
      </c>
    </row>
    <row r="9891" spans="1:5">
      <c r="A9891" s="774">
        <v>39452</v>
      </c>
      <c r="B9891" s="774" t="s">
        <v>9638</v>
      </c>
      <c r="C9891" s="774" t="s">
        <v>7728</v>
      </c>
      <c r="D9891" s="774" t="s">
        <v>7723</v>
      </c>
      <c r="E9891" s="717">
        <v>171.34</v>
      </c>
    </row>
    <row r="9892" spans="1:5">
      <c r="A9892" s="774">
        <v>39523</v>
      </c>
      <c r="B9892" s="774" t="s">
        <v>9639</v>
      </c>
      <c r="C9892" s="774" t="s">
        <v>7728</v>
      </c>
      <c r="D9892" s="774" t="s">
        <v>7723</v>
      </c>
      <c r="E9892" s="717">
        <v>286.73</v>
      </c>
    </row>
    <row r="9893" spans="1:5">
      <c r="A9893" s="774">
        <v>39449</v>
      </c>
      <c r="B9893" s="774" t="s">
        <v>9640</v>
      </c>
      <c r="C9893" s="774" t="s">
        <v>7728</v>
      </c>
      <c r="D9893" s="774" t="s">
        <v>7723</v>
      </c>
      <c r="E9893" s="717">
        <v>317.54000000000002</v>
      </c>
    </row>
    <row r="9894" spans="1:5">
      <c r="A9894" s="774">
        <v>39455</v>
      </c>
      <c r="B9894" s="774" t="s">
        <v>9641</v>
      </c>
      <c r="C9894" s="774" t="s">
        <v>7728</v>
      </c>
      <c r="D9894" s="774" t="s">
        <v>7723</v>
      </c>
      <c r="E9894" s="717">
        <v>157.12</v>
      </c>
    </row>
    <row r="9895" spans="1:5">
      <c r="A9895" s="774">
        <v>39456</v>
      </c>
      <c r="B9895" s="774" t="s">
        <v>9642</v>
      </c>
      <c r="C9895" s="774" t="s">
        <v>7728</v>
      </c>
      <c r="D9895" s="774" t="s">
        <v>7723</v>
      </c>
      <c r="E9895" s="717">
        <v>157.24</v>
      </c>
    </row>
    <row r="9896" spans="1:5">
      <c r="A9896" s="774">
        <v>39457</v>
      </c>
      <c r="B9896" s="774" t="s">
        <v>9643</v>
      </c>
      <c r="C9896" s="774" t="s">
        <v>7728</v>
      </c>
      <c r="D9896" s="774" t="s">
        <v>7723</v>
      </c>
      <c r="E9896" s="717">
        <v>171.42</v>
      </c>
    </row>
    <row r="9897" spans="1:5">
      <c r="A9897" s="774">
        <v>39458</v>
      </c>
      <c r="B9897" s="774" t="s">
        <v>9644</v>
      </c>
      <c r="C9897" s="774" t="s">
        <v>7728</v>
      </c>
      <c r="D9897" s="774" t="s">
        <v>7723</v>
      </c>
      <c r="E9897" s="717">
        <v>319.88</v>
      </c>
    </row>
    <row r="9898" spans="1:5">
      <c r="A9898" s="774">
        <v>39464</v>
      </c>
      <c r="B9898" s="774" t="s">
        <v>9645</v>
      </c>
      <c r="C9898" s="774" t="s">
        <v>7728</v>
      </c>
      <c r="D9898" s="774" t="s">
        <v>7723</v>
      </c>
      <c r="E9898" s="717">
        <v>514.39</v>
      </c>
    </row>
    <row r="9899" spans="1:5">
      <c r="A9899" s="774">
        <v>39460</v>
      </c>
      <c r="B9899" s="774" t="s">
        <v>9646</v>
      </c>
      <c r="C9899" s="774" t="s">
        <v>7728</v>
      </c>
      <c r="D9899" s="774" t="s">
        <v>7723</v>
      </c>
      <c r="E9899" s="717">
        <v>195.09</v>
      </c>
    </row>
    <row r="9900" spans="1:5">
      <c r="A9900" s="774">
        <v>39461</v>
      </c>
      <c r="B9900" s="774" t="s">
        <v>9647</v>
      </c>
      <c r="C9900" s="774" t="s">
        <v>7728</v>
      </c>
      <c r="D9900" s="774" t="s">
        <v>7723</v>
      </c>
      <c r="E9900" s="717">
        <v>228.61</v>
      </c>
    </row>
    <row r="9901" spans="1:5">
      <c r="A9901" s="774">
        <v>39462</v>
      </c>
      <c r="B9901" s="774" t="s">
        <v>9648</v>
      </c>
      <c r="C9901" s="774" t="s">
        <v>7728</v>
      </c>
      <c r="D9901" s="774" t="s">
        <v>7723</v>
      </c>
      <c r="E9901" s="717">
        <v>220.32</v>
      </c>
    </row>
    <row r="9902" spans="1:5">
      <c r="A9902" s="774">
        <v>39463</v>
      </c>
      <c r="B9902" s="774" t="s">
        <v>9649</v>
      </c>
      <c r="C9902" s="774" t="s">
        <v>7728</v>
      </c>
      <c r="D9902" s="774" t="s">
        <v>7723</v>
      </c>
      <c r="E9902" s="717">
        <v>510.4</v>
      </c>
    </row>
    <row r="9903" spans="1:5">
      <c r="A9903" s="774">
        <v>26039</v>
      </c>
      <c r="B9903" s="774" t="s">
        <v>9650</v>
      </c>
      <c r="C9903" s="774" t="s">
        <v>7728</v>
      </c>
      <c r="D9903" s="774" t="s">
        <v>7737</v>
      </c>
      <c r="E9903" s="718">
        <v>249588.52</v>
      </c>
    </row>
    <row r="9904" spans="1:5">
      <c r="A9904" s="774">
        <v>2401</v>
      </c>
      <c r="B9904" s="774" t="s">
        <v>9651</v>
      </c>
      <c r="C9904" s="774" t="s">
        <v>7728</v>
      </c>
      <c r="D9904" s="774" t="s">
        <v>7737</v>
      </c>
      <c r="E9904" s="718">
        <v>57408.12</v>
      </c>
    </row>
    <row r="9905" spans="1:5">
      <c r="A9905" s="774">
        <v>38870</v>
      </c>
      <c r="B9905" s="774" t="s">
        <v>9652</v>
      </c>
      <c r="C9905" s="774" t="s">
        <v>7728</v>
      </c>
      <c r="D9905" s="774" t="s">
        <v>7737</v>
      </c>
      <c r="E9905" s="717">
        <v>46.05</v>
      </c>
    </row>
    <row r="9906" spans="1:5">
      <c r="A9906" s="774">
        <v>38869</v>
      </c>
      <c r="B9906" s="774" t="s">
        <v>9653</v>
      </c>
      <c r="C9906" s="774" t="s">
        <v>7728</v>
      </c>
      <c r="D9906" s="774" t="s">
        <v>7737</v>
      </c>
      <c r="E9906" s="717">
        <v>40.619999999999997</v>
      </c>
    </row>
    <row r="9907" spans="1:5">
      <c r="A9907" s="774">
        <v>38872</v>
      </c>
      <c r="B9907" s="774" t="s">
        <v>9654</v>
      </c>
      <c r="C9907" s="774" t="s">
        <v>7728</v>
      </c>
      <c r="D9907" s="774" t="s">
        <v>7737</v>
      </c>
      <c r="E9907" s="717">
        <v>62.9</v>
      </c>
    </row>
    <row r="9908" spans="1:5">
      <c r="A9908" s="774">
        <v>38871</v>
      </c>
      <c r="B9908" s="774" t="s">
        <v>9655</v>
      </c>
      <c r="C9908" s="774" t="s">
        <v>7728</v>
      </c>
      <c r="D9908" s="774" t="s">
        <v>7737</v>
      </c>
      <c r="E9908" s="717">
        <v>50.59</v>
      </c>
    </row>
    <row r="9909" spans="1:5">
      <c r="A9909" s="774">
        <v>39283</v>
      </c>
      <c r="B9909" s="774" t="s">
        <v>9656</v>
      </c>
      <c r="C9909" s="774" t="s">
        <v>7728</v>
      </c>
      <c r="D9909" s="774" t="s">
        <v>7737</v>
      </c>
      <c r="E9909" s="717">
        <v>157.59</v>
      </c>
    </row>
    <row r="9910" spans="1:5">
      <c r="A9910" s="774">
        <v>39284</v>
      </c>
      <c r="B9910" s="774" t="s">
        <v>9657</v>
      </c>
      <c r="C9910" s="774" t="s">
        <v>7728</v>
      </c>
      <c r="D9910" s="774" t="s">
        <v>7737</v>
      </c>
      <c r="E9910" s="717">
        <v>170.78</v>
      </c>
    </row>
    <row r="9911" spans="1:5">
      <c r="A9911" s="774">
        <v>39285</v>
      </c>
      <c r="B9911" s="774" t="s">
        <v>9658</v>
      </c>
      <c r="C9911" s="774" t="s">
        <v>7728</v>
      </c>
      <c r="D9911" s="774" t="s">
        <v>7737</v>
      </c>
      <c r="E9911" s="717">
        <v>173.24</v>
      </c>
    </row>
    <row r="9912" spans="1:5">
      <c r="A9912" s="774">
        <v>39286</v>
      </c>
      <c r="B9912" s="774" t="s">
        <v>9659</v>
      </c>
      <c r="C9912" s="774" t="s">
        <v>7728</v>
      </c>
      <c r="D9912" s="774" t="s">
        <v>7737</v>
      </c>
      <c r="E9912" s="717">
        <v>169.46</v>
      </c>
    </row>
    <row r="9913" spans="1:5">
      <c r="A9913" s="774">
        <v>39287</v>
      </c>
      <c r="B9913" s="774" t="s">
        <v>9660</v>
      </c>
      <c r="C9913" s="774" t="s">
        <v>7728</v>
      </c>
      <c r="D9913" s="774" t="s">
        <v>7737</v>
      </c>
      <c r="E9913" s="717">
        <v>198.98</v>
      </c>
    </row>
    <row r="9914" spans="1:5">
      <c r="A9914" s="774">
        <v>39288</v>
      </c>
      <c r="B9914" s="774" t="s">
        <v>9661</v>
      </c>
      <c r="C9914" s="774" t="s">
        <v>7728</v>
      </c>
      <c r="D9914" s="774" t="s">
        <v>7737</v>
      </c>
      <c r="E9914" s="717">
        <v>212.36</v>
      </c>
    </row>
    <row r="9915" spans="1:5">
      <c r="A9915" s="774">
        <v>2414</v>
      </c>
      <c r="B9915" s="774" t="s">
        <v>9662</v>
      </c>
      <c r="C9915" s="774" t="s">
        <v>7725</v>
      </c>
      <c r="D9915" s="774" t="s">
        <v>7737</v>
      </c>
      <c r="E9915" s="717">
        <v>107.21</v>
      </c>
    </row>
    <row r="9916" spans="1:5">
      <c r="A9916" s="774">
        <v>2413</v>
      </c>
      <c r="B9916" s="774" t="s">
        <v>9663</v>
      </c>
      <c r="C9916" s="774" t="s">
        <v>7725</v>
      </c>
      <c r="D9916" s="774" t="s">
        <v>7737</v>
      </c>
      <c r="E9916" s="717">
        <v>103.14</v>
      </c>
    </row>
    <row r="9917" spans="1:5">
      <c r="A9917" s="774">
        <v>2405</v>
      </c>
      <c r="B9917" s="774" t="s">
        <v>9664</v>
      </c>
      <c r="C9917" s="774" t="s">
        <v>7725</v>
      </c>
      <c r="D9917" s="774" t="s">
        <v>7737</v>
      </c>
      <c r="E9917" s="717">
        <v>120.05</v>
      </c>
    </row>
    <row r="9918" spans="1:5">
      <c r="A9918" s="774">
        <v>13361</v>
      </c>
      <c r="B9918" s="774" t="s">
        <v>9665</v>
      </c>
      <c r="C9918" s="774" t="s">
        <v>7725</v>
      </c>
      <c r="D9918" s="774" t="s">
        <v>7737</v>
      </c>
      <c r="E9918" s="717">
        <v>100.42</v>
      </c>
    </row>
    <row r="9919" spans="1:5">
      <c r="A9919" s="774">
        <v>11987</v>
      </c>
      <c r="B9919" s="774" t="s">
        <v>9666</v>
      </c>
      <c r="C9919" s="774" t="s">
        <v>7725</v>
      </c>
      <c r="D9919" s="774" t="s">
        <v>7737</v>
      </c>
      <c r="E9919" s="717">
        <v>268.70999999999998</v>
      </c>
    </row>
    <row r="9920" spans="1:5">
      <c r="A9920" s="774">
        <v>2416</v>
      </c>
      <c r="B9920" s="774" t="s">
        <v>9667</v>
      </c>
      <c r="C9920" s="774" t="s">
        <v>7725</v>
      </c>
      <c r="D9920" s="774" t="s">
        <v>7737</v>
      </c>
      <c r="E9920" s="717">
        <v>118.88</v>
      </c>
    </row>
    <row r="9921" spans="1:5">
      <c r="A9921" s="774">
        <v>2412</v>
      </c>
      <c r="B9921" s="774" t="s">
        <v>9668</v>
      </c>
      <c r="C9921" s="774" t="s">
        <v>7725</v>
      </c>
      <c r="D9921" s="774" t="s">
        <v>7737</v>
      </c>
      <c r="E9921" s="717">
        <v>114.81</v>
      </c>
    </row>
    <row r="9922" spans="1:5">
      <c r="A9922" s="774">
        <v>2411</v>
      </c>
      <c r="B9922" s="774" t="s">
        <v>9669</v>
      </c>
      <c r="C9922" s="774" t="s">
        <v>7725</v>
      </c>
      <c r="D9922" s="774" t="s">
        <v>7737</v>
      </c>
      <c r="E9922" s="717">
        <v>100.42</v>
      </c>
    </row>
    <row r="9923" spans="1:5">
      <c r="A9923" s="774">
        <v>2406</v>
      </c>
      <c r="B9923" s="774" t="s">
        <v>9670</v>
      </c>
      <c r="C9923" s="774" t="s">
        <v>7725</v>
      </c>
      <c r="D9923" s="774" t="s">
        <v>7737</v>
      </c>
      <c r="E9923" s="717">
        <v>97.71</v>
      </c>
    </row>
    <row r="9924" spans="1:5">
      <c r="A9924" s="774">
        <v>10571</v>
      </c>
      <c r="B9924" s="774" t="s">
        <v>9671</v>
      </c>
      <c r="C9924" s="774" t="s">
        <v>7725</v>
      </c>
      <c r="D9924" s="774" t="s">
        <v>7737</v>
      </c>
      <c r="E9924" s="717">
        <v>238.85</v>
      </c>
    </row>
    <row r="9925" spans="1:5">
      <c r="A9925" s="774">
        <v>11985</v>
      </c>
      <c r="B9925" s="774" t="s">
        <v>9672</v>
      </c>
      <c r="C9925" s="774" t="s">
        <v>7725</v>
      </c>
      <c r="D9925" s="774" t="s">
        <v>7737</v>
      </c>
      <c r="E9925" s="717">
        <v>230.71</v>
      </c>
    </row>
    <row r="9926" spans="1:5">
      <c r="A9926" s="774">
        <v>2410</v>
      </c>
      <c r="B9926" s="774" t="s">
        <v>9673</v>
      </c>
      <c r="C9926" s="774" t="s">
        <v>7725</v>
      </c>
      <c r="D9926" s="774" t="s">
        <v>7737</v>
      </c>
      <c r="E9926" s="717">
        <v>101.78</v>
      </c>
    </row>
    <row r="9927" spans="1:5">
      <c r="A9927" s="774">
        <v>2417</v>
      </c>
      <c r="B9927" s="774" t="s">
        <v>9674</v>
      </c>
      <c r="C9927" s="774" t="s">
        <v>7725</v>
      </c>
      <c r="D9927" s="774" t="s">
        <v>7737</v>
      </c>
      <c r="E9927" s="717">
        <v>108.57</v>
      </c>
    </row>
    <row r="9928" spans="1:5">
      <c r="A9928" s="774">
        <v>2415</v>
      </c>
      <c r="B9928" s="774" t="s">
        <v>9675</v>
      </c>
      <c r="C9928" s="774" t="s">
        <v>7725</v>
      </c>
      <c r="D9928" s="774" t="s">
        <v>7737</v>
      </c>
      <c r="E9928" s="717">
        <v>86.85</v>
      </c>
    </row>
    <row r="9929" spans="1:5">
      <c r="A9929" s="774">
        <v>13360</v>
      </c>
      <c r="B9929" s="774" t="s">
        <v>9676</v>
      </c>
      <c r="C9929" s="774" t="s">
        <v>7725</v>
      </c>
      <c r="D9929" s="774" t="s">
        <v>7737</v>
      </c>
      <c r="E9929" s="717">
        <v>86.85</v>
      </c>
    </row>
    <row r="9930" spans="1:5">
      <c r="A9930" s="774">
        <v>11983</v>
      </c>
      <c r="B9930" s="774" t="s">
        <v>9677</v>
      </c>
      <c r="C9930" s="774" t="s">
        <v>7725</v>
      </c>
      <c r="D9930" s="774" t="s">
        <v>7737</v>
      </c>
      <c r="E9930" s="717">
        <v>211.71</v>
      </c>
    </row>
    <row r="9931" spans="1:5">
      <c r="A9931" s="774">
        <v>11986</v>
      </c>
      <c r="B9931" s="774" t="s">
        <v>9678</v>
      </c>
      <c r="C9931" s="774" t="s">
        <v>7725</v>
      </c>
      <c r="D9931" s="774" t="s">
        <v>7737</v>
      </c>
      <c r="E9931" s="717">
        <v>257.85000000000002</v>
      </c>
    </row>
    <row r="9932" spans="1:5">
      <c r="A9932" s="774">
        <v>25976</v>
      </c>
      <c r="B9932" s="774" t="s">
        <v>9679</v>
      </c>
      <c r="C9932" s="774" t="s">
        <v>7725</v>
      </c>
      <c r="D9932" s="774" t="s">
        <v>7723</v>
      </c>
      <c r="E9932" s="717">
        <v>552.07000000000005</v>
      </c>
    </row>
    <row r="9933" spans="1:5">
      <c r="A9933" s="774">
        <v>10629</v>
      </c>
      <c r="B9933" s="774" t="s">
        <v>9680</v>
      </c>
      <c r="C9933" s="774" t="s">
        <v>7725</v>
      </c>
      <c r="D9933" s="774" t="s">
        <v>7723</v>
      </c>
      <c r="E9933" s="717">
        <v>350.58</v>
      </c>
    </row>
    <row r="9934" spans="1:5">
      <c r="A9934" s="774">
        <v>10698</v>
      </c>
      <c r="B9934" s="774" t="s">
        <v>9681</v>
      </c>
      <c r="C9934" s="774" t="s">
        <v>7725</v>
      </c>
      <c r="D9934" s="774" t="s">
        <v>7737</v>
      </c>
      <c r="E9934" s="717">
        <v>156.86000000000001</v>
      </c>
    </row>
    <row r="9935" spans="1:5">
      <c r="A9935" s="774">
        <v>40521</v>
      </c>
      <c r="B9935" s="774" t="s">
        <v>9682</v>
      </c>
      <c r="C9935" s="774" t="s">
        <v>7728</v>
      </c>
      <c r="D9935" s="774" t="s">
        <v>7723</v>
      </c>
      <c r="E9935" s="718">
        <v>87650.57</v>
      </c>
    </row>
    <row r="9936" spans="1:5">
      <c r="A9936" s="774">
        <v>2432</v>
      </c>
      <c r="B9936" s="774" t="s">
        <v>9683</v>
      </c>
      <c r="C9936" s="774" t="s">
        <v>7728</v>
      </c>
      <c r="D9936" s="774" t="s">
        <v>7723</v>
      </c>
      <c r="E9936" s="717">
        <v>17.93</v>
      </c>
    </row>
    <row r="9937" spans="1:5">
      <c r="A9937" s="774">
        <v>2433</v>
      </c>
      <c r="B9937" s="774" t="s">
        <v>9684</v>
      </c>
      <c r="C9937" s="774" t="s">
        <v>7728</v>
      </c>
      <c r="D9937" s="774" t="s">
        <v>7723</v>
      </c>
      <c r="E9937" s="717">
        <v>6.07</v>
      </c>
    </row>
    <row r="9938" spans="1:5">
      <c r="A9938" s="774">
        <v>2420</v>
      </c>
      <c r="B9938" s="774" t="s">
        <v>9685</v>
      </c>
      <c r="C9938" s="774" t="s">
        <v>7728</v>
      </c>
      <c r="D9938" s="774" t="s">
        <v>7723</v>
      </c>
      <c r="E9938" s="717">
        <v>10.43</v>
      </c>
    </row>
    <row r="9939" spans="1:5">
      <c r="A9939" s="774">
        <v>11447</v>
      </c>
      <c r="B9939" s="774" t="s">
        <v>9686</v>
      </c>
      <c r="C9939" s="774" t="s">
        <v>7728</v>
      </c>
      <c r="D9939" s="774" t="s">
        <v>7723</v>
      </c>
      <c r="E9939" s="717">
        <v>20.62</v>
      </c>
    </row>
    <row r="9940" spans="1:5">
      <c r="A9940" s="774">
        <v>11451</v>
      </c>
      <c r="B9940" s="774" t="s">
        <v>9687</v>
      </c>
      <c r="C9940" s="774" t="s">
        <v>7728</v>
      </c>
      <c r="D9940" s="774" t="s">
        <v>7723</v>
      </c>
      <c r="E9940" s="717">
        <v>55.28</v>
      </c>
    </row>
    <row r="9941" spans="1:5">
      <c r="A9941" s="774">
        <v>11116</v>
      </c>
      <c r="B9941" s="774" t="s">
        <v>9688</v>
      </c>
      <c r="C9941" s="774" t="s">
        <v>7728</v>
      </c>
      <c r="D9941" s="774" t="s">
        <v>7737</v>
      </c>
      <c r="E9941" s="717">
        <v>457.67</v>
      </c>
    </row>
    <row r="9942" spans="1:5">
      <c r="A9942" s="774">
        <v>38411</v>
      </c>
      <c r="B9942" s="774" t="s">
        <v>9689</v>
      </c>
      <c r="C9942" s="774" t="s">
        <v>7728</v>
      </c>
      <c r="D9942" s="774" t="s">
        <v>7723</v>
      </c>
      <c r="E9942" s="718">
        <v>1308.67</v>
      </c>
    </row>
    <row r="9943" spans="1:5">
      <c r="A9943" s="774">
        <v>1370</v>
      </c>
      <c r="B9943" s="774" t="s">
        <v>9690</v>
      </c>
      <c r="C9943" s="774" t="s">
        <v>7728</v>
      </c>
      <c r="D9943" s="774" t="s">
        <v>7723</v>
      </c>
      <c r="E9943" s="717">
        <v>80.03</v>
      </c>
    </row>
    <row r="9944" spans="1:5">
      <c r="A9944" s="774">
        <v>38189</v>
      </c>
      <c r="B9944" s="774" t="s">
        <v>9691</v>
      </c>
      <c r="C9944" s="774" t="s">
        <v>7728</v>
      </c>
      <c r="D9944" s="774" t="s">
        <v>7723</v>
      </c>
      <c r="E9944" s="717">
        <v>193.66</v>
      </c>
    </row>
    <row r="9945" spans="1:5">
      <c r="A9945" s="774">
        <v>38190</v>
      </c>
      <c r="B9945" s="774" t="s">
        <v>9692</v>
      </c>
      <c r="C9945" s="774" t="s">
        <v>7728</v>
      </c>
      <c r="D9945" s="774" t="s">
        <v>7723</v>
      </c>
      <c r="E9945" s="717">
        <v>435.49</v>
      </c>
    </row>
    <row r="9946" spans="1:5">
      <c r="A9946" s="774">
        <v>36516</v>
      </c>
      <c r="B9946" s="774" t="s">
        <v>9693</v>
      </c>
      <c r="C9946" s="774" t="s">
        <v>7728</v>
      </c>
      <c r="D9946" s="774" t="s">
        <v>7737</v>
      </c>
      <c r="E9946" s="718">
        <v>81845.78</v>
      </c>
    </row>
    <row r="9947" spans="1:5">
      <c r="A9947" s="774">
        <v>34777</v>
      </c>
      <c r="B9947" s="774" t="s">
        <v>9694</v>
      </c>
      <c r="C9947" s="774" t="s">
        <v>7728</v>
      </c>
      <c r="D9947" s="774" t="s">
        <v>7723</v>
      </c>
      <c r="E9947" s="717">
        <v>3.07</v>
      </c>
    </row>
    <row r="9948" spans="1:5">
      <c r="A9948" s="774">
        <v>7272</v>
      </c>
      <c r="B9948" s="774" t="s">
        <v>9695</v>
      </c>
      <c r="C9948" s="774" t="s">
        <v>7728</v>
      </c>
      <c r="D9948" s="774" t="s">
        <v>7723</v>
      </c>
      <c r="E9948" s="717">
        <v>2.59</v>
      </c>
    </row>
    <row r="9949" spans="1:5">
      <c r="A9949" s="774">
        <v>10605</v>
      </c>
      <c r="B9949" s="774" t="s">
        <v>9696</v>
      </c>
      <c r="C9949" s="774" t="s">
        <v>7728</v>
      </c>
      <c r="D9949" s="774" t="s">
        <v>7723</v>
      </c>
      <c r="E9949" s="717">
        <v>3.64</v>
      </c>
    </row>
    <row r="9950" spans="1:5">
      <c r="A9950" s="774">
        <v>10604</v>
      </c>
      <c r="B9950" s="774" t="s">
        <v>9697</v>
      </c>
      <c r="C9950" s="774" t="s">
        <v>7728</v>
      </c>
      <c r="D9950" s="774" t="s">
        <v>7723</v>
      </c>
      <c r="E9950" s="717">
        <v>8.48</v>
      </c>
    </row>
    <row r="9951" spans="1:5">
      <c r="A9951" s="774">
        <v>672</v>
      </c>
      <c r="B9951" s="774" t="s">
        <v>9698</v>
      </c>
      <c r="C9951" s="774" t="s">
        <v>7728</v>
      </c>
      <c r="D9951" s="774" t="s">
        <v>7723</v>
      </c>
      <c r="E9951" s="717">
        <v>11.67</v>
      </c>
    </row>
    <row r="9952" spans="1:5">
      <c r="A9952" s="774">
        <v>668</v>
      </c>
      <c r="B9952" s="774" t="s">
        <v>9699</v>
      </c>
      <c r="C9952" s="774" t="s">
        <v>7728</v>
      </c>
      <c r="D9952" s="774" t="s">
        <v>7723</v>
      </c>
      <c r="E9952" s="717">
        <v>14.09</v>
      </c>
    </row>
    <row r="9953" spans="1:5">
      <c r="A9953" s="774">
        <v>10578</v>
      </c>
      <c r="B9953" s="774" t="s">
        <v>9700</v>
      </c>
      <c r="C9953" s="774" t="s">
        <v>7728</v>
      </c>
      <c r="D9953" s="774" t="s">
        <v>7723</v>
      </c>
      <c r="E9953" s="717">
        <v>16.41</v>
      </c>
    </row>
    <row r="9954" spans="1:5">
      <c r="A9954" s="774">
        <v>666</v>
      </c>
      <c r="B9954" s="774" t="s">
        <v>9701</v>
      </c>
      <c r="C9954" s="774" t="s">
        <v>7728</v>
      </c>
      <c r="D9954" s="774" t="s">
        <v>7723</v>
      </c>
      <c r="E9954" s="717">
        <v>18.25</v>
      </c>
    </row>
    <row r="9955" spans="1:5">
      <c r="A9955" s="774">
        <v>665</v>
      </c>
      <c r="B9955" s="774" t="s">
        <v>9702</v>
      </c>
      <c r="C9955" s="774" t="s">
        <v>7728</v>
      </c>
      <c r="D9955" s="774" t="s">
        <v>7723</v>
      </c>
      <c r="E9955" s="717">
        <v>24.4</v>
      </c>
    </row>
    <row r="9956" spans="1:5">
      <c r="A9956" s="774">
        <v>10577</v>
      </c>
      <c r="B9956" s="774" t="s">
        <v>9703</v>
      </c>
      <c r="C9956" s="774" t="s">
        <v>7728</v>
      </c>
      <c r="D9956" s="774" t="s">
        <v>7723</v>
      </c>
      <c r="E9956" s="717">
        <v>21.64</v>
      </c>
    </row>
    <row r="9957" spans="1:5">
      <c r="A9957" s="774">
        <v>10583</v>
      </c>
      <c r="B9957" s="774" t="s">
        <v>9704</v>
      </c>
      <c r="C9957" s="774" t="s">
        <v>7728</v>
      </c>
      <c r="D9957" s="774" t="s">
        <v>7723</v>
      </c>
      <c r="E9957" s="717">
        <v>11.24</v>
      </c>
    </row>
    <row r="9958" spans="1:5">
      <c r="A9958" s="774">
        <v>10579</v>
      </c>
      <c r="B9958" s="774" t="s">
        <v>9705</v>
      </c>
      <c r="C9958" s="774" t="s">
        <v>7728</v>
      </c>
      <c r="D9958" s="774" t="s">
        <v>7723</v>
      </c>
      <c r="E9958" s="717">
        <v>19.600000000000001</v>
      </c>
    </row>
    <row r="9959" spans="1:5">
      <c r="A9959" s="774">
        <v>10582</v>
      </c>
      <c r="B9959" s="774" t="s">
        <v>9706</v>
      </c>
      <c r="C9959" s="774" t="s">
        <v>7728</v>
      </c>
      <c r="D9959" s="774" t="s">
        <v>7723</v>
      </c>
      <c r="E9959" s="717">
        <v>9.9</v>
      </c>
    </row>
    <row r="9960" spans="1:5">
      <c r="A9960" s="774">
        <v>2436</v>
      </c>
      <c r="B9960" s="774" t="s">
        <v>9707</v>
      </c>
      <c r="C9960" s="774" t="s">
        <v>615</v>
      </c>
      <c r="D9960" s="774" t="s">
        <v>7726</v>
      </c>
      <c r="E9960" s="717">
        <v>14.53</v>
      </c>
    </row>
    <row r="9961" spans="1:5">
      <c r="A9961" s="774">
        <v>40918</v>
      </c>
      <c r="B9961" s="774" t="s">
        <v>9708</v>
      </c>
      <c r="C9961" s="774" t="s">
        <v>7941</v>
      </c>
      <c r="D9961" s="774" t="s">
        <v>7723</v>
      </c>
      <c r="E9961" s="718">
        <v>2588.92</v>
      </c>
    </row>
    <row r="9962" spans="1:5">
      <c r="A9962" s="774">
        <v>2439</v>
      </c>
      <c r="B9962" s="774" t="s">
        <v>9709</v>
      </c>
      <c r="C9962" s="774" t="s">
        <v>615</v>
      </c>
      <c r="D9962" s="774" t="s">
        <v>7723</v>
      </c>
      <c r="E9962" s="717">
        <v>14.53</v>
      </c>
    </row>
    <row r="9963" spans="1:5">
      <c r="A9963" s="774">
        <v>40923</v>
      </c>
      <c r="B9963" s="774" t="s">
        <v>9710</v>
      </c>
      <c r="C9963" s="774" t="s">
        <v>7941</v>
      </c>
      <c r="D9963" s="774" t="s">
        <v>7723</v>
      </c>
      <c r="E9963" s="718">
        <v>2591.91</v>
      </c>
    </row>
    <row r="9964" spans="1:5">
      <c r="A9964" s="774">
        <v>10998</v>
      </c>
      <c r="B9964" s="774" t="s">
        <v>9711</v>
      </c>
      <c r="C9964" s="774" t="s">
        <v>7748</v>
      </c>
      <c r="D9964" s="774" t="s">
        <v>7723</v>
      </c>
      <c r="E9964" s="717">
        <v>18.739999999999998</v>
      </c>
    </row>
    <row r="9965" spans="1:5">
      <c r="A9965" s="774">
        <v>11002</v>
      </c>
      <c r="B9965" s="774" t="s">
        <v>9712</v>
      </c>
      <c r="C9965" s="774" t="s">
        <v>7748</v>
      </c>
      <c r="D9965" s="774" t="s">
        <v>7723</v>
      </c>
      <c r="E9965" s="717">
        <v>17.170000000000002</v>
      </c>
    </row>
    <row r="9966" spans="1:5">
      <c r="A9966" s="774">
        <v>10999</v>
      </c>
      <c r="B9966" s="774" t="s">
        <v>9713</v>
      </c>
      <c r="C9966" s="774" t="s">
        <v>7748</v>
      </c>
      <c r="D9966" s="774" t="s">
        <v>7723</v>
      </c>
      <c r="E9966" s="717">
        <v>16.489999999999998</v>
      </c>
    </row>
    <row r="9967" spans="1:5">
      <c r="A9967" s="774">
        <v>10997</v>
      </c>
      <c r="B9967" s="774" t="s">
        <v>9714</v>
      </c>
      <c r="C9967" s="774" t="s">
        <v>7748</v>
      </c>
      <c r="D9967" s="774" t="s">
        <v>7726</v>
      </c>
      <c r="E9967" s="717">
        <v>17.88</v>
      </c>
    </row>
    <row r="9968" spans="1:5">
      <c r="A9968" s="774">
        <v>2685</v>
      </c>
      <c r="B9968" s="774" t="s">
        <v>9715</v>
      </c>
      <c r="C9968" s="774" t="s">
        <v>7760</v>
      </c>
      <c r="D9968" s="774" t="s">
        <v>7723</v>
      </c>
      <c r="E9968" s="717">
        <v>5.74</v>
      </c>
    </row>
    <row r="9969" spans="1:5">
      <c r="A9969" s="774">
        <v>2680</v>
      </c>
      <c r="B9969" s="774" t="s">
        <v>9716</v>
      </c>
      <c r="C9969" s="774" t="s">
        <v>7760</v>
      </c>
      <c r="D9969" s="774" t="s">
        <v>7723</v>
      </c>
      <c r="E9969" s="717">
        <v>8.4</v>
      </c>
    </row>
    <row r="9970" spans="1:5">
      <c r="A9970" s="774">
        <v>2684</v>
      </c>
      <c r="B9970" s="774" t="s">
        <v>9717</v>
      </c>
      <c r="C9970" s="774" t="s">
        <v>7760</v>
      </c>
      <c r="D9970" s="774" t="s">
        <v>7723</v>
      </c>
      <c r="E9970" s="717">
        <v>7.64</v>
      </c>
    </row>
    <row r="9971" spans="1:5">
      <c r="A9971" s="774">
        <v>2673</v>
      </c>
      <c r="B9971" s="774" t="s">
        <v>9718</v>
      </c>
      <c r="C9971" s="774" t="s">
        <v>7760</v>
      </c>
      <c r="D9971" s="774" t="s">
        <v>7726</v>
      </c>
      <c r="E9971" s="717">
        <v>2.95</v>
      </c>
    </row>
    <row r="9972" spans="1:5">
      <c r="A9972" s="774">
        <v>2681</v>
      </c>
      <c r="B9972" s="774" t="s">
        <v>9719</v>
      </c>
      <c r="C9972" s="774" t="s">
        <v>7760</v>
      </c>
      <c r="D9972" s="774" t="s">
        <v>7723</v>
      </c>
      <c r="E9972" s="717">
        <v>13.73</v>
      </c>
    </row>
    <row r="9973" spans="1:5">
      <c r="A9973" s="774">
        <v>2682</v>
      </c>
      <c r="B9973" s="774" t="s">
        <v>9720</v>
      </c>
      <c r="C9973" s="774" t="s">
        <v>7760</v>
      </c>
      <c r="D9973" s="774" t="s">
        <v>7723</v>
      </c>
      <c r="E9973" s="717">
        <v>20.02</v>
      </c>
    </row>
    <row r="9974" spans="1:5">
      <c r="A9974" s="774">
        <v>2686</v>
      </c>
      <c r="B9974" s="774" t="s">
        <v>9721</v>
      </c>
      <c r="C9974" s="774" t="s">
        <v>7760</v>
      </c>
      <c r="D9974" s="774" t="s">
        <v>7723</v>
      </c>
      <c r="E9974" s="717">
        <v>25.11</v>
      </c>
    </row>
    <row r="9975" spans="1:5">
      <c r="A9975" s="774">
        <v>2674</v>
      </c>
      <c r="B9975" s="774" t="s">
        <v>9722</v>
      </c>
      <c r="C9975" s="774" t="s">
        <v>7760</v>
      </c>
      <c r="D9975" s="774" t="s">
        <v>7723</v>
      </c>
      <c r="E9975" s="717">
        <v>3.67</v>
      </c>
    </row>
    <row r="9976" spans="1:5">
      <c r="A9976" s="774">
        <v>2683</v>
      </c>
      <c r="B9976" s="774" t="s">
        <v>9723</v>
      </c>
      <c r="C9976" s="774" t="s">
        <v>7760</v>
      </c>
      <c r="D9976" s="774" t="s">
        <v>7723</v>
      </c>
      <c r="E9976" s="717">
        <v>39.57</v>
      </c>
    </row>
    <row r="9977" spans="1:5">
      <c r="A9977" s="774">
        <v>2676</v>
      </c>
      <c r="B9977" s="774" t="s">
        <v>9724</v>
      </c>
      <c r="C9977" s="774" t="s">
        <v>7760</v>
      </c>
      <c r="D9977" s="774" t="s">
        <v>7723</v>
      </c>
      <c r="E9977" s="717">
        <v>1.71</v>
      </c>
    </row>
    <row r="9978" spans="1:5">
      <c r="A9978" s="774">
        <v>2678</v>
      </c>
      <c r="B9978" s="774" t="s">
        <v>9725</v>
      </c>
      <c r="C9978" s="774" t="s">
        <v>7760</v>
      </c>
      <c r="D9978" s="774" t="s">
        <v>7723</v>
      </c>
      <c r="E9978" s="717">
        <v>2.15</v>
      </c>
    </row>
    <row r="9979" spans="1:5">
      <c r="A9979" s="774">
        <v>2679</v>
      </c>
      <c r="B9979" s="774" t="s">
        <v>9726</v>
      </c>
      <c r="C9979" s="774" t="s">
        <v>7760</v>
      </c>
      <c r="D9979" s="774" t="s">
        <v>7723</v>
      </c>
      <c r="E9979" s="717">
        <v>3.31</v>
      </c>
    </row>
    <row r="9980" spans="1:5">
      <c r="A9980" s="774">
        <v>12070</v>
      </c>
      <c r="B9980" s="774" t="s">
        <v>9727</v>
      </c>
      <c r="C9980" s="774" t="s">
        <v>7760</v>
      </c>
      <c r="D9980" s="774" t="s">
        <v>7723</v>
      </c>
      <c r="E9980" s="717">
        <v>4.6100000000000003</v>
      </c>
    </row>
    <row r="9981" spans="1:5">
      <c r="A9981" s="774">
        <v>2675</v>
      </c>
      <c r="B9981" s="774" t="s">
        <v>9728</v>
      </c>
      <c r="C9981" s="774" t="s">
        <v>7760</v>
      </c>
      <c r="D9981" s="774" t="s">
        <v>7723</v>
      </c>
      <c r="E9981" s="717">
        <v>5.99</v>
      </c>
    </row>
    <row r="9982" spans="1:5">
      <c r="A9982" s="774">
        <v>12067</v>
      </c>
      <c r="B9982" s="774" t="s">
        <v>9729</v>
      </c>
      <c r="C9982" s="774" t="s">
        <v>7760</v>
      </c>
      <c r="D9982" s="774" t="s">
        <v>7723</v>
      </c>
      <c r="E9982" s="717">
        <v>8.1300000000000008</v>
      </c>
    </row>
    <row r="9983" spans="1:5">
      <c r="A9983" s="774">
        <v>40401</v>
      </c>
      <c r="B9983" s="774" t="s">
        <v>9730</v>
      </c>
      <c r="C9983" s="774" t="s">
        <v>7760</v>
      </c>
      <c r="D9983" s="774" t="s">
        <v>7737</v>
      </c>
      <c r="E9983" s="717">
        <v>1.95</v>
      </c>
    </row>
    <row r="9984" spans="1:5">
      <c r="A9984" s="774">
        <v>40402</v>
      </c>
      <c r="B9984" s="774" t="s">
        <v>9731</v>
      </c>
      <c r="C9984" s="774" t="s">
        <v>7760</v>
      </c>
      <c r="D9984" s="774" t="s">
        <v>7737</v>
      </c>
      <c r="E9984" s="717">
        <v>2.5</v>
      </c>
    </row>
    <row r="9985" spans="1:5">
      <c r="A9985" s="774">
        <v>40400</v>
      </c>
      <c r="B9985" s="774" t="s">
        <v>9732</v>
      </c>
      <c r="C9985" s="774" t="s">
        <v>7760</v>
      </c>
      <c r="D9985" s="774" t="s">
        <v>7737</v>
      </c>
      <c r="E9985" s="717">
        <v>1.32</v>
      </c>
    </row>
    <row r="9986" spans="1:5">
      <c r="A9986" s="774">
        <v>2504</v>
      </c>
      <c r="B9986" s="774" t="s">
        <v>9733</v>
      </c>
      <c r="C9986" s="774" t="s">
        <v>7760</v>
      </c>
      <c r="D9986" s="774" t="s">
        <v>7737</v>
      </c>
      <c r="E9986" s="717">
        <v>9.1199999999999992</v>
      </c>
    </row>
    <row r="9987" spans="1:5">
      <c r="A9987" s="774">
        <v>2501</v>
      </c>
      <c r="B9987" s="774" t="s">
        <v>9734</v>
      </c>
      <c r="C9987" s="774" t="s">
        <v>7760</v>
      </c>
      <c r="D9987" s="774" t="s">
        <v>7737</v>
      </c>
      <c r="E9987" s="717">
        <v>11.96</v>
      </c>
    </row>
    <row r="9988" spans="1:5">
      <c r="A9988" s="774">
        <v>2502</v>
      </c>
      <c r="B9988" s="774" t="s">
        <v>9735</v>
      </c>
      <c r="C9988" s="774" t="s">
        <v>7760</v>
      </c>
      <c r="D9988" s="774" t="s">
        <v>7737</v>
      </c>
      <c r="E9988" s="717">
        <v>18.05</v>
      </c>
    </row>
    <row r="9989" spans="1:5">
      <c r="A9989" s="774">
        <v>2503</v>
      </c>
      <c r="B9989" s="774" t="s">
        <v>9736</v>
      </c>
      <c r="C9989" s="774" t="s">
        <v>7760</v>
      </c>
      <c r="D9989" s="774" t="s">
        <v>7737</v>
      </c>
      <c r="E9989" s="717">
        <v>23.23</v>
      </c>
    </row>
    <row r="9990" spans="1:5">
      <c r="A9990" s="774">
        <v>2500</v>
      </c>
      <c r="B9990" s="774" t="s">
        <v>9737</v>
      </c>
      <c r="C9990" s="774" t="s">
        <v>7760</v>
      </c>
      <c r="D9990" s="774" t="s">
        <v>7737</v>
      </c>
      <c r="E9990" s="717">
        <v>30.94</v>
      </c>
    </row>
    <row r="9991" spans="1:5">
      <c r="A9991" s="774">
        <v>2505</v>
      </c>
      <c r="B9991" s="774" t="s">
        <v>9738</v>
      </c>
      <c r="C9991" s="774" t="s">
        <v>7760</v>
      </c>
      <c r="D9991" s="774" t="s">
        <v>7737</v>
      </c>
      <c r="E9991" s="717">
        <v>48.21</v>
      </c>
    </row>
    <row r="9992" spans="1:5">
      <c r="A9992" s="774">
        <v>12056</v>
      </c>
      <c r="B9992" s="774" t="s">
        <v>9739</v>
      </c>
      <c r="C9992" s="774" t="s">
        <v>7760</v>
      </c>
      <c r="D9992" s="774" t="s">
        <v>7737</v>
      </c>
      <c r="E9992" s="717">
        <v>19.48</v>
      </c>
    </row>
    <row r="9993" spans="1:5">
      <c r="A9993" s="774">
        <v>12057</v>
      </c>
      <c r="B9993" s="774" t="s">
        <v>9740</v>
      </c>
      <c r="C9993" s="774" t="s">
        <v>7760</v>
      </c>
      <c r="D9993" s="774" t="s">
        <v>7737</v>
      </c>
      <c r="E9993" s="717">
        <v>16.55</v>
      </c>
    </row>
    <row r="9994" spans="1:5">
      <c r="A9994" s="774">
        <v>12059</v>
      </c>
      <c r="B9994" s="774" t="s">
        <v>9741</v>
      </c>
      <c r="C9994" s="774" t="s">
        <v>7760</v>
      </c>
      <c r="D9994" s="774" t="s">
        <v>7737</v>
      </c>
      <c r="E9994" s="717">
        <v>5.8</v>
      </c>
    </row>
    <row r="9995" spans="1:5">
      <c r="A9995" s="774">
        <v>12058</v>
      </c>
      <c r="B9995" s="774" t="s">
        <v>9742</v>
      </c>
      <c r="C9995" s="774" t="s">
        <v>7760</v>
      </c>
      <c r="D9995" s="774" t="s">
        <v>7737</v>
      </c>
      <c r="E9995" s="717">
        <v>10.31</v>
      </c>
    </row>
    <row r="9996" spans="1:5">
      <c r="A9996" s="774">
        <v>12060</v>
      </c>
      <c r="B9996" s="774" t="s">
        <v>9743</v>
      </c>
      <c r="C9996" s="774" t="s">
        <v>7760</v>
      </c>
      <c r="D9996" s="774" t="s">
        <v>7737</v>
      </c>
      <c r="E9996" s="717">
        <v>42.99</v>
      </c>
    </row>
    <row r="9997" spans="1:5">
      <c r="A9997" s="774">
        <v>12061</v>
      </c>
      <c r="B9997" s="774" t="s">
        <v>9744</v>
      </c>
      <c r="C9997" s="774" t="s">
        <v>7760</v>
      </c>
      <c r="D9997" s="774" t="s">
        <v>7737</v>
      </c>
      <c r="E9997" s="717">
        <v>26.25</v>
      </c>
    </row>
    <row r="9998" spans="1:5">
      <c r="A9998" s="774">
        <v>12062</v>
      </c>
      <c r="B9998" s="774" t="s">
        <v>9745</v>
      </c>
      <c r="C9998" s="774" t="s">
        <v>7760</v>
      </c>
      <c r="D9998" s="774" t="s">
        <v>7737</v>
      </c>
      <c r="E9998" s="717">
        <v>48.41</v>
      </c>
    </row>
    <row r="9999" spans="1:5">
      <c r="A9999" s="774">
        <v>21137</v>
      </c>
      <c r="B9999" s="774" t="s">
        <v>9746</v>
      </c>
      <c r="C9999" s="774" t="s">
        <v>7760</v>
      </c>
      <c r="D9999" s="774" t="s">
        <v>7737</v>
      </c>
      <c r="E9999" s="717">
        <v>8.41</v>
      </c>
    </row>
    <row r="10000" spans="1:5">
      <c r="A10000" s="774">
        <v>2687</v>
      </c>
      <c r="B10000" s="774" t="s">
        <v>9747</v>
      </c>
      <c r="C10000" s="774" t="s">
        <v>7760</v>
      </c>
      <c r="D10000" s="774" t="s">
        <v>7723</v>
      </c>
      <c r="E10000" s="717">
        <v>1.5</v>
      </c>
    </row>
    <row r="10001" spans="1:5">
      <c r="A10001" s="774">
        <v>2689</v>
      </c>
      <c r="B10001" s="774" t="s">
        <v>9748</v>
      </c>
      <c r="C10001" s="774" t="s">
        <v>7760</v>
      </c>
      <c r="D10001" s="774" t="s">
        <v>7723</v>
      </c>
      <c r="E10001" s="717">
        <v>1.78</v>
      </c>
    </row>
    <row r="10002" spans="1:5">
      <c r="A10002" s="774">
        <v>2688</v>
      </c>
      <c r="B10002" s="774" t="s">
        <v>9749</v>
      </c>
      <c r="C10002" s="774" t="s">
        <v>7760</v>
      </c>
      <c r="D10002" s="774" t="s">
        <v>7723</v>
      </c>
      <c r="E10002" s="717">
        <v>1.93</v>
      </c>
    </row>
    <row r="10003" spans="1:5">
      <c r="A10003" s="774">
        <v>2690</v>
      </c>
      <c r="B10003" s="774" t="s">
        <v>9750</v>
      </c>
      <c r="C10003" s="774" t="s">
        <v>7760</v>
      </c>
      <c r="D10003" s="774" t="s">
        <v>7723</v>
      </c>
      <c r="E10003" s="717">
        <v>3.3</v>
      </c>
    </row>
    <row r="10004" spans="1:5">
      <c r="A10004" s="774">
        <v>39243</v>
      </c>
      <c r="B10004" s="774" t="s">
        <v>9751</v>
      </c>
      <c r="C10004" s="774" t="s">
        <v>7760</v>
      </c>
      <c r="D10004" s="774" t="s">
        <v>7723</v>
      </c>
      <c r="E10004" s="717">
        <v>2.1800000000000002</v>
      </c>
    </row>
    <row r="10005" spans="1:5">
      <c r="A10005" s="774">
        <v>39244</v>
      </c>
      <c r="B10005" s="774" t="s">
        <v>9752</v>
      </c>
      <c r="C10005" s="774" t="s">
        <v>7760</v>
      </c>
      <c r="D10005" s="774" t="s">
        <v>7723</v>
      </c>
      <c r="E10005" s="717">
        <v>2.94</v>
      </c>
    </row>
    <row r="10006" spans="1:5">
      <c r="A10006" s="774">
        <v>39245</v>
      </c>
      <c r="B10006" s="774" t="s">
        <v>9753</v>
      </c>
      <c r="C10006" s="774" t="s">
        <v>7760</v>
      </c>
      <c r="D10006" s="774" t="s">
        <v>7723</v>
      </c>
      <c r="E10006" s="717">
        <v>5.66</v>
      </c>
    </row>
    <row r="10007" spans="1:5">
      <c r="A10007" s="774">
        <v>39254</v>
      </c>
      <c r="B10007" s="774" t="s">
        <v>9754</v>
      </c>
      <c r="C10007" s="774" t="s">
        <v>7760</v>
      </c>
      <c r="D10007" s="774" t="s">
        <v>7723</v>
      </c>
      <c r="E10007" s="717">
        <v>8.4700000000000006</v>
      </c>
    </row>
    <row r="10008" spans="1:5">
      <c r="A10008" s="774">
        <v>39255</v>
      </c>
      <c r="B10008" s="774" t="s">
        <v>9755</v>
      </c>
      <c r="C10008" s="774" t="s">
        <v>7760</v>
      </c>
      <c r="D10008" s="774" t="s">
        <v>7723</v>
      </c>
      <c r="E10008" s="717">
        <v>15.67</v>
      </c>
    </row>
    <row r="10009" spans="1:5">
      <c r="A10009" s="774">
        <v>39253</v>
      </c>
      <c r="B10009" s="774" t="s">
        <v>9756</v>
      </c>
      <c r="C10009" s="774" t="s">
        <v>7760</v>
      </c>
      <c r="D10009" s="774" t="s">
        <v>7723</v>
      </c>
      <c r="E10009" s="717">
        <v>10.79</v>
      </c>
    </row>
    <row r="10010" spans="1:5">
      <c r="A10010" s="774">
        <v>2446</v>
      </c>
      <c r="B10010" s="774" t="s">
        <v>9757</v>
      </c>
      <c r="C10010" s="774" t="s">
        <v>7760</v>
      </c>
      <c r="D10010" s="774" t="s">
        <v>7737</v>
      </c>
      <c r="E10010" s="717">
        <v>4.8600000000000003</v>
      </c>
    </row>
    <row r="10011" spans="1:5">
      <c r="A10011" s="774">
        <v>2442</v>
      </c>
      <c r="B10011" s="774" t="s">
        <v>9758</v>
      </c>
      <c r="C10011" s="774" t="s">
        <v>7760</v>
      </c>
      <c r="D10011" s="774" t="s">
        <v>7737</v>
      </c>
      <c r="E10011" s="717">
        <v>6.81</v>
      </c>
    </row>
    <row r="10012" spans="1:5">
      <c r="A10012" s="774">
        <v>39246</v>
      </c>
      <c r="B10012" s="774" t="s">
        <v>9759</v>
      </c>
      <c r="C10012" s="774" t="s">
        <v>7760</v>
      </c>
      <c r="D10012" s="774" t="s">
        <v>7737</v>
      </c>
      <c r="E10012" s="717">
        <v>3.38</v>
      </c>
    </row>
    <row r="10013" spans="1:5">
      <c r="A10013" s="774">
        <v>39247</v>
      </c>
      <c r="B10013" s="774" t="s">
        <v>9760</v>
      </c>
      <c r="C10013" s="774" t="s">
        <v>7760</v>
      </c>
      <c r="D10013" s="774" t="s">
        <v>7737</v>
      </c>
      <c r="E10013" s="717">
        <v>2.95</v>
      </c>
    </row>
    <row r="10014" spans="1:5">
      <c r="A10014" s="774">
        <v>39248</v>
      </c>
      <c r="B10014" s="774" t="s">
        <v>9761</v>
      </c>
      <c r="C10014" s="774" t="s">
        <v>7760</v>
      </c>
      <c r="D10014" s="774" t="s">
        <v>7737</v>
      </c>
      <c r="E10014" s="717">
        <v>9.49</v>
      </c>
    </row>
    <row r="10015" spans="1:5">
      <c r="A10015" s="774">
        <v>2438</v>
      </c>
      <c r="B10015" s="774" t="s">
        <v>9762</v>
      </c>
      <c r="C10015" s="774" t="s">
        <v>615</v>
      </c>
      <c r="D10015" s="774" t="s">
        <v>7723</v>
      </c>
      <c r="E10015" s="717">
        <v>21.43</v>
      </c>
    </row>
    <row r="10016" spans="1:5">
      <c r="A10016" s="774">
        <v>40922</v>
      </c>
      <c r="B10016" s="774" t="s">
        <v>9763</v>
      </c>
      <c r="C10016" s="774" t="s">
        <v>7941</v>
      </c>
      <c r="D10016" s="774" t="s">
        <v>7723</v>
      </c>
      <c r="E10016" s="718">
        <v>3818.82</v>
      </c>
    </row>
    <row r="10017" spans="1:5">
      <c r="A10017" s="774">
        <v>36486</v>
      </c>
      <c r="B10017" s="774" t="s">
        <v>9764</v>
      </c>
      <c r="C10017" s="774" t="s">
        <v>7728</v>
      </c>
      <c r="D10017" s="774" t="s">
        <v>7737</v>
      </c>
      <c r="E10017" s="718">
        <v>39728.28</v>
      </c>
    </row>
    <row r="10018" spans="1:5">
      <c r="A10018" s="774">
        <v>37777</v>
      </c>
      <c r="B10018" s="774" t="s">
        <v>9765</v>
      </c>
      <c r="C10018" s="774" t="s">
        <v>7728</v>
      </c>
      <c r="D10018" s="774" t="s">
        <v>7737</v>
      </c>
      <c r="E10018" s="718">
        <v>187039.98</v>
      </c>
    </row>
    <row r="10019" spans="1:5">
      <c r="A10019" s="774">
        <v>12624</v>
      </c>
      <c r="B10019" s="774" t="s">
        <v>9766</v>
      </c>
      <c r="C10019" s="774" t="s">
        <v>7728</v>
      </c>
      <c r="D10019" s="774" t="s">
        <v>7737</v>
      </c>
      <c r="E10019" s="717">
        <v>9.5500000000000007</v>
      </c>
    </row>
    <row r="10020" spans="1:5">
      <c r="A10020" s="774">
        <v>10638</v>
      </c>
      <c r="B10020" s="774" t="s">
        <v>9767</v>
      </c>
      <c r="C10020" s="774" t="s">
        <v>7728</v>
      </c>
      <c r="D10020" s="774" t="s">
        <v>7737</v>
      </c>
      <c r="E10020" s="718">
        <v>439214.28</v>
      </c>
    </row>
    <row r="10021" spans="1:5">
      <c r="A10021" s="774">
        <v>10635</v>
      </c>
      <c r="B10021" s="774" t="s">
        <v>9768</v>
      </c>
      <c r="C10021" s="774" t="s">
        <v>7728</v>
      </c>
      <c r="D10021" s="774" t="s">
        <v>7737</v>
      </c>
      <c r="E10021" s="718">
        <v>151814.79</v>
      </c>
    </row>
    <row r="10022" spans="1:5">
      <c r="A10022" s="774">
        <v>10634</v>
      </c>
      <c r="B10022" s="774" t="s">
        <v>9769</v>
      </c>
      <c r="C10022" s="774" t="s">
        <v>7728</v>
      </c>
      <c r="D10022" s="774" t="s">
        <v>7737</v>
      </c>
      <c r="E10022" s="718">
        <v>130000</v>
      </c>
    </row>
    <row r="10023" spans="1:5">
      <c r="A10023" s="774">
        <v>10636</v>
      </c>
      <c r="B10023" s="774" t="s">
        <v>9770</v>
      </c>
      <c r="C10023" s="774" t="s">
        <v>7728</v>
      </c>
      <c r="D10023" s="774" t="s">
        <v>7737</v>
      </c>
      <c r="E10023" s="718">
        <v>286291.83</v>
      </c>
    </row>
    <row r="10024" spans="1:5">
      <c r="A10024" s="774">
        <v>10637</v>
      </c>
      <c r="B10024" s="774" t="s">
        <v>9771</v>
      </c>
      <c r="C10024" s="774" t="s">
        <v>7728</v>
      </c>
      <c r="D10024" s="774" t="s">
        <v>7737</v>
      </c>
      <c r="E10024" s="718">
        <v>299464.28000000003</v>
      </c>
    </row>
    <row r="10025" spans="1:5">
      <c r="A10025" s="774">
        <v>517</v>
      </c>
      <c r="B10025" s="774" t="s">
        <v>9772</v>
      </c>
      <c r="C10025" s="774" t="s">
        <v>7722</v>
      </c>
      <c r="D10025" s="774" t="s">
        <v>7723</v>
      </c>
      <c r="E10025" s="717">
        <v>5.72</v>
      </c>
    </row>
    <row r="10026" spans="1:5">
      <c r="A10026" s="774">
        <v>41904</v>
      </c>
      <c r="B10026" s="774" t="s">
        <v>9773</v>
      </c>
      <c r="C10026" s="774" t="s">
        <v>8900</v>
      </c>
      <c r="D10026" s="774" t="s">
        <v>7737</v>
      </c>
      <c r="E10026" s="718">
        <v>2456.87</v>
      </c>
    </row>
    <row r="10027" spans="1:5">
      <c r="A10027" s="774">
        <v>41905</v>
      </c>
      <c r="B10027" s="774" t="s">
        <v>9774</v>
      </c>
      <c r="C10027" s="774" t="s">
        <v>7748</v>
      </c>
      <c r="D10027" s="774" t="s">
        <v>7737</v>
      </c>
      <c r="E10027" s="717">
        <v>2.3199999999999998</v>
      </c>
    </row>
    <row r="10028" spans="1:5">
      <c r="A10028" s="774">
        <v>41903</v>
      </c>
      <c r="B10028" s="774" t="s">
        <v>284</v>
      </c>
      <c r="C10028" s="774" t="s">
        <v>7748</v>
      </c>
      <c r="D10028" s="774" t="s">
        <v>7737</v>
      </c>
      <c r="E10028" s="717">
        <v>2.62</v>
      </c>
    </row>
    <row r="10029" spans="1:5">
      <c r="A10029" s="774">
        <v>37534</v>
      </c>
      <c r="B10029" s="774" t="s">
        <v>9775</v>
      </c>
      <c r="C10029" s="774" t="s">
        <v>7748</v>
      </c>
      <c r="D10029" s="774" t="s">
        <v>7737</v>
      </c>
      <c r="E10029" s="717">
        <v>15.19</v>
      </c>
    </row>
    <row r="10030" spans="1:5">
      <c r="A10030" s="774">
        <v>37535</v>
      </c>
      <c r="B10030" s="774" t="s">
        <v>9776</v>
      </c>
      <c r="C10030" s="774" t="s">
        <v>7748</v>
      </c>
      <c r="D10030" s="774" t="s">
        <v>7737</v>
      </c>
      <c r="E10030" s="717">
        <v>15.19</v>
      </c>
    </row>
    <row r="10031" spans="1:5">
      <c r="A10031" s="774">
        <v>37533</v>
      </c>
      <c r="B10031" s="774" t="s">
        <v>9777</v>
      </c>
      <c r="C10031" s="774" t="s">
        <v>7748</v>
      </c>
      <c r="D10031" s="774" t="s">
        <v>7737</v>
      </c>
      <c r="E10031" s="717">
        <v>15.19</v>
      </c>
    </row>
    <row r="10032" spans="1:5">
      <c r="A10032" s="774">
        <v>37537</v>
      </c>
      <c r="B10032" s="774" t="s">
        <v>9778</v>
      </c>
      <c r="C10032" s="774" t="s">
        <v>7748</v>
      </c>
      <c r="D10032" s="774" t="s">
        <v>7737</v>
      </c>
      <c r="E10032" s="717">
        <v>11.5</v>
      </c>
    </row>
    <row r="10033" spans="1:5">
      <c r="A10033" s="774">
        <v>37536</v>
      </c>
      <c r="B10033" s="774" t="s">
        <v>9779</v>
      </c>
      <c r="C10033" s="774" t="s">
        <v>7748</v>
      </c>
      <c r="D10033" s="774" t="s">
        <v>7737</v>
      </c>
      <c r="E10033" s="717">
        <v>11.5</v>
      </c>
    </row>
    <row r="10034" spans="1:5">
      <c r="A10034" s="774">
        <v>37532</v>
      </c>
      <c r="B10034" s="774" t="s">
        <v>9780</v>
      </c>
      <c r="C10034" s="774" t="s">
        <v>7748</v>
      </c>
      <c r="D10034" s="774" t="s">
        <v>7737</v>
      </c>
      <c r="E10034" s="717">
        <v>11.5</v>
      </c>
    </row>
    <row r="10035" spans="1:5">
      <c r="A10035" s="774">
        <v>2696</v>
      </c>
      <c r="B10035" s="774" t="s">
        <v>9781</v>
      </c>
      <c r="C10035" s="774" t="s">
        <v>615</v>
      </c>
      <c r="D10035" s="774" t="s">
        <v>7726</v>
      </c>
      <c r="E10035" s="717">
        <v>14.53</v>
      </c>
    </row>
    <row r="10036" spans="1:5">
      <c r="A10036" s="774">
        <v>40928</v>
      </c>
      <c r="B10036" s="774" t="s">
        <v>9782</v>
      </c>
      <c r="C10036" s="774" t="s">
        <v>7941</v>
      </c>
      <c r="D10036" s="774" t="s">
        <v>7723</v>
      </c>
      <c r="E10036" s="718">
        <v>2588.92</v>
      </c>
    </row>
    <row r="10037" spans="1:5">
      <c r="A10037" s="774">
        <v>4083</v>
      </c>
      <c r="B10037" s="774" t="s">
        <v>9783</v>
      </c>
      <c r="C10037" s="774" t="s">
        <v>615</v>
      </c>
      <c r="D10037" s="774" t="s">
        <v>7726</v>
      </c>
      <c r="E10037" s="717">
        <v>14.53</v>
      </c>
    </row>
    <row r="10038" spans="1:5">
      <c r="A10038" s="774">
        <v>40818</v>
      </c>
      <c r="B10038" s="774" t="s">
        <v>9784</v>
      </c>
      <c r="C10038" s="774" t="s">
        <v>7941</v>
      </c>
      <c r="D10038" s="774" t="s">
        <v>7723</v>
      </c>
      <c r="E10038" s="718">
        <v>2588.92</v>
      </c>
    </row>
    <row r="10039" spans="1:5">
      <c r="A10039" s="774">
        <v>43146</v>
      </c>
      <c r="B10039" s="774" t="s">
        <v>9785</v>
      </c>
      <c r="C10039" s="774" t="s">
        <v>7748</v>
      </c>
      <c r="D10039" s="774" t="s">
        <v>7723</v>
      </c>
      <c r="E10039" s="717">
        <v>6.93</v>
      </c>
    </row>
    <row r="10040" spans="1:5">
      <c r="A10040" s="774">
        <v>2705</v>
      </c>
      <c r="B10040" s="774" t="s">
        <v>871</v>
      </c>
      <c r="C10040" s="774" t="s">
        <v>9786</v>
      </c>
      <c r="D10040" s="774" t="s">
        <v>7723</v>
      </c>
      <c r="E10040" s="717">
        <v>0.66</v>
      </c>
    </row>
    <row r="10041" spans="1:5">
      <c r="A10041" s="774">
        <v>14250</v>
      </c>
      <c r="B10041" s="774" t="s">
        <v>9787</v>
      </c>
      <c r="C10041" s="774" t="s">
        <v>9786</v>
      </c>
      <c r="D10041" s="774" t="s">
        <v>7726</v>
      </c>
      <c r="E10041" s="717">
        <v>0.68</v>
      </c>
    </row>
    <row r="10042" spans="1:5">
      <c r="A10042" s="774">
        <v>11683</v>
      </c>
      <c r="B10042" s="774" t="s">
        <v>9788</v>
      </c>
      <c r="C10042" s="774" t="s">
        <v>7728</v>
      </c>
      <c r="D10042" s="774" t="s">
        <v>7723</v>
      </c>
      <c r="E10042" s="717">
        <v>33.950000000000003</v>
      </c>
    </row>
    <row r="10043" spans="1:5">
      <c r="A10043" s="774">
        <v>11684</v>
      </c>
      <c r="B10043" s="774" t="s">
        <v>9789</v>
      </c>
      <c r="C10043" s="774" t="s">
        <v>7728</v>
      </c>
      <c r="D10043" s="774" t="s">
        <v>7723</v>
      </c>
      <c r="E10043" s="717">
        <v>37.159999999999997</v>
      </c>
    </row>
    <row r="10044" spans="1:5">
      <c r="A10044" s="774">
        <v>6141</v>
      </c>
      <c r="B10044" s="774" t="s">
        <v>9790</v>
      </c>
      <c r="C10044" s="774" t="s">
        <v>7728</v>
      </c>
      <c r="D10044" s="774" t="s">
        <v>7723</v>
      </c>
      <c r="E10044" s="717">
        <v>3.56</v>
      </c>
    </row>
    <row r="10045" spans="1:5">
      <c r="A10045" s="774">
        <v>11681</v>
      </c>
      <c r="B10045" s="774" t="s">
        <v>9791</v>
      </c>
      <c r="C10045" s="774" t="s">
        <v>7728</v>
      </c>
      <c r="D10045" s="774" t="s">
        <v>7723</v>
      </c>
      <c r="E10045" s="717">
        <v>4.5199999999999996</v>
      </c>
    </row>
    <row r="10046" spans="1:5">
      <c r="A10046" s="774">
        <v>2706</v>
      </c>
      <c r="B10046" s="774" t="s">
        <v>9792</v>
      </c>
      <c r="C10046" s="774" t="s">
        <v>615</v>
      </c>
      <c r="D10046" s="774" t="s">
        <v>7726</v>
      </c>
      <c r="E10046" s="717">
        <v>73.849999999999994</v>
      </c>
    </row>
    <row r="10047" spans="1:5">
      <c r="A10047" s="774">
        <v>40811</v>
      </c>
      <c r="B10047" s="774" t="s">
        <v>9793</v>
      </c>
      <c r="C10047" s="774" t="s">
        <v>7941</v>
      </c>
      <c r="D10047" s="774" t="s">
        <v>7723</v>
      </c>
      <c r="E10047" s="718">
        <v>13154.35</v>
      </c>
    </row>
    <row r="10048" spans="1:5">
      <c r="A10048" s="774">
        <v>2707</v>
      </c>
      <c r="B10048" s="774" t="s">
        <v>9794</v>
      </c>
      <c r="C10048" s="774" t="s">
        <v>615</v>
      </c>
      <c r="D10048" s="774" t="s">
        <v>7723</v>
      </c>
      <c r="E10048" s="717">
        <v>84.04</v>
      </c>
    </row>
    <row r="10049" spans="1:5">
      <c r="A10049" s="774">
        <v>40813</v>
      </c>
      <c r="B10049" s="774" t="s">
        <v>9795</v>
      </c>
      <c r="C10049" s="774" t="s">
        <v>7941</v>
      </c>
      <c r="D10049" s="774" t="s">
        <v>7723</v>
      </c>
      <c r="E10049" s="718">
        <v>14972.37</v>
      </c>
    </row>
    <row r="10050" spans="1:5">
      <c r="A10050" s="774">
        <v>2708</v>
      </c>
      <c r="B10050" s="774" t="s">
        <v>9796</v>
      </c>
      <c r="C10050" s="774" t="s">
        <v>615</v>
      </c>
      <c r="D10050" s="774" t="s">
        <v>7723</v>
      </c>
      <c r="E10050" s="717">
        <v>114.9</v>
      </c>
    </row>
    <row r="10051" spans="1:5">
      <c r="A10051" s="774">
        <v>40814</v>
      </c>
      <c r="B10051" s="774" t="s">
        <v>9797</v>
      </c>
      <c r="C10051" s="774" t="s">
        <v>7941</v>
      </c>
      <c r="D10051" s="774" t="s">
        <v>7723</v>
      </c>
      <c r="E10051" s="718">
        <v>20466.82</v>
      </c>
    </row>
    <row r="10052" spans="1:5">
      <c r="A10052" s="774">
        <v>34779</v>
      </c>
      <c r="B10052" s="774" t="s">
        <v>9798</v>
      </c>
      <c r="C10052" s="774" t="s">
        <v>615</v>
      </c>
      <c r="D10052" s="774" t="s">
        <v>7723</v>
      </c>
      <c r="E10052" s="717">
        <v>74.92</v>
      </c>
    </row>
    <row r="10053" spans="1:5">
      <c r="A10053" s="774">
        <v>40936</v>
      </c>
      <c r="B10053" s="774" t="s">
        <v>9799</v>
      </c>
      <c r="C10053" s="774" t="s">
        <v>7941</v>
      </c>
      <c r="D10053" s="774" t="s">
        <v>7723</v>
      </c>
      <c r="E10053" s="718">
        <v>13346.24</v>
      </c>
    </row>
    <row r="10054" spans="1:5">
      <c r="A10054" s="774">
        <v>34780</v>
      </c>
      <c r="B10054" s="774" t="s">
        <v>9800</v>
      </c>
      <c r="C10054" s="774" t="s">
        <v>615</v>
      </c>
      <c r="D10054" s="774" t="s">
        <v>7723</v>
      </c>
      <c r="E10054" s="717">
        <v>84.52</v>
      </c>
    </row>
    <row r="10055" spans="1:5">
      <c r="A10055" s="774">
        <v>40937</v>
      </c>
      <c r="B10055" s="774" t="s">
        <v>9801</v>
      </c>
      <c r="C10055" s="774" t="s">
        <v>7941</v>
      </c>
      <c r="D10055" s="774" t="s">
        <v>7723</v>
      </c>
      <c r="E10055" s="718">
        <v>15057.2</v>
      </c>
    </row>
    <row r="10056" spans="1:5">
      <c r="A10056" s="774">
        <v>34782</v>
      </c>
      <c r="B10056" s="774" t="s">
        <v>9802</v>
      </c>
      <c r="C10056" s="774" t="s">
        <v>615</v>
      </c>
      <c r="D10056" s="774" t="s">
        <v>7723</v>
      </c>
      <c r="E10056" s="717">
        <v>115.84</v>
      </c>
    </row>
    <row r="10057" spans="1:5">
      <c r="A10057" s="774">
        <v>40938</v>
      </c>
      <c r="B10057" s="774" t="s">
        <v>9803</v>
      </c>
      <c r="C10057" s="774" t="s">
        <v>7941</v>
      </c>
      <c r="D10057" s="774" t="s">
        <v>7723</v>
      </c>
      <c r="E10057" s="718">
        <v>20634.47</v>
      </c>
    </row>
    <row r="10058" spans="1:5">
      <c r="A10058" s="774">
        <v>34783</v>
      </c>
      <c r="B10058" s="774" t="s">
        <v>9804</v>
      </c>
      <c r="C10058" s="774" t="s">
        <v>615</v>
      </c>
      <c r="D10058" s="774" t="s">
        <v>7723</v>
      </c>
      <c r="E10058" s="717">
        <v>86.65</v>
      </c>
    </row>
    <row r="10059" spans="1:5">
      <c r="A10059" s="774">
        <v>40939</v>
      </c>
      <c r="B10059" s="774" t="s">
        <v>9805</v>
      </c>
      <c r="C10059" s="774" t="s">
        <v>7941</v>
      </c>
      <c r="D10059" s="774" t="s">
        <v>7723</v>
      </c>
      <c r="E10059" s="718">
        <v>15436.87</v>
      </c>
    </row>
    <row r="10060" spans="1:5">
      <c r="A10060" s="774">
        <v>34785</v>
      </c>
      <c r="B10060" s="774" t="s">
        <v>9806</v>
      </c>
      <c r="C10060" s="774" t="s">
        <v>615</v>
      </c>
      <c r="D10060" s="774" t="s">
        <v>7723</v>
      </c>
      <c r="E10060" s="717">
        <v>81.83</v>
      </c>
    </row>
    <row r="10061" spans="1:5">
      <c r="A10061" s="774">
        <v>40940</v>
      </c>
      <c r="B10061" s="774" t="s">
        <v>9807</v>
      </c>
      <c r="C10061" s="774" t="s">
        <v>7941</v>
      </c>
      <c r="D10061" s="774" t="s">
        <v>7723</v>
      </c>
      <c r="E10061" s="718">
        <v>14576.68</v>
      </c>
    </row>
    <row r="10062" spans="1:5">
      <c r="A10062" s="774">
        <v>38403</v>
      </c>
      <c r="B10062" s="774" t="s">
        <v>9808</v>
      </c>
      <c r="C10062" s="774" t="s">
        <v>7728</v>
      </c>
      <c r="D10062" s="774" t="s">
        <v>7723</v>
      </c>
      <c r="E10062" s="717">
        <v>36.32</v>
      </c>
    </row>
    <row r="10063" spans="1:5">
      <c r="A10063" s="774">
        <v>43482</v>
      </c>
      <c r="B10063" s="774" t="s">
        <v>867</v>
      </c>
      <c r="C10063" s="774" t="s">
        <v>615</v>
      </c>
      <c r="D10063" s="774" t="s">
        <v>7726</v>
      </c>
      <c r="E10063" s="717">
        <v>0.57999999999999996</v>
      </c>
    </row>
    <row r="10064" spans="1:5">
      <c r="A10064" s="774">
        <v>43494</v>
      </c>
      <c r="B10064" s="774" t="s">
        <v>9809</v>
      </c>
      <c r="C10064" s="774" t="s">
        <v>7941</v>
      </c>
      <c r="D10064" s="774" t="s">
        <v>7726</v>
      </c>
      <c r="E10064" s="717">
        <v>108.8</v>
      </c>
    </row>
    <row r="10065" spans="1:5">
      <c r="A10065" s="774">
        <v>43483</v>
      </c>
      <c r="B10065" s="774" t="s">
        <v>9810</v>
      </c>
      <c r="C10065" s="774" t="s">
        <v>615</v>
      </c>
      <c r="D10065" s="774" t="s">
        <v>7726</v>
      </c>
      <c r="E10065" s="717">
        <v>1.05</v>
      </c>
    </row>
    <row r="10066" spans="1:5">
      <c r="A10066" s="774">
        <v>43495</v>
      </c>
      <c r="B10066" s="774" t="s">
        <v>9811</v>
      </c>
      <c r="C10066" s="774" t="s">
        <v>7941</v>
      </c>
      <c r="D10066" s="774" t="s">
        <v>7726</v>
      </c>
      <c r="E10066" s="717">
        <v>197.14</v>
      </c>
    </row>
    <row r="10067" spans="1:5">
      <c r="A10067" s="774">
        <v>43484</v>
      </c>
      <c r="B10067" s="774" t="s">
        <v>9812</v>
      </c>
      <c r="C10067" s="774" t="s">
        <v>615</v>
      </c>
      <c r="D10067" s="774" t="s">
        <v>7726</v>
      </c>
      <c r="E10067" s="717">
        <v>0.91</v>
      </c>
    </row>
    <row r="10068" spans="1:5">
      <c r="A10068" s="774">
        <v>43496</v>
      </c>
      <c r="B10068" s="774" t="s">
        <v>9813</v>
      </c>
      <c r="C10068" s="774" t="s">
        <v>7941</v>
      </c>
      <c r="D10068" s="774" t="s">
        <v>7726</v>
      </c>
      <c r="E10068" s="717">
        <v>171.87</v>
      </c>
    </row>
    <row r="10069" spans="1:5">
      <c r="A10069" s="774">
        <v>43485</v>
      </c>
      <c r="B10069" s="774" t="s">
        <v>9814</v>
      </c>
      <c r="C10069" s="774" t="s">
        <v>615</v>
      </c>
      <c r="D10069" s="774" t="s">
        <v>7726</v>
      </c>
      <c r="E10069" s="717">
        <v>0.8</v>
      </c>
    </row>
    <row r="10070" spans="1:5">
      <c r="A10070" s="774">
        <v>43497</v>
      </c>
      <c r="B10070" s="774" t="s">
        <v>9815</v>
      </c>
      <c r="C10070" s="774" t="s">
        <v>7941</v>
      </c>
      <c r="D10070" s="774" t="s">
        <v>7726</v>
      </c>
      <c r="E10070" s="717">
        <v>151.31</v>
      </c>
    </row>
    <row r="10071" spans="1:5">
      <c r="A10071" s="774">
        <v>43487</v>
      </c>
      <c r="B10071" s="774" t="s">
        <v>9816</v>
      </c>
      <c r="C10071" s="774" t="s">
        <v>615</v>
      </c>
      <c r="D10071" s="774" t="s">
        <v>7726</v>
      </c>
      <c r="E10071" s="717">
        <v>0.94</v>
      </c>
    </row>
    <row r="10072" spans="1:5">
      <c r="A10072" s="774">
        <v>43499</v>
      </c>
      <c r="B10072" s="774" t="s">
        <v>9817</v>
      </c>
      <c r="C10072" s="774" t="s">
        <v>7941</v>
      </c>
      <c r="D10072" s="774" t="s">
        <v>7726</v>
      </c>
      <c r="E10072" s="717">
        <v>177.24</v>
      </c>
    </row>
    <row r="10073" spans="1:5">
      <c r="A10073" s="774">
        <v>43486</v>
      </c>
      <c r="B10073" s="774" t="s">
        <v>9818</v>
      </c>
      <c r="C10073" s="774" t="s">
        <v>615</v>
      </c>
      <c r="D10073" s="774" t="s">
        <v>7726</v>
      </c>
      <c r="E10073" s="717">
        <v>0.55000000000000004</v>
      </c>
    </row>
    <row r="10074" spans="1:5">
      <c r="A10074" s="774">
        <v>43498</v>
      </c>
      <c r="B10074" s="774" t="s">
        <v>9819</v>
      </c>
      <c r="C10074" s="774" t="s">
        <v>7941</v>
      </c>
      <c r="D10074" s="774" t="s">
        <v>7726</v>
      </c>
      <c r="E10074" s="717">
        <v>103.22</v>
      </c>
    </row>
    <row r="10075" spans="1:5">
      <c r="A10075" s="774">
        <v>43488</v>
      </c>
      <c r="B10075" s="774" t="s">
        <v>9820</v>
      </c>
      <c r="C10075" s="774" t="s">
        <v>615</v>
      </c>
      <c r="D10075" s="774" t="s">
        <v>7726</v>
      </c>
      <c r="E10075" s="717">
        <v>0.63</v>
      </c>
    </row>
    <row r="10076" spans="1:5">
      <c r="A10076" s="774">
        <v>43500</v>
      </c>
      <c r="B10076" s="774" t="s">
        <v>9821</v>
      </c>
      <c r="C10076" s="774" t="s">
        <v>7941</v>
      </c>
      <c r="D10076" s="774" t="s">
        <v>7726</v>
      </c>
      <c r="E10076" s="717">
        <v>119.49</v>
      </c>
    </row>
    <row r="10077" spans="1:5">
      <c r="A10077" s="774">
        <v>43489</v>
      </c>
      <c r="B10077" s="774" t="s">
        <v>9822</v>
      </c>
      <c r="C10077" s="774" t="s">
        <v>615</v>
      </c>
      <c r="D10077" s="774" t="s">
        <v>7726</v>
      </c>
      <c r="E10077" s="717">
        <v>0.95</v>
      </c>
    </row>
    <row r="10078" spans="1:5">
      <c r="A10078" s="774">
        <v>43501</v>
      </c>
      <c r="B10078" s="774" t="s">
        <v>9823</v>
      </c>
      <c r="C10078" s="774" t="s">
        <v>7941</v>
      </c>
      <c r="D10078" s="774" t="s">
        <v>7726</v>
      </c>
      <c r="E10078" s="717">
        <v>178.44</v>
      </c>
    </row>
    <row r="10079" spans="1:5">
      <c r="A10079" s="774">
        <v>43490</v>
      </c>
      <c r="B10079" s="774" t="s">
        <v>9824</v>
      </c>
      <c r="C10079" s="774" t="s">
        <v>615</v>
      </c>
      <c r="D10079" s="774" t="s">
        <v>7726</v>
      </c>
      <c r="E10079" s="717">
        <v>1.33</v>
      </c>
    </row>
    <row r="10080" spans="1:5">
      <c r="A10080" s="774">
        <v>43502</v>
      </c>
      <c r="B10080" s="774" t="s">
        <v>9825</v>
      </c>
      <c r="C10080" s="774" t="s">
        <v>7941</v>
      </c>
      <c r="D10080" s="774" t="s">
        <v>7726</v>
      </c>
      <c r="E10080" s="717">
        <v>250.26</v>
      </c>
    </row>
    <row r="10081" spans="1:5">
      <c r="A10081" s="774">
        <v>43491</v>
      </c>
      <c r="B10081" s="774" t="s">
        <v>9826</v>
      </c>
      <c r="C10081" s="774" t="s">
        <v>615</v>
      </c>
      <c r="D10081" s="774" t="s">
        <v>7726</v>
      </c>
      <c r="E10081" s="717">
        <v>1.01</v>
      </c>
    </row>
    <row r="10082" spans="1:5">
      <c r="A10082" s="774">
        <v>43503</v>
      </c>
      <c r="B10082" s="774" t="s">
        <v>9827</v>
      </c>
      <c r="C10082" s="774" t="s">
        <v>7941</v>
      </c>
      <c r="D10082" s="774" t="s">
        <v>7726</v>
      </c>
      <c r="E10082" s="717">
        <v>191.25</v>
      </c>
    </row>
    <row r="10083" spans="1:5">
      <c r="A10083" s="774">
        <v>43492</v>
      </c>
      <c r="B10083" s="774" t="s">
        <v>9828</v>
      </c>
      <c r="C10083" s="774" t="s">
        <v>615</v>
      </c>
      <c r="D10083" s="774" t="s">
        <v>7726</v>
      </c>
      <c r="E10083" s="717">
        <v>1.3</v>
      </c>
    </row>
    <row r="10084" spans="1:5">
      <c r="A10084" s="774">
        <v>43504</v>
      </c>
      <c r="B10084" s="774" t="s">
        <v>9829</v>
      </c>
      <c r="C10084" s="774" t="s">
        <v>7941</v>
      </c>
      <c r="D10084" s="774" t="s">
        <v>7726</v>
      </c>
      <c r="E10084" s="717">
        <v>244.54</v>
      </c>
    </row>
    <row r="10085" spans="1:5">
      <c r="A10085" s="774">
        <v>43493</v>
      </c>
      <c r="B10085" s="774" t="s">
        <v>9830</v>
      </c>
      <c r="C10085" s="774" t="s">
        <v>615</v>
      </c>
      <c r="D10085" s="774" t="s">
        <v>7726</v>
      </c>
      <c r="E10085" s="717">
        <v>0.52</v>
      </c>
    </row>
    <row r="10086" spans="1:5">
      <c r="A10086" s="774">
        <v>43505</v>
      </c>
      <c r="B10086" s="774" t="s">
        <v>9831</v>
      </c>
      <c r="C10086" s="774" t="s">
        <v>7941</v>
      </c>
      <c r="D10086" s="774" t="s">
        <v>7726</v>
      </c>
      <c r="E10086" s="717">
        <v>98.01</v>
      </c>
    </row>
    <row r="10087" spans="1:5">
      <c r="A10087" s="774">
        <v>37774</v>
      </c>
      <c r="B10087" s="774" t="s">
        <v>9832</v>
      </c>
      <c r="C10087" s="774" t="s">
        <v>7728</v>
      </c>
      <c r="D10087" s="774" t="s">
        <v>7737</v>
      </c>
      <c r="E10087" s="718">
        <v>188694.18</v>
      </c>
    </row>
    <row r="10088" spans="1:5">
      <c r="A10088" s="774">
        <v>38630</v>
      </c>
      <c r="B10088" s="774" t="s">
        <v>9833</v>
      </c>
      <c r="C10088" s="774" t="s">
        <v>7728</v>
      </c>
      <c r="D10088" s="774" t="s">
        <v>7737</v>
      </c>
      <c r="E10088" s="718">
        <v>1279296.8700000001</v>
      </c>
    </row>
    <row r="10089" spans="1:5">
      <c r="A10089" s="774">
        <v>38629</v>
      </c>
      <c r="B10089" s="774" t="s">
        <v>9834</v>
      </c>
      <c r="C10089" s="774" t="s">
        <v>7728</v>
      </c>
      <c r="D10089" s="774" t="s">
        <v>7737</v>
      </c>
      <c r="E10089" s="718">
        <v>1904296.87</v>
      </c>
    </row>
    <row r="10090" spans="1:5">
      <c r="A10090" s="774">
        <v>38476</v>
      </c>
      <c r="B10090" s="774" t="s">
        <v>9835</v>
      </c>
      <c r="C10090" s="774" t="s">
        <v>7728</v>
      </c>
      <c r="D10090" s="774" t="s">
        <v>7723</v>
      </c>
      <c r="E10090" s="717">
        <v>273.02</v>
      </c>
    </row>
    <row r="10091" spans="1:5">
      <c r="A10091" s="774">
        <v>38477</v>
      </c>
      <c r="B10091" s="774" t="s">
        <v>9836</v>
      </c>
      <c r="C10091" s="774" t="s">
        <v>7728</v>
      </c>
      <c r="D10091" s="774" t="s">
        <v>7723</v>
      </c>
      <c r="E10091" s="717">
        <v>773.19</v>
      </c>
    </row>
    <row r="10092" spans="1:5">
      <c r="A10092" s="774">
        <v>40635</v>
      </c>
      <c r="B10092" s="774" t="s">
        <v>9837</v>
      </c>
      <c r="C10092" s="774" t="s">
        <v>7728</v>
      </c>
      <c r="D10092" s="774" t="s">
        <v>7737</v>
      </c>
      <c r="E10092" s="718">
        <v>551089.1</v>
      </c>
    </row>
    <row r="10093" spans="1:5">
      <c r="A10093" s="774">
        <v>36483</v>
      </c>
      <c r="B10093" s="774" t="s">
        <v>9838</v>
      </c>
      <c r="C10093" s="774" t="s">
        <v>7728</v>
      </c>
      <c r="D10093" s="774" t="s">
        <v>7737</v>
      </c>
      <c r="E10093" s="718">
        <v>499375</v>
      </c>
    </row>
    <row r="10094" spans="1:5">
      <c r="A10094" s="774">
        <v>14525</v>
      </c>
      <c r="B10094" s="774" t="s">
        <v>9839</v>
      </c>
      <c r="C10094" s="774" t="s">
        <v>7728</v>
      </c>
      <c r="D10094" s="774" t="s">
        <v>7737</v>
      </c>
      <c r="E10094" s="718">
        <v>522875</v>
      </c>
    </row>
    <row r="10095" spans="1:5">
      <c r="A10095" s="774">
        <v>36482</v>
      </c>
      <c r="B10095" s="774" t="s">
        <v>9840</v>
      </c>
      <c r="C10095" s="774" t="s">
        <v>7728</v>
      </c>
      <c r="D10095" s="774" t="s">
        <v>7737</v>
      </c>
      <c r="E10095" s="718">
        <v>448438.13</v>
      </c>
    </row>
    <row r="10096" spans="1:5">
      <c r="A10096" s="774">
        <v>36408</v>
      </c>
      <c r="B10096" s="774" t="s">
        <v>9841</v>
      </c>
      <c r="C10096" s="774" t="s">
        <v>7728</v>
      </c>
      <c r="D10096" s="774" t="s">
        <v>7737</v>
      </c>
      <c r="E10096" s="718">
        <v>535800</v>
      </c>
    </row>
    <row r="10097" spans="1:5">
      <c r="A10097" s="774">
        <v>2723</v>
      </c>
      <c r="B10097" s="774" t="s">
        <v>9842</v>
      </c>
      <c r="C10097" s="774" t="s">
        <v>7728</v>
      </c>
      <c r="D10097" s="774" t="s">
        <v>7737</v>
      </c>
      <c r="E10097" s="718">
        <v>411250</v>
      </c>
    </row>
    <row r="10098" spans="1:5">
      <c r="A10098" s="774">
        <v>36481</v>
      </c>
      <c r="B10098" s="774" t="s">
        <v>9843</v>
      </c>
      <c r="C10098" s="774" t="s">
        <v>7728</v>
      </c>
      <c r="D10098" s="774" t="s">
        <v>7737</v>
      </c>
      <c r="E10098" s="718">
        <v>490562.5</v>
      </c>
    </row>
    <row r="10099" spans="1:5">
      <c r="A10099" s="774">
        <v>10685</v>
      </c>
      <c r="B10099" s="774" t="s">
        <v>9844</v>
      </c>
      <c r="C10099" s="774" t="s">
        <v>7728</v>
      </c>
      <c r="D10099" s="774" t="s">
        <v>7737</v>
      </c>
      <c r="E10099" s="718">
        <v>470000</v>
      </c>
    </row>
    <row r="10100" spans="1:5">
      <c r="A10100" s="774">
        <v>40636</v>
      </c>
      <c r="B10100" s="774" t="s">
        <v>9845</v>
      </c>
      <c r="C10100" s="774" t="s">
        <v>7728</v>
      </c>
      <c r="D10100" s="774" t="s">
        <v>7737</v>
      </c>
      <c r="E10100" s="718">
        <v>530526.6</v>
      </c>
    </row>
    <row r="10101" spans="1:5">
      <c r="A10101" s="774">
        <v>4111</v>
      </c>
      <c r="B10101" s="774" t="s">
        <v>9846</v>
      </c>
      <c r="C10101" s="774" t="s">
        <v>7728</v>
      </c>
      <c r="D10101" s="774" t="s">
        <v>7723</v>
      </c>
      <c r="E10101" s="717">
        <v>38.729999999999997</v>
      </c>
    </row>
    <row r="10102" spans="1:5">
      <c r="A10102" s="774">
        <v>26021</v>
      </c>
      <c r="B10102" s="774" t="s">
        <v>9847</v>
      </c>
      <c r="C10102" s="774" t="s">
        <v>7728</v>
      </c>
      <c r="D10102" s="774" t="s">
        <v>7723</v>
      </c>
      <c r="E10102" s="717">
        <v>55.22</v>
      </c>
    </row>
    <row r="10103" spans="1:5">
      <c r="A10103" s="774">
        <v>12</v>
      </c>
      <c r="B10103" s="774" t="s">
        <v>9848</v>
      </c>
      <c r="C10103" s="774" t="s">
        <v>7728</v>
      </c>
      <c r="D10103" s="774" t="s">
        <v>7726</v>
      </c>
      <c r="E10103" s="717">
        <v>9.56</v>
      </c>
    </row>
    <row r="10104" spans="1:5">
      <c r="A10104" s="774">
        <v>37554</v>
      </c>
      <c r="B10104" s="774" t="s">
        <v>9849</v>
      </c>
      <c r="C10104" s="774" t="s">
        <v>7728</v>
      </c>
      <c r="D10104" s="774" t="s">
        <v>7723</v>
      </c>
      <c r="E10104" s="717">
        <v>119.99</v>
      </c>
    </row>
    <row r="10105" spans="1:5">
      <c r="A10105" s="774">
        <v>37555</v>
      </c>
      <c r="B10105" s="774" t="s">
        <v>9850</v>
      </c>
      <c r="C10105" s="774" t="s">
        <v>7728</v>
      </c>
      <c r="D10105" s="774" t="s">
        <v>7723</v>
      </c>
      <c r="E10105" s="717">
        <v>145.97</v>
      </c>
    </row>
    <row r="10106" spans="1:5">
      <c r="A10106" s="774">
        <v>10902</v>
      </c>
      <c r="B10106" s="774" t="s">
        <v>9851</v>
      </c>
      <c r="C10106" s="774" t="s">
        <v>7728</v>
      </c>
      <c r="D10106" s="774" t="s">
        <v>7723</v>
      </c>
      <c r="E10106" s="717">
        <v>36.619999999999997</v>
      </c>
    </row>
    <row r="10107" spans="1:5">
      <c r="A10107" s="774">
        <v>20965</v>
      </c>
      <c r="B10107" s="774" t="s">
        <v>9852</v>
      </c>
      <c r="C10107" s="774" t="s">
        <v>7728</v>
      </c>
      <c r="D10107" s="774" t="s">
        <v>7723</v>
      </c>
      <c r="E10107" s="717">
        <v>36.96</v>
      </c>
    </row>
    <row r="10108" spans="1:5">
      <c r="A10108" s="774">
        <v>20966</v>
      </c>
      <c r="B10108" s="774" t="s">
        <v>9853</v>
      </c>
      <c r="C10108" s="774" t="s">
        <v>7728</v>
      </c>
      <c r="D10108" s="774" t="s">
        <v>7723</v>
      </c>
      <c r="E10108" s="717">
        <v>39.799999999999997</v>
      </c>
    </row>
    <row r="10109" spans="1:5">
      <c r="A10109" s="774">
        <v>10903</v>
      </c>
      <c r="B10109" s="774" t="s">
        <v>9854</v>
      </c>
      <c r="C10109" s="774" t="s">
        <v>7728</v>
      </c>
      <c r="D10109" s="774" t="s">
        <v>7723</v>
      </c>
      <c r="E10109" s="717">
        <v>60.33</v>
      </c>
    </row>
    <row r="10110" spans="1:5">
      <c r="A10110" s="774">
        <v>20967</v>
      </c>
      <c r="B10110" s="774" t="s">
        <v>9855</v>
      </c>
      <c r="C10110" s="774" t="s">
        <v>7728</v>
      </c>
      <c r="D10110" s="774" t="s">
        <v>7723</v>
      </c>
      <c r="E10110" s="717">
        <v>60.33</v>
      </c>
    </row>
    <row r="10111" spans="1:5">
      <c r="A10111" s="774">
        <v>20968</v>
      </c>
      <c r="B10111" s="774" t="s">
        <v>9856</v>
      </c>
      <c r="C10111" s="774" t="s">
        <v>7728</v>
      </c>
      <c r="D10111" s="774" t="s">
        <v>7723</v>
      </c>
      <c r="E10111" s="717">
        <v>66.17</v>
      </c>
    </row>
    <row r="10112" spans="1:5">
      <c r="A10112" s="774">
        <v>11359</v>
      </c>
      <c r="B10112" s="774" t="s">
        <v>9857</v>
      </c>
      <c r="C10112" s="774" t="s">
        <v>7728</v>
      </c>
      <c r="D10112" s="774" t="s">
        <v>7726</v>
      </c>
      <c r="E10112" s="717">
        <v>726.15</v>
      </c>
    </row>
    <row r="10113" spans="1:5">
      <c r="A10113" s="774">
        <v>39017</v>
      </c>
      <c r="B10113" s="774" t="s">
        <v>9858</v>
      </c>
      <c r="C10113" s="774" t="s">
        <v>7728</v>
      </c>
      <c r="D10113" s="774" t="s">
        <v>7737</v>
      </c>
      <c r="E10113" s="717">
        <v>0.15</v>
      </c>
    </row>
    <row r="10114" spans="1:5">
      <c r="A10114" s="774">
        <v>39315</v>
      </c>
      <c r="B10114" s="774" t="s">
        <v>9859</v>
      </c>
      <c r="C10114" s="774" t="s">
        <v>7728</v>
      </c>
      <c r="D10114" s="774" t="s">
        <v>7737</v>
      </c>
      <c r="E10114" s="717">
        <v>0.24</v>
      </c>
    </row>
    <row r="10115" spans="1:5">
      <c r="A10115" s="774">
        <v>39016</v>
      </c>
      <c r="B10115" s="774" t="s">
        <v>9860</v>
      </c>
      <c r="C10115" s="774" t="s">
        <v>7728</v>
      </c>
      <c r="D10115" s="774" t="s">
        <v>7737</v>
      </c>
      <c r="E10115" s="717">
        <v>0.24</v>
      </c>
    </row>
    <row r="10116" spans="1:5">
      <c r="A10116" s="774">
        <v>40432</v>
      </c>
      <c r="B10116" s="774" t="s">
        <v>9861</v>
      </c>
      <c r="C10116" s="774" t="s">
        <v>7728</v>
      </c>
      <c r="D10116" s="774" t="s">
        <v>7737</v>
      </c>
      <c r="E10116" s="717">
        <v>1.91</v>
      </c>
    </row>
    <row r="10117" spans="1:5">
      <c r="A10117" s="774">
        <v>39481</v>
      </c>
      <c r="B10117" s="774" t="s">
        <v>9862</v>
      </c>
      <c r="C10117" s="774" t="s">
        <v>7728</v>
      </c>
      <c r="D10117" s="774" t="s">
        <v>7737</v>
      </c>
      <c r="E10117" s="717">
        <v>1.2</v>
      </c>
    </row>
    <row r="10118" spans="1:5">
      <c r="A10118" s="774">
        <v>40433</v>
      </c>
      <c r="B10118" s="774" t="s">
        <v>9863</v>
      </c>
      <c r="C10118" s="774" t="s">
        <v>7728</v>
      </c>
      <c r="D10118" s="774" t="s">
        <v>7737</v>
      </c>
      <c r="E10118" s="717">
        <v>1.06</v>
      </c>
    </row>
    <row r="10119" spans="1:5">
      <c r="A10119" s="774">
        <v>20219</v>
      </c>
      <c r="B10119" s="774" t="s">
        <v>9864</v>
      </c>
      <c r="C10119" s="774" t="s">
        <v>7728</v>
      </c>
      <c r="D10119" s="774" t="s">
        <v>7737</v>
      </c>
      <c r="E10119" s="718">
        <v>74000</v>
      </c>
    </row>
    <row r="10120" spans="1:5">
      <c r="A10120" s="774">
        <v>36484</v>
      </c>
      <c r="B10120" s="774" t="s">
        <v>9865</v>
      </c>
      <c r="C10120" s="774" t="s">
        <v>7728</v>
      </c>
      <c r="D10120" s="774" t="s">
        <v>7737</v>
      </c>
      <c r="E10120" s="718">
        <v>157088.51999999999</v>
      </c>
    </row>
    <row r="10121" spans="1:5">
      <c r="A10121" s="774">
        <v>38367</v>
      </c>
      <c r="B10121" s="774" t="s">
        <v>9866</v>
      </c>
      <c r="C10121" s="774" t="s">
        <v>7728</v>
      </c>
      <c r="D10121" s="774" t="s">
        <v>7723</v>
      </c>
      <c r="E10121" s="717">
        <v>14.67</v>
      </c>
    </row>
    <row r="10122" spans="1:5">
      <c r="A10122" s="774">
        <v>38368</v>
      </c>
      <c r="B10122" s="774" t="s">
        <v>9867</v>
      </c>
      <c r="C10122" s="774" t="s">
        <v>7728</v>
      </c>
      <c r="D10122" s="774" t="s">
        <v>7723</v>
      </c>
      <c r="E10122" s="717">
        <v>6.87</v>
      </c>
    </row>
    <row r="10123" spans="1:5">
      <c r="A10123" s="774">
        <v>38091</v>
      </c>
      <c r="B10123" s="774" t="s">
        <v>9868</v>
      </c>
      <c r="C10123" s="774" t="s">
        <v>7728</v>
      </c>
      <c r="D10123" s="774" t="s">
        <v>7723</v>
      </c>
      <c r="E10123" s="717">
        <v>2.34</v>
      </c>
    </row>
    <row r="10124" spans="1:5">
      <c r="A10124" s="774">
        <v>38095</v>
      </c>
      <c r="B10124" s="774" t="s">
        <v>9869</v>
      </c>
      <c r="C10124" s="774" t="s">
        <v>7728</v>
      </c>
      <c r="D10124" s="774" t="s">
        <v>7723</v>
      </c>
      <c r="E10124" s="717">
        <v>4.96</v>
      </c>
    </row>
    <row r="10125" spans="1:5">
      <c r="A10125" s="774">
        <v>38092</v>
      </c>
      <c r="B10125" s="774" t="s">
        <v>9870</v>
      </c>
      <c r="C10125" s="774" t="s">
        <v>7728</v>
      </c>
      <c r="D10125" s="774" t="s">
        <v>7723</v>
      </c>
      <c r="E10125" s="717">
        <v>2.2200000000000002</v>
      </c>
    </row>
    <row r="10126" spans="1:5">
      <c r="A10126" s="774">
        <v>38093</v>
      </c>
      <c r="B10126" s="774" t="s">
        <v>9871</v>
      </c>
      <c r="C10126" s="774" t="s">
        <v>7728</v>
      </c>
      <c r="D10126" s="774" t="s">
        <v>7723</v>
      </c>
      <c r="E10126" s="717">
        <v>2.29</v>
      </c>
    </row>
    <row r="10127" spans="1:5">
      <c r="A10127" s="774">
        <v>38096</v>
      </c>
      <c r="B10127" s="774" t="s">
        <v>9872</v>
      </c>
      <c r="C10127" s="774" t="s">
        <v>7728</v>
      </c>
      <c r="D10127" s="774" t="s">
        <v>7723</v>
      </c>
      <c r="E10127" s="717">
        <v>5.33</v>
      </c>
    </row>
    <row r="10128" spans="1:5">
      <c r="A10128" s="774">
        <v>38094</v>
      </c>
      <c r="B10128" s="774" t="s">
        <v>9873</v>
      </c>
      <c r="C10128" s="774" t="s">
        <v>7728</v>
      </c>
      <c r="D10128" s="774" t="s">
        <v>7723</v>
      </c>
      <c r="E10128" s="717">
        <v>2.81</v>
      </c>
    </row>
    <row r="10129" spans="1:5">
      <c r="A10129" s="774">
        <v>38097</v>
      </c>
      <c r="B10129" s="774" t="s">
        <v>9874</v>
      </c>
      <c r="C10129" s="774" t="s">
        <v>7728</v>
      </c>
      <c r="D10129" s="774" t="s">
        <v>7723</v>
      </c>
      <c r="E10129" s="717">
        <v>5.71</v>
      </c>
    </row>
    <row r="10130" spans="1:5">
      <c r="A10130" s="774">
        <v>38098</v>
      </c>
      <c r="B10130" s="774" t="s">
        <v>9875</v>
      </c>
      <c r="C10130" s="774" t="s">
        <v>7728</v>
      </c>
      <c r="D10130" s="774" t="s">
        <v>7723</v>
      </c>
      <c r="E10130" s="717">
        <v>5.71</v>
      </c>
    </row>
    <row r="10131" spans="1:5">
      <c r="A10131" s="774">
        <v>11186</v>
      </c>
      <c r="B10131" s="774" t="s">
        <v>9876</v>
      </c>
      <c r="C10131" s="774" t="s">
        <v>7725</v>
      </c>
      <c r="D10131" s="774" t="s">
        <v>7737</v>
      </c>
      <c r="E10131" s="717">
        <v>412.41</v>
      </c>
    </row>
    <row r="10132" spans="1:5">
      <c r="A10132" s="774">
        <v>11558</v>
      </c>
      <c r="B10132" s="774" t="s">
        <v>9877</v>
      </c>
      <c r="C10132" s="774" t="s">
        <v>8219</v>
      </c>
      <c r="D10132" s="774" t="s">
        <v>7723</v>
      </c>
      <c r="E10132" s="717">
        <v>11.11</v>
      </c>
    </row>
    <row r="10133" spans="1:5">
      <c r="A10133" s="774">
        <v>11557</v>
      </c>
      <c r="B10133" s="774" t="s">
        <v>9878</v>
      </c>
      <c r="C10133" s="774" t="s">
        <v>8219</v>
      </c>
      <c r="D10133" s="774" t="s">
        <v>7723</v>
      </c>
      <c r="E10133" s="717">
        <v>28.13</v>
      </c>
    </row>
    <row r="10134" spans="1:5">
      <c r="A10134" s="774">
        <v>2759</v>
      </c>
      <c r="B10134" s="774" t="s">
        <v>9879</v>
      </c>
      <c r="C10134" s="774" t="s">
        <v>7728</v>
      </c>
      <c r="D10134" s="774" t="s">
        <v>7737</v>
      </c>
      <c r="E10134" s="717">
        <v>6.22</v>
      </c>
    </row>
    <row r="10135" spans="1:5">
      <c r="A10135" s="774">
        <v>38124</v>
      </c>
      <c r="B10135" s="774" t="s">
        <v>9880</v>
      </c>
      <c r="C10135" s="774" t="s">
        <v>7728</v>
      </c>
      <c r="D10135" s="774" t="s">
        <v>7726</v>
      </c>
      <c r="E10135" s="717">
        <v>22.34</v>
      </c>
    </row>
    <row r="10136" spans="1:5">
      <c r="A10136" s="774">
        <v>38380</v>
      </c>
      <c r="B10136" s="774" t="s">
        <v>9881</v>
      </c>
      <c r="C10136" s="774" t="s">
        <v>7728</v>
      </c>
      <c r="D10136" s="774" t="s">
        <v>7723</v>
      </c>
      <c r="E10136" s="717">
        <v>23.3</v>
      </c>
    </row>
    <row r="10137" spans="1:5">
      <c r="A10137" s="774">
        <v>20059</v>
      </c>
      <c r="B10137" s="774" t="s">
        <v>9882</v>
      </c>
      <c r="C10137" s="774" t="s">
        <v>7728</v>
      </c>
      <c r="D10137" s="774" t="s">
        <v>7737</v>
      </c>
      <c r="E10137" s="717">
        <v>13.54</v>
      </c>
    </row>
    <row r="10138" spans="1:5">
      <c r="A10138" s="774">
        <v>42429</v>
      </c>
      <c r="B10138" s="774" t="s">
        <v>9883</v>
      </c>
      <c r="C10138" s="774" t="s">
        <v>7728</v>
      </c>
      <c r="D10138" s="774" t="s">
        <v>7737</v>
      </c>
      <c r="E10138" s="718">
        <v>3899.99</v>
      </c>
    </row>
    <row r="10139" spans="1:5">
      <c r="A10139" s="774">
        <v>39616</v>
      </c>
      <c r="B10139" s="774" t="s">
        <v>9884</v>
      </c>
      <c r="C10139" s="774" t="s">
        <v>7728</v>
      </c>
      <c r="D10139" s="774" t="s">
        <v>7726</v>
      </c>
      <c r="E10139" s="717">
        <v>492.15</v>
      </c>
    </row>
    <row r="10140" spans="1:5">
      <c r="A10140" s="774">
        <v>39618</v>
      </c>
      <c r="B10140" s="774" t="s">
        <v>9885</v>
      </c>
      <c r="C10140" s="774" t="s">
        <v>7728</v>
      </c>
      <c r="D10140" s="774" t="s">
        <v>7723</v>
      </c>
      <c r="E10140" s="717">
        <v>892.68</v>
      </c>
    </row>
    <row r="10141" spans="1:5">
      <c r="A10141" s="774">
        <v>39619</v>
      </c>
      <c r="B10141" s="774" t="s">
        <v>9886</v>
      </c>
      <c r="C10141" s="774" t="s">
        <v>7728</v>
      </c>
      <c r="D10141" s="774" t="s">
        <v>7723</v>
      </c>
      <c r="E10141" s="718">
        <v>1222.5999999999999</v>
      </c>
    </row>
    <row r="10142" spans="1:5">
      <c r="A10142" s="774">
        <v>39613</v>
      </c>
      <c r="B10142" s="774" t="s">
        <v>9887</v>
      </c>
      <c r="C10142" s="774" t="s">
        <v>7728</v>
      </c>
      <c r="D10142" s="774" t="s">
        <v>7723</v>
      </c>
      <c r="E10142" s="717">
        <v>195.49</v>
      </c>
    </row>
    <row r="10143" spans="1:5">
      <c r="A10143" s="774">
        <v>39614</v>
      </c>
      <c r="B10143" s="774" t="s">
        <v>9888</v>
      </c>
      <c r="C10143" s="774" t="s">
        <v>7728</v>
      </c>
      <c r="D10143" s="774" t="s">
        <v>7723</v>
      </c>
      <c r="E10143" s="717">
        <v>285.20999999999998</v>
      </c>
    </row>
    <row r="10144" spans="1:5">
      <c r="A10144" s="774">
        <v>38538</v>
      </c>
      <c r="B10144" s="774" t="s">
        <v>9889</v>
      </c>
      <c r="C10144" s="774" t="s">
        <v>7760</v>
      </c>
      <c r="D10144" s="774" t="s">
        <v>7737</v>
      </c>
      <c r="E10144" s="717">
        <v>46</v>
      </c>
    </row>
    <row r="10145" spans="1:5">
      <c r="A10145" s="774">
        <v>38539</v>
      </c>
      <c r="B10145" s="774" t="s">
        <v>9890</v>
      </c>
      <c r="C10145" s="774" t="s">
        <v>7760</v>
      </c>
      <c r="D10145" s="774" t="s">
        <v>7737</v>
      </c>
      <c r="E10145" s="717">
        <v>62.55</v>
      </c>
    </row>
    <row r="10146" spans="1:5">
      <c r="A10146" s="774">
        <v>38540</v>
      </c>
      <c r="B10146" s="774" t="s">
        <v>9891</v>
      </c>
      <c r="C10146" s="774" t="s">
        <v>7760</v>
      </c>
      <c r="D10146" s="774" t="s">
        <v>7737</v>
      </c>
      <c r="E10146" s="717">
        <v>160.31</v>
      </c>
    </row>
    <row r="10147" spans="1:5">
      <c r="A10147" s="774">
        <v>38384</v>
      </c>
      <c r="B10147" s="774" t="s">
        <v>9892</v>
      </c>
      <c r="C10147" s="774" t="s">
        <v>7728</v>
      </c>
      <c r="D10147" s="774" t="s">
        <v>7723</v>
      </c>
      <c r="E10147" s="717">
        <v>17.809999999999999</v>
      </c>
    </row>
    <row r="10148" spans="1:5">
      <c r="A10148" s="774">
        <v>13</v>
      </c>
      <c r="B10148" s="774" t="s">
        <v>9893</v>
      </c>
      <c r="C10148" s="774" t="s">
        <v>7748</v>
      </c>
      <c r="D10148" s="774" t="s">
        <v>7723</v>
      </c>
      <c r="E10148" s="717">
        <v>14.72</v>
      </c>
    </row>
    <row r="10149" spans="1:5">
      <c r="A10149" s="774">
        <v>2762</v>
      </c>
      <c r="B10149" s="774" t="s">
        <v>9894</v>
      </c>
      <c r="C10149" s="774" t="s">
        <v>7760</v>
      </c>
      <c r="D10149" s="774" t="s">
        <v>7737</v>
      </c>
      <c r="E10149" s="717">
        <v>7.77</v>
      </c>
    </row>
    <row r="10150" spans="1:5">
      <c r="A10150" s="774">
        <v>21142</v>
      </c>
      <c r="B10150" s="774" t="s">
        <v>9895</v>
      </c>
      <c r="C10150" s="774" t="s">
        <v>7728</v>
      </c>
      <c r="D10150" s="774" t="s">
        <v>7723</v>
      </c>
      <c r="E10150" s="717">
        <v>26.16</v>
      </c>
    </row>
    <row r="10151" spans="1:5">
      <c r="A10151" s="774">
        <v>12865</v>
      </c>
      <c r="B10151" s="774" t="s">
        <v>9896</v>
      </c>
      <c r="C10151" s="774" t="s">
        <v>615</v>
      </c>
      <c r="D10151" s="774" t="s">
        <v>7723</v>
      </c>
      <c r="E10151" s="717">
        <v>15.23</v>
      </c>
    </row>
    <row r="10152" spans="1:5">
      <c r="A10152" s="774">
        <v>41074</v>
      </c>
      <c r="B10152" s="774" t="s">
        <v>9897</v>
      </c>
      <c r="C10152" s="774" t="s">
        <v>7941</v>
      </c>
      <c r="D10152" s="774" t="s">
        <v>7723</v>
      </c>
      <c r="E10152" s="718">
        <v>2716.33</v>
      </c>
    </row>
    <row r="10153" spans="1:5">
      <c r="A10153" s="774">
        <v>4223</v>
      </c>
      <c r="B10153" s="774" t="s">
        <v>9898</v>
      </c>
      <c r="C10153" s="774" t="s">
        <v>7722</v>
      </c>
      <c r="D10153" s="774" t="s">
        <v>7726</v>
      </c>
      <c r="E10153" s="717">
        <v>3.58</v>
      </c>
    </row>
    <row r="10154" spans="1:5">
      <c r="A10154" s="774">
        <v>37372</v>
      </c>
      <c r="B10154" s="774" t="s">
        <v>9899</v>
      </c>
      <c r="C10154" s="774" t="s">
        <v>615</v>
      </c>
      <c r="D10154" s="774" t="s">
        <v>7726</v>
      </c>
      <c r="E10154" s="717">
        <v>0.55000000000000004</v>
      </c>
    </row>
    <row r="10155" spans="1:5">
      <c r="A10155" s="774">
        <v>40863</v>
      </c>
      <c r="B10155" s="774" t="s">
        <v>864</v>
      </c>
      <c r="C10155" s="774" t="s">
        <v>7941</v>
      </c>
      <c r="D10155" s="774" t="s">
        <v>7726</v>
      </c>
      <c r="E10155" s="717">
        <v>103.7</v>
      </c>
    </row>
    <row r="10156" spans="1:5">
      <c r="A10156" s="774">
        <v>38475</v>
      </c>
      <c r="B10156" s="774" t="s">
        <v>9900</v>
      </c>
      <c r="C10156" s="774" t="s">
        <v>7728</v>
      </c>
      <c r="D10156" s="774" t="s">
        <v>7723</v>
      </c>
      <c r="E10156" s="717">
        <v>29.08</v>
      </c>
    </row>
    <row r="10157" spans="1:5">
      <c r="A10157" s="774">
        <v>38474</v>
      </c>
      <c r="B10157" s="774" t="s">
        <v>9901</v>
      </c>
      <c r="C10157" s="774" t="s">
        <v>7728</v>
      </c>
      <c r="D10157" s="774" t="s">
        <v>7723</v>
      </c>
      <c r="E10157" s="717">
        <v>35.950000000000003</v>
      </c>
    </row>
    <row r="10158" spans="1:5">
      <c r="A10158" s="774">
        <v>10886</v>
      </c>
      <c r="B10158" s="774" t="s">
        <v>9902</v>
      </c>
      <c r="C10158" s="774" t="s">
        <v>7728</v>
      </c>
      <c r="D10158" s="774" t="s">
        <v>7723</v>
      </c>
      <c r="E10158" s="717">
        <v>157.5</v>
      </c>
    </row>
    <row r="10159" spans="1:5">
      <c r="A10159" s="774">
        <v>10888</v>
      </c>
      <c r="B10159" s="774" t="s">
        <v>9903</v>
      </c>
      <c r="C10159" s="774" t="s">
        <v>7728</v>
      </c>
      <c r="D10159" s="774" t="s">
        <v>7723</v>
      </c>
      <c r="E10159" s="717">
        <v>498.46</v>
      </c>
    </row>
    <row r="10160" spans="1:5">
      <c r="A10160" s="774">
        <v>10889</v>
      </c>
      <c r="B10160" s="774" t="s">
        <v>9904</v>
      </c>
      <c r="C10160" s="774" t="s">
        <v>7728</v>
      </c>
      <c r="D10160" s="774" t="s">
        <v>7723</v>
      </c>
      <c r="E10160" s="717">
        <v>540</v>
      </c>
    </row>
    <row r="10161" spans="1:5">
      <c r="A10161" s="774">
        <v>10890</v>
      </c>
      <c r="B10161" s="774" t="s">
        <v>9905</v>
      </c>
      <c r="C10161" s="774" t="s">
        <v>7728</v>
      </c>
      <c r="D10161" s="774" t="s">
        <v>7723</v>
      </c>
      <c r="E10161" s="717">
        <v>249.23</v>
      </c>
    </row>
    <row r="10162" spans="1:5">
      <c r="A10162" s="774">
        <v>10891</v>
      </c>
      <c r="B10162" s="774" t="s">
        <v>9906</v>
      </c>
      <c r="C10162" s="774" t="s">
        <v>7728</v>
      </c>
      <c r="D10162" s="774" t="s">
        <v>7723</v>
      </c>
      <c r="E10162" s="717">
        <v>152.30000000000001</v>
      </c>
    </row>
    <row r="10163" spans="1:5">
      <c r="A10163" s="774">
        <v>10892</v>
      </c>
      <c r="B10163" s="774" t="s">
        <v>9907</v>
      </c>
      <c r="C10163" s="774" t="s">
        <v>7728</v>
      </c>
      <c r="D10163" s="774" t="s">
        <v>7726</v>
      </c>
      <c r="E10163" s="717">
        <v>180</v>
      </c>
    </row>
    <row r="10164" spans="1:5">
      <c r="A10164" s="774">
        <v>20977</v>
      </c>
      <c r="B10164" s="774" t="s">
        <v>9908</v>
      </c>
      <c r="C10164" s="774" t="s">
        <v>7728</v>
      </c>
      <c r="D10164" s="774" t="s">
        <v>7723</v>
      </c>
      <c r="E10164" s="717">
        <v>214.61</v>
      </c>
    </row>
    <row r="10165" spans="1:5">
      <c r="A10165" s="774">
        <v>3073</v>
      </c>
      <c r="B10165" s="774" t="s">
        <v>9909</v>
      </c>
      <c r="C10165" s="774" t="s">
        <v>7728</v>
      </c>
      <c r="D10165" s="774" t="s">
        <v>7737</v>
      </c>
      <c r="E10165" s="717">
        <v>185.34</v>
      </c>
    </row>
    <row r="10166" spans="1:5">
      <c r="A10166" s="774">
        <v>3068</v>
      </c>
      <c r="B10166" s="774" t="s">
        <v>9910</v>
      </c>
      <c r="C10166" s="774" t="s">
        <v>7728</v>
      </c>
      <c r="D10166" s="774" t="s">
        <v>7737</v>
      </c>
      <c r="E10166" s="717">
        <v>37.049999999999997</v>
      </c>
    </row>
    <row r="10167" spans="1:5">
      <c r="A10167" s="774">
        <v>3074</v>
      </c>
      <c r="B10167" s="774" t="s">
        <v>9911</v>
      </c>
      <c r="C10167" s="774" t="s">
        <v>7728</v>
      </c>
      <c r="D10167" s="774" t="s">
        <v>7737</v>
      </c>
      <c r="E10167" s="717">
        <v>117.01</v>
      </c>
    </row>
    <row r="10168" spans="1:5">
      <c r="A10168" s="774">
        <v>3076</v>
      </c>
      <c r="B10168" s="774" t="s">
        <v>9912</v>
      </c>
      <c r="C10168" s="774" t="s">
        <v>7728</v>
      </c>
      <c r="D10168" s="774" t="s">
        <v>7737</v>
      </c>
      <c r="E10168" s="717">
        <v>152.37</v>
      </c>
    </row>
    <row r="10169" spans="1:5">
      <c r="A10169" s="774">
        <v>3072</v>
      </c>
      <c r="B10169" s="774" t="s">
        <v>9913</v>
      </c>
      <c r="C10169" s="774" t="s">
        <v>7728</v>
      </c>
      <c r="D10169" s="774" t="s">
        <v>7737</v>
      </c>
      <c r="E10169" s="717">
        <v>38.380000000000003</v>
      </c>
    </row>
    <row r="10170" spans="1:5">
      <c r="A10170" s="774">
        <v>3075</v>
      </c>
      <c r="B10170" s="774" t="s">
        <v>9914</v>
      </c>
      <c r="C10170" s="774" t="s">
        <v>7728</v>
      </c>
      <c r="D10170" s="774" t="s">
        <v>7737</v>
      </c>
      <c r="E10170" s="717">
        <v>96.29</v>
      </c>
    </row>
    <row r="10171" spans="1:5">
      <c r="A10171" s="774">
        <v>10780</v>
      </c>
      <c r="B10171" s="774" t="s">
        <v>9915</v>
      </c>
      <c r="C10171" s="774" t="s">
        <v>7728</v>
      </c>
      <c r="D10171" s="774" t="s">
        <v>7737</v>
      </c>
      <c r="E10171" s="717">
        <v>8.14</v>
      </c>
    </row>
    <row r="10172" spans="1:5">
      <c r="A10172" s="774">
        <v>10781</v>
      </c>
      <c r="B10172" s="774" t="s">
        <v>9916</v>
      </c>
      <c r="C10172" s="774" t="s">
        <v>7728</v>
      </c>
      <c r="D10172" s="774" t="s">
        <v>7737</v>
      </c>
      <c r="E10172" s="717">
        <v>13.06</v>
      </c>
    </row>
    <row r="10173" spans="1:5">
      <c r="A10173" s="774">
        <v>20106</v>
      </c>
      <c r="B10173" s="774" t="s">
        <v>9917</v>
      </c>
      <c r="C10173" s="774" t="s">
        <v>7728</v>
      </c>
      <c r="D10173" s="774" t="s">
        <v>7737</v>
      </c>
      <c r="E10173" s="717">
        <v>4.3</v>
      </c>
    </row>
    <row r="10174" spans="1:5">
      <c r="A10174" s="774">
        <v>20107</v>
      </c>
      <c r="B10174" s="774" t="s">
        <v>9918</v>
      </c>
      <c r="C10174" s="774" t="s">
        <v>7728</v>
      </c>
      <c r="D10174" s="774" t="s">
        <v>7737</v>
      </c>
      <c r="E10174" s="717">
        <v>4.93</v>
      </c>
    </row>
    <row r="10175" spans="1:5">
      <c r="A10175" s="774">
        <v>20108</v>
      </c>
      <c r="B10175" s="774" t="s">
        <v>9919</v>
      </c>
      <c r="C10175" s="774" t="s">
        <v>7728</v>
      </c>
      <c r="D10175" s="774" t="s">
        <v>7737</v>
      </c>
      <c r="E10175" s="717">
        <v>6.51</v>
      </c>
    </row>
    <row r="10176" spans="1:5">
      <c r="A10176" s="774">
        <v>20109</v>
      </c>
      <c r="B10176" s="774" t="s">
        <v>9920</v>
      </c>
      <c r="C10176" s="774" t="s">
        <v>7728</v>
      </c>
      <c r="D10176" s="774" t="s">
        <v>7737</v>
      </c>
      <c r="E10176" s="717">
        <v>8.14</v>
      </c>
    </row>
    <row r="10177" spans="1:5">
      <c r="A10177" s="774">
        <v>34795</v>
      </c>
      <c r="B10177" s="774" t="s">
        <v>9921</v>
      </c>
      <c r="C10177" s="774" t="s">
        <v>7725</v>
      </c>
      <c r="D10177" s="774" t="s">
        <v>7723</v>
      </c>
      <c r="E10177" s="717">
        <v>205.57</v>
      </c>
    </row>
    <row r="10178" spans="1:5">
      <c r="A10178" s="774">
        <v>34796</v>
      </c>
      <c r="B10178" s="774" t="s">
        <v>9922</v>
      </c>
      <c r="C10178" s="774" t="s">
        <v>7760</v>
      </c>
      <c r="D10178" s="774" t="s">
        <v>7723</v>
      </c>
      <c r="E10178" s="717">
        <v>9.02</v>
      </c>
    </row>
    <row r="10179" spans="1:5">
      <c r="A10179" s="774">
        <v>43612</v>
      </c>
      <c r="B10179" s="774" t="s">
        <v>9923</v>
      </c>
      <c r="C10179" s="774" t="s">
        <v>9235</v>
      </c>
      <c r="D10179" s="774" t="s">
        <v>7723</v>
      </c>
      <c r="E10179" s="717">
        <v>72.64</v>
      </c>
    </row>
    <row r="10180" spans="1:5">
      <c r="A10180" s="774">
        <v>43613</v>
      </c>
      <c r="B10180" s="774" t="s">
        <v>9924</v>
      </c>
      <c r="C10180" s="774" t="s">
        <v>9235</v>
      </c>
      <c r="D10180" s="774" t="s">
        <v>7723</v>
      </c>
      <c r="E10180" s="717">
        <v>60.14</v>
      </c>
    </row>
    <row r="10181" spans="1:5">
      <c r="A10181" s="774">
        <v>11480</v>
      </c>
      <c r="B10181" s="774" t="s">
        <v>9925</v>
      </c>
      <c r="C10181" s="774" t="s">
        <v>9235</v>
      </c>
      <c r="D10181" s="774" t="s">
        <v>7723</v>
      </c>
      <c r="E10181" s="717">
        <v>92.29</v>
      </c>
    </row>
    <row r="10182" spans="1:5">
      <c r="A10182" s="774">
        <v>11469</v>
      </c>
      <c r="B10182" s="774" t="s">
        <v>9926</v>
      </c>
      <c r="C10182" s="774" t="s">
        <v>7728</v>
      </c>
      <c r="D10182" s="774" t="s">
        <v>7723</v>
      </c>
      <c r="E10182" s="717">
        <v>9.85</v>
      </c>
    </row>
    <row r="10183" spans="1:5">
      <c r="A10183" s="774">
        <v>11468</v>
      </c>
      <c r="B10183" s="774" t="s">
        <v>9927</v>
      </c>
      <c r="C10183" s="774" t="s">
        <v>7728</v>
      </c>
      <c r="D10183" s="774" t="s">
        <v>7723</v>
      </c>
      <c r="E10183" s="717">
        <v>9.86</v>
      </c>
    </row>
    <row r="10184" spans="1:5">
      <c r="A10184" s="774">
        <v>11484</v>
      </c>
      <c r="B10184" s="774" t="s">
        <v>9928</v>
      </c>
      <c r="C10184" s="774" t="s">
        <v>7728</v>
      </c>
      <c r="D10184" s="774" t="s">
        <v>7723</v>
      </c>
      <c r="E10184" s="717">
        <v>43.3</v>
      </c>
    </row>
    <row r="10185" spans="1:5">
      <c r="A10185" s="774">
        <v>38155</v>
      </c>
      <c r="B10185" s="774" t="s">
        <v>9929</v>
      </c>
      <c r="C10185" s="774" t="s">
        <v>7728</v>
      </c>
      <c r="D10185" s="774" t="s">
        <v>7723</v>
      </c>
      <c r="E10185" s="717">
        <v>67.22</v>
      </c>
    </row>
    <row r="10186" spans="1:5">
      <c r="A10186" s="774">
        <v>11467</v>
      </c>
      <c r="B10186" s="774" t="s">
        <v>9930</v>
      </c>
      <c r="C10186" s="774" t="s">
        <v>7728</v>
      </c>
      <c r="D10186" s="774" t="s">
        <v>7723</v>
      </c>
      <c r="E10186" s="717">
        <v>15.36</v>
      </c>
    </row>
    <row r="10187" spans="1:5">
      <c r="A10187" s="774">
        <v>38153</v>
      </c>
      <c r="B10187" s="774" t="s">
        <v>9931</v>
      </c>
      <c r="C10187" s="774" t="s">
        <v>9235</v>
      </c>
      <c r="D10187" s="774" t="s">
        <v>7723</v>
      </c>
      <c r="E10187" s="717">
        <v>39.24</v>
      </c>
    </row>
    <row r="10188" spans="1:5">
      <c r="A10188" s="774">
        <v>43607</v>
      </c>
      <c r="B10188" s="774" t="s">
        <v>9932</v>
      </c>
      <c r="C10188" s="774" t="s">
        <v>7728</v>
      </c>
      <c r="D10188" s="774" t="s">
        <v>7723</v>
      </c>
      <c r="E10188" s="717">
        <v>74.209999999999994</v>
      </c>
    </row>
    <row r="10189" spans="1:5">
      <c r="A10189" s="774">
        <v>3080</v>
      </c>
      <c r="B10189" s="774" t="s">
        <v>9933</v>
      </c>
      <c r="C10189" s="774" t="s">
        <v>9235</v>
      </c>
      <c r="D10189" s="774" t="s">
        <v>7726</v>
      </c>
      <c r="E10189" s="717">
        <v>49.9</v>
      </c>
    </row>
    <row r="10190" spans="1:5">
      <c r="A10190" s="774">
        <v>3081</v>
      </c>
      <c r="B10190" s="774" t="s">
        <v>9934</v>
      </c>
      <c r="C10190" s="774" t="s">
        <v>9235</v>
      </c>
      <c r="D10190" s="774" t="s">
        <v>7723</v>
      </c>
      <c r="E10190" s="717">
        <v>98.72</v>
      </c>
    </row>
    <row r="10191" spans="1:5">
      <c r="A10191" s="774">
        <v>3090</v>
      </c>
      <c r="B10191" s="774" t="s">
        <v>9935</v>
      </c>
      <c r="C10191" s="774" t="s">
        <v>9235</v>
      </c>
      <c r="D10191" s="774" t="s">
        <v>7723</v>
      </c>
      <c r="E10191" s="717">
        <v>44.54</v>
      </c>
    </row>
    <row r="10192" spans="1:5">
      <c r="A10192" s="774">
        <v>43611</v>
      </c>
      <c r="B10192" s="774" t="s">
        <v>9936</v>
      </c>
      <c r="C10192" s="774" t="s">
        <v>9235</v>
      </c>
      <c r="D10192" s="774" t="s">
        <v>7723</v>
      </c>
      <c r="E10192" s="717">
        <v>73.900000000000006</v>
      </c>
    </row>
    <row r="10193" spans="1:5">
      <c r="A10193" s="774">
        <v>3103</v>
      </c>
      <c r="B10193" s="774" t="s">
        <v>9937</v>
      </c>
      <c r="C10193" s="774" t="s">
        <v>7728</v>
      </c>
      <c r="D10193" s="774" t="s">
        <v>7723</v>
      </c>
      <c r="E10193" s="717">
        <v>36.93</v>
      </c>
    </row>
    <row r="10194" spans="1:5">
      <c r="A10194" s="774">
        <v>3097</v>
      </c>
      <c r="B10194" s="774" t="s">
        <v>9938</v>
      </c>
      <c r="C10194" s="774" t="s">
        <v>9235</v>
      </c>
      <c r="D10194" s="774" t="s">
        <v>7723</v>
      </c>
      <c r="E10194" s="717">
        <v>55.87</v>
      </c>
    </row>
    <row r="10195" spans="1:5">
      <c r="A10195" s="774">
        <v>3099</v>
      </c>
      <c r="B10195" s="774" t="s">
        <v>9939</v>
      </c>
      <c r="C10195" s="774" t="s">
        <v>9235</v>
      </c>
      <c r="D10195" s="774" t="s">
        <v>7723</v>
      </c>
      <c r="E10195" s="717">
        <v>89.46</v>
      </c>
    </row>
    <row r="10196" spans="1:5">
      <c r="A10196" s="774">
        <v>38151</v>
      </c>
      <c r="B10196" s="774" t="s">
        <v>9940</v>
      </c>
      <c r="C10196" s="774" t="s">
        <v>9235</v>
      </c>
      <c r="D10196" s="774" t="s">
        <v>7723</v>
      </c>
      <c r="E10196" s="717">
        <v>64.849999999999994</v>
      </c>
    </row>
    <row r="10197" spans="1:5">
      <c r="A10197" s="774">
        <v>38152</v>
      </c>
      <c r="B10197" s="774" t="s">
        <v>9941</v>
      </c>
      <c r="C10197" s="774" t="s">
        <v>9235</v>
      </c>
      <c r="D10197" s="774" t="s">
        <v>7723</v>
      </c>
      <c r="E10197" s="717">
        <v>104.62</v>
      </c>
    </row>
    <row r="10198" spans="1:5">
      <c r="A10198" s="774">
        <v>43610</v>
      </c>
      <c r="B10198" s="774" t="s">
        <v>9942</v>
      </c>
      <c r="C10198" s="774" t="s">
        <v>7728</v>
      </c>
      <c r="D10198" s="774" t="s">
        <v>7723</v>
      </c>
      <c r="E10198" s="717">
        <v>55.43</v>
      </c>
    </row>
    <row r="10199" spans="1:5">
      <c r="A10199" s="774">
        <v>3093</v>
      </c>
      <c r="B10199" s="774" t="s">
        <v>9943</v>
      </c>
      <c r="C10199" s="774" t="s">
        <v>9235</v>
      </c>
      <c r="D10199" s="774" t="s">
        <v>7723</v>
      </c>
      <c r="E10199" s="717">
        <v>89.46</v>
      </c>
    </row>
    <row r="10200" spans="1:5">
      <c r="A10200" s="774">
        <v>38165</v>
      </c>
      <c r="B10200" s="774" t="s">
        <v>9944</v>
      </c>
      <c r="C10200" s="774" t="s">
        <v>9235</v>
      </c>
      <c r="D10200" s="774" t="s">
        <v>7723</v>
      </c>
      <c r="E10200" s="717">
        <v>53.45</v>
      </c>
    </row>
    <row r="10201" spans="1:5">
      <c r="A10201" s="774">
        <v>38177</v>
      </c>
      <c r="B10201" s="774" t="s">
        <v>9945</v>
      </c>
      <c r="C10201" s="774" t="s">
        <v>7728</v>
      </c>
      <c r="D10201" s="774" t="s">
        <v>7723</v>
      </c>
      <c r="E10201" s="717">
        <v>15.88</v>
      </c>
    </row>
    <row r="10202" spans="1:5">
      <c r="A10202" s="774">
        <v>11458</v>
      </c>
      <c r="B10202" s="774" t="s">
        <v>9946</v>
      </c>
      <c r="C10202" s="774" t="s">
        <v>7728</v>
      </c>
      <c r="D10202" s="774" t="s">
        <v>7723</v>
      </c>
      <c r="E10202" s="717">
        <v>18.96</v>
      </c>
    </row>
    <row r="10203" spans="1:5">
      <c r="A10203" s="774">
        <v>3108</v>
      </c>
      <c r="B10203" s="774" t="s">
        <v>9947</v>
      </c>
      <c r="C10203" s="774" t="s">
        <v>7728</v>
      </c>
      <c r="D10203" s="774" t="s">
        <v>7723</v>
      </c>
      <c r="E10203" s="717">
        <v>80.61</v>
      </c>
    </row>
    <row r="10204" spans="1:5">
      <c r="A10204" s="774">
        <v>3105</v>
      </c>
      <c r="B10204" s="774" t="s">
        <v>9948</v>
      </c>
      <c r="C10204" s="774" t="s">
        <v>7728</v>
      </c>
      <c r="D10204" s="774" t="s">
        <v>7723</v>
      </c>
      <c r="E10204" s="717">
        <v>105.43</v>
      </c>
    </row>
    <row r="10205" spans="1:5">
      <c r="A10205" s="774">
        <v>38178</v>
      </c>
      <c r="B10205" s="774" t="s">
        <v>9949</v>
      </c>
      <c r="C10205" s="774" t="s">
        <v>7728</v>
      </c>
      <c r="D10205" s="774" t="s">
        <v>7723</v>
      </c>
      <c r="E10205" s="717">
        <v>17.47</v>
      </c>
    </row>
    <row r="10206" spans="1:5">
      <c r="A10206" s="774">
        <v>43575</v>
      </c>
      <c r="B10206" s="774" t="s">
        <v>9950</v>
      </c>
      <c r="C10206" s="774" t="s">
        <v>7728</v>
      </c>
      <c r="D10206" s="774" t="s">
        <v>7723</v>
      </c>
      <c r="E10206" s="717">
        <v>37.86</v>
      </c>
    </row>
    <row r="10207" spans="1:5">
      <c r="A10207" s="774">
        <v>43577</v>
      </c>
      <c r="B10207" s="774" t="s">
        <v>9951</v>
      </c>
      <c r="C10207" s="774" t="s">
        <v>7728</v>
      </c>
      <c r="D10207" s="774" t="s">
        <v>7723</v>
      </c>
      <c r="E10207" s="717">
        <v>65.83</v>
      </c>
    </row>
    <row r="10208" spans="1:5">
      <c r="A10208" s="774">
        <v>42481</v>
      </c>
      <c r="B10208" s="774" t="s">
        <v>9952</v>
      </c>
      <c r="C10208" s="774" t="s">
        <v>7725</v>
      </c>
      <c r="D10208" s="774" t="s">
        <v>7737</v>
      </c>
      <c r="E10208" s="717">
        <v>21.19</v>
      </c>
    </row>
    <row r="10209" spans="1:5">
      <c r="A10209" s="774">
        <v>43458</v>
      </c>
      <c r="B10209" s="774" t="s">
        <v>9953</v>
      </c>
      <c r="C10209" s="774" t="s">
        <v>615</v>
      </c>
      <c r="D10209" s="774" t="s">
        <v>7726</v>
      </c>
      <c r="E10209" s="717">
        <v>0.04</v>
      </c>
    </row>
    <row r="10210" spans="1:5">
      <c r="A10210" s="774">
        <v>43470</v>
      </c>
      <c r="B10210" s="774" t="s">
        <v>866</v>
      </c>
      <c r="C10210" s="774" t="s">
        <v>7941</v>
      </c>
      <c r="D10210" s="774" t="s">
        <v>7726</v>
      </c>
      <c r="E10210" s="717">
        <v>7.9</v>
      </c>
    </row>
    <row r="10211" spans="1:5">
      <c r="A10211" s="774">
        <v>43459</v>
      </c>
      <c r="B10211" s="774" t="s">
        <v>9954</v>
      </c>
      <c r="C10211" s="774" t="s">
        <v>615</v>
      </c>
      <c r="D10211" s="774" t="s">
        <v>7726</v>
      </c>
      <c r="E10211" s="717">
        <v>0.38</v>
      </c>
    </row>
    <row r="10212" spans="1:5">
      <c r="A10212" s="774">
        <v>43471</v>
      </c>
      <c r="B10212" s="774" t="s">
        <v>9955</v>
      </c>
      <c r="C10212" s="774" t="s">
        <v>7941</v>
      </c>
      <c r="D10212" s="774" t="s">
        <v>7726</v>
      </c>
      <c r="E10212" s="717">
        <v>71.44</v>
      </c>
    </row>
    <row r="10213" spans="1:5">
      <c r="A10213" s="774">
        <v>43460</v>
      </c>
      <c r="B10213" s="774" t="s">
        <v>9956</v>
      </c>
      <c r="C10213" s="774" t="s">
        <v>615</v>
      </c>
      <c r="D10213" s="774" t="s">
        <v>7726</v>
      </c>
      <c r="E10213" s="717">
        <v>0.62</v>
      </c>
    </row>
    <row r="10214" spans="1:5">
      <c r="A10214" s="774">
        <v>43472</v>
      </c>
      <c r="B10214" s="774" t="s">
        <v>9957</v>
      </c>
      <c r="C10214" s="774" t="s">
        <v>7941</v>
      </c>
      <c r="D10214" s="774" t="s">
        <v>7726</v>
      </c>
      <c r="E10214" s="717">
        <v>117.38</v>
      </c>
    </row>
    <row r="10215" spans="1:5">
      <c r="A10215" s="774">
        <v>43461</v>
      </c>
      <c r="B10215" s="774" t="s">
        <v>9958</v>
      </c>
      <c r="C10215" s="774" t="s">
        <v>615</v>
      </c>
      <c r="D10215" s="774" t="s">
        <v>7726</v>
      </c>
      <c r="E10215" s="717">
        <v>0.28000000000000003</v>
      </c>
    </row>
    <row r="10216" spans="1:5">
      <c r="A10216" s="774">
        <v>43473</v>
      </c>
      <c r="B10216" s="774" t="s">
        <v>9959</v>
      </c>
      <c r="C10216" s="774" t="s">
        <v>7941</v>
      </c>
      <c r="D10216" s="774" t="s">
        <v>7726</v>
      </c>
      <c r="E10216" s="717">
        <v>53.34</v>
      </c>
    </row>
    <row r="10217" spans="1:5">
      <c r="A10217" s="774">
        <v>43463</v>
      </c>
      <c r="B10217" s="774" t="s">
        <v>9960</v>
      </c>
      <c r="C10217" s="774" t="s">
        <v>615</v>
      </c>
      <c r="D10217" s="774" t="s">
        <v>7726</v>
      </c>
      <c r="E10217" s="717">
        <v>0.08</v>
      </c>
    </row>
    <row r="10218" spans="1:5">
      <c r="A10218" s="774">
        <v>43475</v>
      </c>
      <c r="B10218" s="774" t="s">
        <v>9961</v>
      </c>
      <c r="C10218" s="774" t="s">
        <v>7941</v>
      </c>
      <c r="D10218" s="774" t="s">
        <v>7726</v>
      </c>
      <c r="E10218" s="717">
        <v>14.97</v>
      </c>
    </row>
    <row r="10219" spans="1:5">
      <c r="A10219" s="774">
        <v>43462</v>
      </c>
      <c r="B10219" s="774" t="s">
        <v>9962</v>
      </c>
      <c r="C10219" s="774" t="s">
        <v>615</v>
      </c>
      <c r="D10219" s="774" t="s">
        <v>7726</v>
      </c>
      <c r="E10219" s="717">
        <v>0.01</v>
      </c>
    </row>
    <row r="10220" spans="1:5">
      <c r="A10220" s="774">
        <v>43474</v>
      </c>
      <c r="B10220" s="774" t="s">
        <v>9963</v>
      </c>
      <c r="C10220" s="774" t="s">
        <v>7941</v>
      </c>
      <c r="D10220" s="774" t="s">
        <v>7726</v>
      </c>
      <c r="E10220" s="717">
        <v>1.6</v>
      </c>
    </row>
    <row r="10221" spans="1:5">
      <c r="A10221" s="774">
        <v>43464</v>
      </c>
      <c r="B10221" s="774" t="s">
        <v>9964</v>
      </c>
      <c r="C10221" s="774" t="s">
        <v>615</v>
      </c>
      <c r="D10221" s="774" t="s">
        <v>7726</v>
      </c>
      <c r="E10221" s="717">
        <v>0.01</v>
      </c>
    </row>
    <row r="10222" spans="1:5">
      <c r="A10222" s="774">
        <v>43476</v>
      </c>
      <c r="B10222" s="774" t="s">
        <v>9965</v>
      </c>
      <c r="C10222" s="774" t="s">
        <v>7941</v>
      </c>
      <c r="D10222" s="774" t="s">
        <v>7726</v>
      </c>
      <c r="E10222" s="717">
        <v>0.01</v>
      </c>
    </row>
    <row r="10223" spans="1:5">
      <c r="A10223" s="774">
        <v>43465</v>
      </c>
      <c r="B10223" s="774" t="s">
        <v>9966</v>
      </c>
      <c r="C10223" s="774" t="s">
        <v>615</v>
      </c>
      <c r="D10223" s="774" t="s">
        <v>7726</v>
      </c>
      <c r="E10223" s="717">
        <v>0.57999999999999996</v>
      </c>
    </row>
    <row r="10224" spans="1:5">
      <c r="A10224" s="774">
        <v>43477</v>
      </c>
      <c r="B10224" s="774" t="s">
        <v>9967</v>
      </c>
      <c r="C10224" s="774" t="s">
        <v>7941</v>
      </c>
      <c r="D10224" s="774" t="s">
        <v>7726</v>
      </c>
      <c r="E10224" s="717">
        <v>110.22</v>
      </c>
    </row>
    <row r="10225" spans="1:5">
      <c r="A10225" s="774">
        <v>43466</v>
      </c>
      <c r="B10225" s="774" t="s">
        <v>9968</v>
      </c>
      <c r="C10225" s="774" t="s">
        <v>615</v>
      </c>
      <c r="D10225" s="774" t="s">
        <v>7726</v>
      </c>
      <c r="E10225" s="717">
        <v>1.27</v>
      </c>
    </row>
    <row r="10226" spans="1:5">
      <c r="A10226" s="774">
        <v>43478</v>
      </c>
      <c r="B10226" s="774" t="s">
        <v>9969</v>
      </c>
      <c r="C10226" s="774" t="s">
        <v>7941</v>
      </c>
      <c r="D10226" s="774" t="s">
        <v>7726</v>
      </c>
      <c r="E10226" s="717">
        <v>240.1</v>
      </c>
    </row>
    <row r="10227" spans="1:5">
      <c r="A10227" s="774">
        <v>43467</v>
      </c>
      <c r="B10227" s="774" t="s">
        <v>9970</v>
      </c>
      <c r="C10227" s="774" t="s">
        <v>615</v>
      </c>
      <c r="D10227" s="774" t="s">
        <v>7726</v>
      </c>
      <c r="E10227" s="717">
        <v>0.41</v>
      </c>
    </row>
    <row r="10228" spans="1:5">
      <c r="A10228" s="774">
        <v>43479</v>
      </c>
      <c r="B10228" s="774" t="s">
        <v>9971</v>
      </c>
      <c r="C10228" s="774" t="s">
        <v>7941</v>
      </c>
      <c r="D10228" s="774" t="s">
        <v>7726</v>
      </c>
      <c r="E10228" s="717">
        <v>76.97</v>
      </c>
    </row>
    <row r="10229" spans="1:5">
      <c r="A10229" s="774">
        <v>43468</v>
      </c>
      <c r="B10229" s="774" t="s">
        <v>9972</v>
      </c>
      <c r="C10229" s="774" t="s">
        <v>615</v>
      </c>
      <c r="D10229" s="774" t="s">
        <v>7726</v>
      </c>
      <c r="E10229" s="717">
        <v>0.89</v>
      </c>
    </row>
    <row r="10230" spans="1:5">
      <c r="A10230" s="774">
        <v>43480</v>
      </c>
      <c r="B10230" s="774" t="s">
        <v>9973</v>
      </c>
      <c r="C10230" s="774" t="s">
        <v>7941</v>
      </c>
      <c r="D10230" s="774" t="s">
        <v>7726</v>
      </c>
      <c r="E10230" s="717">
        <v>167.28</v>
      </c>
    </row>
    <row r="10231" spans="1:5">
      <c r="A10231" s="774">
        <v>43469</v>
      </c>
      <c r="B10231" s="774" t="s">
        <v>9974</v>
      </c>
      <c r="C10231" s="774" t="s">
        <v>615</v>
      </c>
      <c r="D10231" s="774" t="s">
        <v>7726</v>
      </c>
      <c r="E10231" s="717">
        <v>0.06</v>
      </c>
    </row>
    <row r="10232" spans="1:5">
      <c r="A10232" s="774">
        <v>43481</v>
      </c>
      <c r="B10232" s="774" t="s">
        <v>9975</v>
      </c>
      <c r="C10232" s="774" t="s">
        <v>7941</v>
      </c>
      <c r="D10232" s="774" t="s">
        <v>7726</v>
      </c>
      <c r="E10232" s="717">
        <v>10.78</v>
      </c>
    </row>
    <row r="10233" spans="1:5">
      <c r="A10233" s="774">
        <v>3119</v>
      </c>
      <c r="B10233" s="774" t="s">
        <v>9976</v>
      </c>
      <c r="C10233" s="774" t="s">
        <v>7728</v>
      </c>
      <c r="D10233" s="774" t="s">
        <v>7723</v>
      </c>
      <c r="E10233" s="717">
        <v>2.0499999999999998</v>
      </c>
    </row>
    <row r="10234" spans="1:5">
      <c r="A10234" s="774">
        <v>3122</v>
      </c>
      <c r="B10234" s="774" t="s">
        <v>9977</v>
      </c>
      <c r="C10234" s="774" t="s">
        <v>7728</v>
      </c>
      <c r="D10234" s="774" t="s">
        <v>7723</v>
      </c>
      <c r="E10234" s="717">
        <v>4.17</v>
      </c>
    </row>
    <row r="10235" spans="1:5">
      <c r="A10235" s="774">
        <v>3121</v>
      </c>
      <c r="B10235" s="774" t="s">
        <v>9978</v>
      </c>
      <c r="C10235" s="774" t="s">
        <v>7728</v>
      </c>
      <c r="D10235" s="774" t="s">
        <v>7723</v>
      </c>
      <c r="E10235" s="717">
        <v>4.7300000000000004</v>
      </c>
    </row>
    <row r="10236" spans="1:5">
      <c r="A10236" s="774">
        <v>3120</v>
      </c>
      <c r="B10236" s="774" t="s">
        <v>9979</v>
      </c>
      <c r="C10236" s="774" t="s">
        <v>7728</v>
      </c>
      <c r="D10236" s="774" t="s">
        <v>7723</v>
      </c>
      <c r="E10236" s="717">
        <v>8.9700000000000006</v>
      </c>
    </row>
    <row r="10237" spans="1:5">
      <c r="A10237" s="774">
        <v>11455</v>
      </c>
      <c r="B10237" s="774" t="s">
        <v>9980</v>
      </c>
      <c r="C10237" s="774" t="s">
        <v>7728</v>
      </c>
      <c r="D10237" s="774" t="s">
        <v>7723</v>
      </c>
      <c r="E10237" s="717">
        <v>12.98</v>
      </c>
    </row>
    <row r="10238" spans="1:5">
      <c r="A10238" s="774">
        <v>11456</v>
      </c>
      <c r="B10238" s="774" t="s">
        <v>9981</v>
      </c>
      <c r="C10238" s="774" t="s">
        <v>7728</v>
      </c>
      <c r="D10238" s="774" t="s">
        <v>7723</v>
      </c>
      <c r="E10238" s="717">
        <v>15.52</v>
      </c>
    </row>
    <row r="10239" spans="1:5">
      <c r="A10239" s="774">
        <v>3107</v>
      </c>
      <c r="B10239" s="774" t="s">
        <v>9982</v>
      </c>
      <c r="C10239" s="774" t="s">
        <v>7728</v>
      </c>
      <c r="D10239" s="774" t="s">
        <v>7723</v>
      </c>
      <c r="E10239" s="717">
        <v>6.54</v>
      </c>
    </row>
    <row r="10240" spans="1:5">
      <c r="A10240" s="774">
        <v>43583</v>
      </c>
      <c r="B10240" s="774" t="s">
        <v>9983</v>
      </c>
      <c r="C10240" s="774" t="s">
        <v>7728</v>
      </c>
      <c r="D10240" s="774" t="s">
        <v>7723</v>
      </c>
      <c r="E10240" s="717">
        <v>7.38</v>
      </c>
    </row>
    <row r="10241" spans="1:5">
      <c r="A10241" s="774">
        <v>43586</v>
      </c>
      <c r="B10241" s="774" t="s">
        <v>9984</v>
      </c>
      <c r="C10241" s="774" t="s">
        <v>7728</v>
      </c>
      <c r="D10241" s="774" t="s">
        <v>7723</v>
      </c>
      <c r="E10241" s="717">
        <v>7.56</v>
      </c>
    </row>
    <row r="10242" spans="1:5">
      <c r="A10242" s="774">
        <v>11461</v>
      </c>
      <c r="B10242" s="774" t="s">
        <v>9985</v>
      </c>
      <c r="C10242" s="774" t="s">
        <v>7728</v>
      </c>
      <c r="D10242" s="774" t="s">
        <v>7723</v>
      </c>
      <c r="E10242" s="717">
        <v>8.24</v>
      </c>
    </row>
    <row r="10243" spans="1:5">
      <c r="A10243" s="774">
        <v>43587</v>
      </c>
      <c r="B10243" s="774" t="s">
        <v>9986</v>
      </c>
      <c r="C10243" s="774" t="s">
        <v>7728</v>
      </c>
      <c r="D10243" s="774" t="s">
        <v>7723</v>
      </c>
      <c r="E10243" s="717">
        <v>9.51</v>
      </c>
    </row>
    <row r="10244" spans="1:5">
      <c r="A10244" s="774">
        <v>3106</v>
      </c>
      <c r="B10244" s="774" t="s">
        <v>9987</v>
      </c>
      <c r="C10244" s="774" t="s">
        <v>7728</v>
      </c>
      <c r="D10244" s="774" t="s">
        <v>7723</v>
      </c>
      <c r="E10244" s="717">
        <v>12.07</v>
      </c>
    </row>
    <row r="10245" spans="1:5">
      <c r="A10245" s="774">
        <v>25951</v>
      </c>
      <c r="B10245" s="774" t="s">
        <v>9988</v>
      </c>
      <c r="C10245" s="774" t="s">
        <v>7748</v>
      </c>
      <c r="D10245" s="774" t="s">
        <v>7723</v>
      </c>
      <c r="E10245" s="717">
        <v>2.14</v>
      </c>
    </row>
    <row r="10246" spans="1:5">
      <c r="A10246" s="774">
        <v>3123</v>
      </c>
      <c r="B10246" s="774" t="s">
        <v>9989</v>
      </c>
      <c r="C10246" s="774" t="s">
        <v>7748</v>
      </c>
      <c r="D10246" s="774" t="s">
        <v>7726</v>
      </c>
      <c r="E10246" s="717">
        <v>2</v>
      </c>
    </row>
    <row r="10247" spans="1:5">
      <c r="A10247" s="774">
        <v>38125</v>
      </c>
      <c r="B10247" s="774" t="s">
        <v>9990</v>
      </c>
      <c r="C10247" s="774" t="s">
        <v>7748</v>
      </c>
      <c r="D10247" s="774" t="s">
        <v>7723</v>
      </c>
      <c r="E10247" s="717">
        <v>1.02</v>
      </c>
    </row>
    <row r="10248" spans="1:5">
      <c r="A10248" s="774">
        <v>39014</v>
      </c>
      <c r="B10248" s="774" t="s">
        <v>9991</v>
      </c>
      <c r="C10248" s="774" t="s">
        <v>7748</v>
      </c>
      <c r="D10248" s="774" t="s">
        <v>7723</v>
      </c>
      <c r="E10248" s="717">
        <v>6.96</v>
      </c>
    </row>
    <row r="10249" spans="1:5">
      <c r="A10249" s="774">
        <v>39365</v>
      </c>
      <c r="B10249" s="774" t="s">
        <v>9992</v>
      </c>
      <c r="C10249" s="774" t="s">
        <v>7728</v>
      </c>
      <c r="D10249" s="774" t="s">
        <v>7723</v>
      </c>
      <c r="E10249" s="718">
        <v>1045.78</v>
      </c>
    </row>
    <row r="10250" spans="1:5">
      <c r="A10250" s="774">
        <v>39366</v>
      </c>
      <c r="B10250" s="774" t="s">
        <v>9993</v>
      </c>
      <c r="C10250" s="774" t="s">
        <v>7728</v>
      </c>
      <c r="D10250" s="774" t="s">
        <v>7723</v>
      </c>
      <c r="E10250" s="718">
        <v>2677.63</v>
      </c>
    </row>
    <row r="10251" spans="1:5">
      <c r="A10251" s="774">
        <v>39367</v>
      </c>
      <c r="B10251" s="774" t="s">
        <v>9994</v>
      </c>
      <c r="C10251" s="774" t="s">
        <v>7728</v>
      </c>
      <c r="D10251" s="774" t="s">
        <v>7723</v>
      </c>
      <c r="E10251" s="718">
        <v>3659.84</v>
      </c>
    </row>
    <row r="10252" spans="1:5">
      <c r="A10252" s="774">
        <v>37394</v>
      </c>
      <c r="B10252" s="774" t="s">
        <v>9995</v>
      </c>
      <c r="C10252" s="774" t="s">
        <v>9996</v>
      </c>
      <c r="D10252" s="774" t="s">
        <v>7737</v>
      </c>
      <c r="E10252" s="717">
        <v>40.6</v>
      </c>
    </row>
    <row r="10253" spans="1:5">
      <c r="A10253" s="774">
        <v>14146</v>
      </c>
      <c r="B10253" s="774" t="s">
        <v>9997</v>
      </c>
      <c r="C10253" s="774" t="s">
        <v>9996</v>
      </c>
      <c r="D10253" s="774" t="s">
        <v>7737</v>
      </c>
      <c r="E10253" s="717">
        <v>65.3</v>
      </c>
    </row>
    <row r="10254" spans="1:5">
      <c r="A10254" s="774">
        <v>38134</v>
      </c>
      <c r="B10254" s="774" t="s">
        <v>9998</v>
      </c>
      <c r="C10254" s="774" t="s">
        <v>7748</v>
      </c>
      <c r="D10254" s="774" t="s">
        <v>7723</v>
      </c>
      <c r="E10254" s="717">
        <v>72.39</v>
      </c>
    </row>
    <row r="10255" spans="1:5">
      <c r="A10255" s="774">
        <v>38132</v>
      </c>
      <c r="B10255" s="774" t="s">
        <v>9999</v>
      </c>
      <c r="C10255" s="774" t="s">
        <v>7748</v>
      </c>
      <c r="D10255" s="774" t="s">
        <v>7723</v>
      </c>
      <c r="E10255" s="717">
        <v>73.84</v>
      </c>
    </row>
    <row r="10256" spans="1:5">
      <c r="A10256" s="774">
        <v>38133</v>
      </c>
      <c r="B10256" s="774" t="s">
        <v>10000</v>
      </c>
      <c r="C10256" s="774" t="s">
        <v>7748</v>
      </c>
      <c r="D10256" s="774" t="s">
        <v>7723</v>
      </c>
      <c r="E10256" s="717">
        <v>71.42</v>
      </c>
    </row>
    <row r="10257" spans="1:5">
      <c r="A10257" s="774">
        <v>938</v>
      </c>
      <c r="B10257" s="774" t="s">
        <v>10001</v>
      </c>
      <c r="C10257" s="774" t="s">
        <v>7760</v>
      </c>
      <c r="D10257" s="774" t="s">
        <v>7723</v>
      </c>
      <c r="E10257" s="717">
        <v>1.55</v>
      </c>
    </row>
    <row r="10258" spans="1:5">
      <c r="A10258" s="774">
        <v>937</v>
      </c>
      <c r="B10258" s="774" t="s">
        <v>10002</v>
      </c>
      <c r="C10258" s="774" t="s">
        <v>7760</v>
      </c>
      <c r="D10258" s="774" t="s">
        <v>7723</v>
      </c>
      <c r="E10258" s="717">
        <v>9.6199999999999992</v>
      </c>
    </row>
    <row r="10259" spans="1:5">
      <c r="A10259" s="774">
        <v>939</v>
      </c>
      <c r="B10259" s="774" t="s">
        <v>10003</v>
      </c>
      <c r="C10259" s="774" t="s">
        <v>7760</v>
      </c>
      <c r="D10259" s="774" t="s">
        <v>7723</v>
      </c>
      <c r="E10259" s="717">
        <v>2.4900000000000002</v>
      </c>
    </row>
    <row r="10260" spans="1:5">
      <c r="A10260" s="774">
        <v>944</v>
      </c>
      <c r="B10260" s="774" t="s">
        <v>10004</v>
      </c>
      <c r="C10260" s="774" t="s">
        <v>7760</v>
      </c>
      <c r="D10260" s="774" t="s">
        <v>7723</v>
      </c>
      <c r="E10260" s="717">
        <v>4.25</v>
      </c>
    </row>
    <row r="10261" spans="1:5">
      <c r="A10261" s="774">
        <v>940</v>
      </c>
      <c r="B10261" s="774" t="s">
        <v>10005</v>
      </c>
      <c r="C10261" s="774" t="s">
        <v>7760</v>
      </c>
      <c r="D10261" s="774" t="s">
        <v>7723</v>
      </c>
      <c r="E10261" s="717">
        <v>5.88</v>
      </c>
    </row>
    <row r="10262" spans="1:5">
      <c r="A10262" s="774">
        <v>936</v>
      </c>
      <c r="B10262" s="774" t="s">
        <v>10006</v>
      </c>
      <c r="C10262" s="774" t="s">
        <v>7760</v>
      </c>
      <c r="D10262" s="774" t="s">
        <v>7723</v>
      </c>
      <c r="E10262" s="717">
        <v>1.28</v>
      </c>
    </row>
    <row r="10263" spans="1:5">
      <c r="A10263" s="774">
        <v>935</v>
      </c>
      <c r="B10263" s="774" t="s">
        <v>10007</v>
      </c>
      <c r="C10263" s="774" t="s">
        <v>7760</v>
      </c>
      <c r="D10263" s="774" t="s">
        <v>7723</v>
      </c>
      <c r="E10263" s="717">
        <v>0.98</v>
      </c>
    </row>
    <row r="10264" spans="1:5">
      <c r="A10264" s="774">
        <v>406</v>
      </c>
      <c r="B10264" s="774" t="s">
        <v>10008</v>
      </c>
      <c r="C10264" s="774" t="s">
        <v>7728</v>
      </c>
      <c r="D10264" s="774" t="s">
        <v>7723</v>
      </c>
      <c r="E10264" s="717">
        <v>62.04</v>
      </c>
    </row>
    <row r="10265" spans="1:5">
      <c r="A10265" s="774">
        <v>42529</v>
      </c>
      <c r="B10265" s="774" t="s">
        <v>10009</v>
      </c>
      <c r="C10265" s="774" t="s">
        <v>7760</v>
      </c>
      <c r="D10265" s="774" t="s">
        <v>7723</v>
      </c>
      <c r="E10265" s="717">
        <v>0.87</v>
      </c>
    </row>
    <row r="10266" spans="1:5">
      <c r="A10266" s="774">
        <v>39634</v>
      </c>
      <c r="B10266" s="774" t="s">
        <v>10010</v>
      </c>
      <c r="C10266" s="774" t="s">
        <v>7760</v>
      </c>
      <c r="D10266" s="774" t="s">
        <v>7723</v>
      </c>
      <c r="E10266" s="717">
        <v>7.6</v>
      </c>
    </row>
    <row r="10267" spans="1:5">
      <c r="A10267" s="774">
        <v>39701</v>
      </c>
      <c r="B10267" s="774" t="s">
        <v>10011</v>
      </c>
      <c r="C10267" s="774" t="s">
        <v>7728</v>
      </c>
      <c r="D10267" s="774" t="s">
        <v>7723</v>
      </c>
      <c r="E10267" s="717">
        <v>60.94</v>
      </c>
    </row>
    <row r="10268" spans="1:5">
      <c r="A10268" s="774">
        <v>12815</v>
      </c>
      <c r="B10268" s="774" t="s">
        <v>10012</v>
      </c>
      <c r="C10268" s="774" t="s">
        <v>7728</v>
      </c>
      <c r="D10268" s="774" t="s">
        <v>7723</v>
      </c>
      <c r="E10268" s="717">
        <v>7.84</v>
      </c>
    </row>
    <row r="10269" spans="1:5">
      <c r="A10269" s="774">
        <v>407</v>
      </c>
      <c r="B10269" s="774" t="s">
        <v>10013</v>
      </c>
      <c r="C10269" s="774" t="s">
        <v>7748</v>
      </c>
      <c r="D10269" s="774" t="s">
        <v>7737</v>
      </c>
      <c r="E10269" s="717">
        <v>47.76</v>
      </c>
    </row>
    <row r="10270" spans="1:5">
      <c r="A10270" s="774">
        <v>39431</v>
      </c>
      <c r="B10270" s="774" t="s">
        <v>10014</v>
      </c>
      <c r="C10270" s="774" t="s">
        <v>7760</v>
      </c>
      <c r="D10270" s="774" t="s">
        <v>7723</v>
      </c>
      <c r="E10270" s="717">
        <v>0.14000000000000001</v>
      </c>
    </row>
    <row r="10271" spans="1:5">
      <c r="A10271" s="774">
        <v>39432</v>
      </c>
      <c r="B10271" s="774" t="s">
        <v>10015</v>
      </c>
      <c r="C10271" s="774" t="s">
        <v>7760</v>
      </c>
      <c r="D10271" s="774" t="s">
        <v>7723</v>
      </c>
      <c r="E10271" s="717">
        <v>1.8</v>
      </c>
    </row>
    <row r="10272" spans="1:5">
      <c r="A10272" s="774">
        <v>20111</v>
      </c>
      <c r="B10272" s="774" t="s">
        <v>10016</v>
      </c>
      <c r="C10272" s="774" t="s">
        <v>7728</v>
      </c>
      <c r="D10272" s="774" t="s">
        <v>7726</v>
      </c>
      <c r="E10272" s="717">
        <v>10.75</v>
      </c>
    </row>
    <row r="10273" spans="1:5">
      <c r="A10273" s="774">
        <v>21127</v>
      </c>
      <c r="B10273" s="774" t="s">
        <v>10017</v>
      </c>
      <c r="C10273" s="774" t="s">
        <v>7728</v>
      </c>
      <c r="D10273" s="774" t="s">
        <v>7723</v>
      </c>
      <c r="E10273" s="717">
        <v>4.0599999999999996</v>
      </c>
    </row>
    <row r="10274" spans="1:5">
      <c r="A10274" s="774">
        <v>404</v>
      </c>
      <c r="B10274" s="774" t="s">
        <v>10018</v>
      </c>
      <c r="C10274" s="774" t="s">
        <v>7760</v>
      </c>
      <c r="D10274" s="774" t="s">
        <v>7723</v>
      </c>
      <c r="E10274" s="717">
        <v>1.46</v>
      </c>
    </row>
    <row r="10275" spans="1:5">
      <c r="A10275" s="774">
        <v>14151</v>
      </c>
      <c r="B10275" s="774" t="s">
        <v>10019</v>
      </c>
      <c r="C10275" s="774" t="s">
        <v>7728</v>
      </c>
      <c r="D10275" s="774" t="s">
        <v>7737</v>
      </c>
      <c r="E10275" s="717">
        <v>46.93</v>
      </c>
    </row>
    <row r="10276" spans="1:5">
      <c r="A10276" s="774">
        <v>14153</v>
      </c>
      <c r="B10276" s="774" t="s">
        <v>10020</v>
      </c>
      <c r="C10276" s="774" t="s">
        <v>7728</v>
      </c>
      <c r="D10276" s="774" t="s">
        <v>7737</v>
      </c>
      <c r="E10276" s="717">
        <v>53.05</v>
      </c>
    </row>
    <row r="10277" spans="1:5">
      <c r="A10277" s="774">
        <v>14152</v>
      </c>
      <c r="B10277" s="774" t="s">
        <v>10021</v>
      </c>
      <c r="C10277" s="774" t="s">
        <v>7728</v>
      </c>
      <c r="D10277" s="774" t="s">
        <v>7737</v>
      </c>
      <c r="E10277" s="717">
        <v>40.729999999999997</v>
      </c>
    </row>
    <row r="10278" spans="1:5">
      <c r="A10278" s="774">
        <v>14154</v>
      </c>
      <c r="B10278" s="774" t="s">
        <v>10022</v>
      </c>
      <c r="C10278" s="774" t="s">
        <v>7728</v>
      </c>
      <c r="D10278" s="774" t="s">
        <v>7737</v>
      </c>
      <c r="E10278" s="717">
        <v>142.55000000000001</v>
      </c>
    </row>
    <row r="10279" spans="1:5">
      <c r="A10279" s="774">
        <v>42015</v>
      </c>
      <c r="B10279" s="774" t="s">
        <v>10023</v>
      </c>
      <c r="C10279" s="774" t="s">
        <v>7760</v>
      </c>
      <c r="D10279" s="774" t="s">
        <v>7723</v>
      </c>
      <c r="E10279" s="717">
        <v>1.72</v>
      </c>
    </row>
    <row r="10280" spans="1:5">
      <c r="A10280" s="774">
        <v>3146</v>
      </c>
      <c r="B10280" s="774" t="s">
        <v>10024</v>
      </c>
      <c r="C10280" s="774" t="s">
        <v>7728</v>
      </c>
      <c r="D10280" s="774" t="s">
        <v>7726</v>
      </c>
      <c r="E10280" s="717">
        <v>3.9</v>
      </c>
    </row>
    <row r="10281" spans="1:5">
      <c r="A10281" s="774">
        <v>3143</v>
      </c>
      <c r="B10281" s="774" t="s">
        <v>10025</v>
      </c>
      <c r="C10281" s="774" t="s">
        <v>7728</v>
      </c>
      <c r="D10281" s="774" t="s">
        <v>7723</v>
      </c>
      <c r="E10281" s="717">
        <v>8.8699999999999992</v>
      </c>
    </row>
    <row r="10282" spans="1:5">
      <c r="A10282" s="774">
        <v>3148</v>
      </c>
      <c r="B10282" s="774" t="s">
        <v>10026</v>
      </c>
      <c r="C10282" s="774" t="s">
        <v>7728</v>
      </c>
      <c r="D10282" s="774" t="s">
        <v>7723</v>
      </c>
      <c r="E10282" s="717">
        <v>14.38</v>
      </c>
    </row>
    <row r="10283" spans="1:5">
      <c r="A10283" s="774">
        <v>4310</v>
      </c>
      <c r="B10283" s="774" t="s">
        <v>10027</v>
      </c>
      <c r="C10283" s="774" t="s">
        <v>7728</v>
      </c>
      <c r="D10283" s="774" t="s">
        <v>7723</v>
      </c>
      <c r="E10283" s="717">
        <v>2.5</v>
      </c>
    </row>
    <row r="10284" spans="1:5">
      <c r="A10284" s="774">
        <v>4311</v>
      </c>
      <c r="B10284" s="774" t="s">
        <v>10028</v>
      </c>
      <c r="C10284" s="774" t="s">
        <v>7728</v>
      </c>
      <c r="D10284" s="774" t="s">
        <v>7723</v>
      </c>
      <c r="E10284" s="717">
        <v>1.76</v>
      </c>
    </row>
    <row r="10285" spans="1:5">
      <c r="A10285" s="774">
        <v>4312</v>
      </c>
      <c r="B10285" s="774" t="s">
        <v>10029</v>
      </c>
      <c r="C10285" s="774" t="s">
        <v>7728</v>
      </c>
      <c r="D10285" s="774" t="s">
        <v>7723</v>
      </c>
      <c r="E10285" s="717">
        <v>2.46</v>
      </c>
    </row>
    <row r="10286" spans="1:5">
      <c r="A10286" s="774">
        <v>13261</v>
      </c>
      <c r="B10286" s="774" t="s">
        <v>10030</v>
      </c>
      <c r="C10286" s="774" t="s">
        <v>7728</v>
      </c>
      <c r="D10286" s="774" t="s">
        <v>7723</v>
      </c>
      <c r="E10286" s="717">
        <v>2.2599999999999998</v>
      </c>
    </row>
    <row r="10287" spans="1:5">
      <c r="A10287" s="774">
        <v>3255</v>
      </c>
      <c r="B10287" s="774" t="s">
        <v>10031</v>
      </c>
      <c r="C10287" s="774" t="s">
        <v>7728</v>
      </c>
      <c r="D10287" s="774" t="s">
        <v>7723</v>
      </c>
      <c r="E10287" s="717">
        <v>8</v>
      </c>
    </row>
    <row r="10288" spans="1:5">
      <c r="A10288" s="774">
        <v>3254</v>
      </c>
      <c r="B10288" s="774" t="s">
        <v>10032</v>
      </c>
      <c r="C10288" s="774" t="s">
        <v>7728</v>
      </c>
      <c r="D10288" s="774" t="s">
        <v>7723</v>
      </c>
      <c r="E10288" s="717">
        <v>130.01</v>
      </c>
    </row>
    <row r="10289" spans="1:5">
      <c r="A10289" s="774">
        <v>3259</v>
      </c>
      <c r="B10289" s="774" t="s">
        <v>10033</v>
      </c>
      <c r="C10289" s="774" t="s">
        <v>7728</v>
      </c>
      <c r="D10289" s="774" t="s">
        <v>7723</v>
      </c>
      <c r="E10289" s="717">
        <v>15.62</v>
      </c>
    </row>
    <row r="10290" spans="1:5">
      <c r="A10290" s="774">
        <v>3258</v>
      </c>
      <c r="B10290" s="774" t="s">
        <v>10034</v>
      </c>
      <c r="C10290" s="774" t="s">
        <v>7728</v>
      </c>
      <c r="D10290" s="774" t="s">
        <v>7723</v>
      </c>
      <c r="E10290" s="717">
        <v>9.44</v>
      </c>
    </row>
    <row r="10291" spans="1:5">
      <c r="A10291" s="774">
        <v>3251</v>
      </c>
      <c r="B10291" s="774" t="s">
        <v>10035</v>
      </c>
      <c r="C10291" s="774" t="s">
        <v>7728</v>
      </c>
      <c r="D10291" s="774" t="s">
        <v>7723</v>
      </c>
      <c r="E10291" s="717">
        <v>5.56</v>
      </c>
    </row>
    <row r="10292" spans="1:5">
      <c r="A10292" s="774">
        <v>3256</v>
      </c>
      <c r="B10292" s="774" t="s">
        <v>10036</v>
      </c>
      <c r="C10292" s="774" t="s">
        <v>7728</v>
      </c>
      <c r="D10292" s="774" t="s">
        <v>7723</v>
      </c>
      <c r="E10292" s="717">
        <v>10.54</v>
      </c>
    </row>
    <row r="10293" spans="1:5">
      <c r="A10293" s="774">
        <v>3261</v>
      </c>
      <c r="B10293" s="774" t="s">
        <v>10037</v>
      </c>
      <c r="C10293" s="774" t="s">
        <v>7728</v>
      </c>
      <c r="D10293" s="774" t="s">
        <v>7723</v>
      </c>
      <c r="E10293" s="717">
        <v>114.98</v>
      </c>
    </row>
    <row r="10294" spans="1:5">
      <c r="A10294" s="774">
        <v>3260</v>
      </c>
      <c r="B10294" s="774" t="s">
        <v>10038</v>
      </c>
      <c r="C10294" s="774" t="s">
        <v>7728</v>
      </c>
      <c r="D10294" s="774" t="s">
        <v>7723</v>
      </c>
      <c r="E10294" s="717">
        <v>19.75</v>
      </c>
    </row>
    <row r="10295" spans="1:5">
      <c r="A10295" s="774">
        <v>3272</v>
      </c>
      <c r="B10295" s="774" t="s">
        <v>10039</v>
      </c>
      <c r="C10295" s="774" t="s">
        <v>7728</v>
      </c>
      <c r="D10295" s="774" t="s">
        <v>7723</v>
      </c>
      <c r="E10295" s="717">
        <v>29.59</v>
      </c>
    </row>
    <row r="10296" spans="1:5">
      <c r="A10296" s="774">
        <v>3265</v>
      </c>
      <c r="B10296" s="774" t="s">
        <v>10040</v>
      </c>
      <c r="C10296" s="774" t="s">
        <v>7728</v>
      </c>
      <c r="D10296" s="774" t="s">
        <v>7723</v>
      </c>
      <c r="E10296" s="717">
        <v>23.51</v>
      </c>
    </row>
    <row r="10297" spans="1:5">
      <c r="A10297" s="774">
        <v>3262</v>
      </c>
      <c r="B10297" s="774" t="s">
        <v>10041</v>
      </c>
      <c r="C10297" s="774" t="s">
        <v>7728</v>
      </c>
      <c r="D10297" s="774" t="s">
        <v>7723</v>
      </c>
      <c r="E10297" s="717">
        <v>10.29</v>
      </c>
    </row>
    <row r="10298" spans="1:5">
      <c r="A10298" s="774">
        <v>3264</v>
      </c>
      <c r="B10298" s="774" t="s">
        <v>10042</v>
      </c>
      <c r="C10298" s="774" t="s">
        <v>7728</v>
      </c>
      <c r="D10298" s="774" t="s">
        <v>7723</v>
      </c>
      <c r="E10298" s="717">
        <v>16.899999999999999</v>
      </c>
    </row>
    <row r="10299" spans="1:5">
      <c r="A10299" s="774">
        <v>3267</v>
      </c>
      <c r="B10299" s="774" t="s">
        <v>10043</v>
      </c>
      <c r="C10299" s="774" t="s">
        <v>7728</v>
      </c>
      <c r="D10299" s="774" t="s">
        <v>7723</v>
      </c>
      <c r="E10299" s="717">
        <v>55.21</v>
      </c>
    </row>
    <row r="10300" spans="1:5">
      <c r="A10300" s="774">
        <v>3266</v>
      </c>
      <c r="B10300" s="774" t="s">
        <v>10044</v>
      </c>
      <c r="C10300" s="774" t="s">
        <v>7728</v>
      </c>
      <c r="D10300" s="774" t="s">
        <v>7723</v>
      </c>
      <c r="E10300" s="717">
        <v>35.130000000000003</v>
      </c>
    </row>
    <row r="10301" spans="1:5">
      <c r="A10301" s="774">
        <v>3263</v>
      </c>
      <c r="B10301" s="774" t="s">
        <v>10045</v>
      </c>
      <c r="C10301" s="774" t="s">
        <v>7728</v>
      </c>
      <c r="D10301" s="774" t="s">
        <v>7723</v>
      </c>
      <c r="E10301" s="717">
        <v>14.06</v>
      </c>
    </row>
    <row r="10302" spans="1:5">
      <c r="A10302" s="774">
        <v>3268</v>
      </c>
      <c r="B10302" s="774" t="s">
        <v>10046</v>
      </c>
      <c r="C10302" s="774" t="s">
        <v>7728</v>
      </c>
      <c r="D10302" s="774" t="s">
        <v>7723</v>
      </c>
      <c r="E10302" s="717">
        <v>74.650000000000006</v>
      </c>
    </row>
    <row r="10303" spans="1:5">
      <c r="A10303" s="774">
        <v>3271</v>
      </c>
      <c r="B10303" s="774" t="s">
        <v>10047</v>
      </c>
      <c r="C10303" s="774" t="s">
        <v>7728</v>
      </c>
      <c r="D10303" s="774" t="s">
        <v>7723</v>
      </c>
      <c r="E10303" s="717">
        <v>110.36</v>
      </c>
    </row>
    <row r="10304" spans="1:5">
      <c r="A10304" s="774">
        <v>3270</v>
      </c>
      <c r="B10304" s="774" t="s">
        <v>10048</v>
      </c>
      <c r="C10304" s="774" t="s">
        <v>7728</v>
      </c>
      <c r="D10304" s="774" t="s">
        <v>7723</v>
      </c>
      <c r="E10304" s="717">
        <v>185.42</v>
      </c>
    </row>
    <row r="10305" spans="1:5">
      <c r="A10305" s="774">
        <v>3275</v>
      </c>
      <c r="B10305" s="774" t="s">
        <v>10049</v>
      </c>
      <c r="C10305" s="774" t="s">
        <v>7725</v>
      </c>
      <c r="D10305" s="774" t="s">
        <v>7723</v>
      </c>
      <c r="E10305" s="717">
        <v>87.95</v>
      </c>
    </row>
    <row r="10306" spans="1:5">
      <c r="A10306" s="774">
        <v>39512</v>
      </c>
      <c r="B10306" s="774" t="s">
        <v>10050</v>
      </c>
      <c r="C10306" s="774" t="s">
        <v>7725</v>
      </c>
      <c r="D10306" s="774" t="s">
        <v>7737</v>
      </c>
      <c r="E10306" s="717">
        <v>105.98</v>
      </c>
    </row>
    <row r="10307" spans="1:5">
      <c r="A10307" s="774">
        <v>39511</v>
      </c>
      <c r="B10307" s="774" t="s">
        <v>10051</v>
      </c>
      <c r="C10307" s="774" t="s">
        <v>7725</v>
      </c>
      <c r="D10307" s="774" t="s">
        <v>7737</v>
      </c>
      <c r="E10307" s="717">
        <v>115.6</v>
      </c>
    </row>
    <row r="10308" spans="1:5">
      <c r="A10308" s="774">
        <v>39513</v>
      </c>
      <c r="B10308" s="774" t="s">
        <v>10052</v>
      </c>
      <c r="C10308" s="774" t="s">
        <v>7725</v>
      </c>
      <c r="D10308" s="774" t="s">
        <v>7737</v>
      </c>
      <c r="E10308" s="717">
        <v>123.99</v>
      </c>
    </row>
    <row r="10309" spans="1:5">
      <c r="A10309" s="774">
        <v>3286</v>
      </c>
      <c r="B10309" s="774" t="s">
        <v>10053</v>
      </c>
      <c r="C10309" s="774" t="s">
        <v>7725</v>
      </c>
      <c r="D10309" s="774" t="s">
        <v>7723</v>
      </c>
      <c r="E10309" s="717">
        <v>66.17</v>
      </c>
    </row>
    <row r="10310" spans="1:5">
      <c r="A10310" s="774">
        <v>3287</v>
      </c>
      <c r="B10310" s="774" t="s">
        <v>10054</v>
      </c>
      <c r="C10310" s="774" t="s">
        <v>7725</v>
      </c>
      <c r="D10310" s="774" t="s">
        <v>7723</v>
      </c>
      <c r="E10310" s="717">
        <v>100</v>
      </c>
    </row>
    <row r="10311" spans="1:5">
      <c r="A10311" s="774">
        <v>3283</v>
      </c>
      <c r="B10311" s="774" t="s">
        <v>10055</v>
      </c>
      <c r="C10311" s="774" t="s">
        <v>7725</v>
      </c>
      <c r="D10311" s="774" t="s">
        <v>7723</v>
      </c>
      <c r="E10311" s="717">
        <v>21</v>
      </c>
    </row>
    <row r="10312" spans="1:5">
      <c r="A10312" s="774">
        <v>11587</v>
      </c>
      <c r="B10312" s="774" t="s">
        <v>10056</v>
      </c>
      <c r="C10312" s="774" t="s">
        <v>7725</v>
      </c>
      <c r="D10312" s="774" t="s">
        <v>7723</v>
      </c>
      <c r="E10312" s="717">
        <v>60.31</v>
      </c>
    </row>
    <row r="10313" spans="1:5">
      <c r="A10313" s="774">
        <v>36225</v>
      </c>
      <c r="B10313" s="774" t="s">
        <v>10057</v>
      </c>
      <c r="C10313" s="774" t="s">
        <v>7725</v>
      </c>
      <c r="D10313" s="774" t="s">
        <v>7723</v>
      </c>
      <c r="E10313" s="717">
        <v>24.5</v>
      </c>
    </row>
    <row r="10314" spans="1:5">
      <c r="A10314" s="774">
        <v>36230</v>
      </c>
      <c r="B10314" s="774" t="s">
        <v>10058</v>
      </c>
      <c r="C10314" s="774" t="s">
        <v>7725</v>
      </c>
      <c r="D10314" s="774" t="s">
        <v>7726</v>
      </c>
      <c r="E10314" s="717">
        <v>18</v>
      </c>
    </row>
    <row r="10315" spans="1:5">
      <c r="A10315" s="774">
        <v>36238</v>
      </c>
      <c r="B10315" s="774" t="s">
        <v>10059</v>
      </c>
      <c r="C10315" s="774" t="s">
        <v>7725</v>
      </c>
      <c r="D10315" s="774" t="s">
        <v>7723</v>
      </c>
      <c r="E10315" s="717">
        <v>17.59</v>
      </c>
    </row>
    <row r="10316" spans="1:5">
      <c r="A10316" s="774">
        <v>39363</v>
      </c>
      <c r="B10316" s="774" t="s">
        <v>10060</v>
      </c>
      <c r="C10316" s="774" t="s">
        <v>7728</v>
      </c>
      <c r="D10316" s="774" t="s">
        <v>7723</v>
      </c>
      <c r="E10316" s="718">
        <v>4259.87</v>
      </c>
    </row>
    <row r="10317" spans="1:5">
      <c r="A10317" s="774">
        <v>39361</v>
      </c>
      <c r="B10317" s="774" t="s">
        <v>10061</v>
      </c>
      <c r="C10317" s="774" t="s">
        <v>7728</v>
      </c>
      <c r="D10317" s="774" t="s">
        <v>7723</v>
      </c>
      <c r="E10317" s="718">
        <v>1095.3900000000001</v>
      </c>
    </row>
    <row r="10318" spans="1:5">
      <c r="A10318" s="774">
        <v>39362</v>
      </c>
      <c r="B10318" s="774" t="s">
        <v>10062</v>
      </c>
      <c r="C10318" s="774" t="s">
        <v>7728</v>
      </c>
      <c r="D10318" s="774" t="s">
        <v>7723</v>
      </c>
      <c r="E10318" s="718">
        <v>3370.81</v>
      </c>
    </row>
    <row r="10319" spans="1:5">
      <c r="A10319" s="774">
        <v>39364</v>
      </c>
      <c r="B10319" s="774" t="s">
        <v>10063</v>
      </c>
      <c r="C10319" s="774" t="s">
        <v>7728</v>
      </c>
      <c r="D10319" s="774" t="s">
        <v>7723</v>
      </c>
      <c r="E10319" s="718">
        <v>9736.86</v>
      </c>
    </row>
    <row r="10320" spans="1:5">
      <c r="A10320" s="774">
        <v>14576</v>
      </c>
      <c r="B10320" s="774" t="s">
        <v>10064</v>
      </c>
      <c r="C10320" s="774" t="s">
        <v>7728</v>
      </c>
      <c r="D10320" s="774" t="s">
        <v>7737</v>
      </c>
      <c r="E10320" s="718">
        <v>4494313.1100000003</v>
      </c>
    </row>
    <row r="10321" spans="1:5">
      <c r="A10321" s="774">
        <v>13877</v>
      </c>
      <c r="B10321" s="774" t="s">
        <v>10065</v>
      </c>
      <c r="C10321" s="774" t="s">
        <v>7728</v>
      </c>
      <c r="D10321" s="774" t="s">
        <v>7737</v>
      </c>
      <c r="E10321" s="718">
        <v>1923948.41</v>
      </c>
    </row>
    <row r="10322" spans="1:5">
      <c r="A10322" s="774">
        <v>7307</v>
      </c>
      <c r="B10322" s="774" t="s">
        <v>10066</v>
      </c>
      <c r="C10322" s="774" t="s">
        <v>7722</v>
      </c>
      <c r="D10322" s="774" t="s">
        <v>7723</v>
      </c>
      <c r="E10322" s="717">
        <v>28.14</v>
      </c>
    </row>
    <row r="10323" spans="1:5">
      <c r="A10323" s="774">
        <v>38122</v>
      </c>
      <c r="B10323" s="774" t="s">
        <v>10067</v>
      </c>
      <c r="C10323" s="774" t="s">
        <v>7722</v>
      </c>
      <c r="D10323" s="774" t="s">
        <v>7723</v>
      </c>
      <c r="E10323" s="717">
        <v>13.53</v>
      </c>
    </row>
    <row r="10324" spans="1:5">
      <c r="A10324" s="774">
        <v>38633</v>
      </c>
      <c r="B10324" s="774" t="s">
        <v>10068</v>
      </c>
      <c r="C10324" s="774" t="s">
        <v>7728</v>
      </c>
      <c r="D10324" s="774" t="s">
        <v>7723</v>
      </c>
      <c r="E10324" s="717">
        <v>12.26</v>
      </c>
    </row>
    <row r="10325" spans="1:5">
      <c r="A10325" s="774">
        <v>12344</v>
      </c>
      <c r="B10325" s="774" t="s">
        <v>10069</v>
      </c>
      <c r="C10325" s="774" t="s">
        <v>7728</v>
      </c>
      <c r="D10325" s="774" t="s">
        <v>7723</v>
      </c>
      <c r="E10325" s="717">
        <v>2.84</v>
      </c>
    </row>
    <row r="10326" spans="1:5">
      <c r="A10326" s="774">
        <v>12343</v>
      </c>
      <c r="B10326" s="774" t="s">
        <v>10070</v>
      </c>
      <c r="C10326" s="774" t="s">
        <v>7728</v>
      </c>
      <c r="D10326" s="774" t="s">
        <v>7723</v>
      </c>
      <c r="E10326" s="717">
        <v>4.4000000000000004</v>
      </c>
    </row>
    <row r="10327" spans="1:5">
      <c r="A10327" s="774">
        <v>3295</v>
      </c>
      <c r="B10327" s="774" t="s">
        <v>10071</v>
      </c>
      <c r="C10327" s="774" t="s">
        <v>7728</v>
      </c>
      <c r="D10327" s="774" t="s">
        <v>7723</v>
      </c>
      <c r="E10327" s="717">
        <v>15.37</v>
      </c>
    </row>
    <row r="10328" spans="1:5">
      <c r="A10328" s="774">
        <v>3302</v>
      </c>
      <c r="B10328" s="774" t="s">
        <v>10072</v>
      </c>
      <c r="C10328" s="774" t="s">
        <v>7728</v>
      </c>
      <c r="D10328" s="774" t="s">
        <v>7723</v>
      </c>
      <c r="E10328" s="717">
        <v>16.07</v>
      </c>
    </row>
    <row r="10329" spans="1:5">
      <c r="A10329" s="774">
        <v>3297</v>
      </c>
      <c r="B10329" s="774" t="s">
        <v>10073</v>
      </c>
      <c r="C10329" s="774" t="s">
        <v>7728</v>
      </c>
      <c r="D10329" s="774" t="s">
        <v>7723</v>
      </c>
      <c r="E10329" s="717">
        <v>17.149999999999999</v>
      </c>
    </row>
    <row r="10330" spans="1:5">
      <c r="A10330" s="774">
        <v>3294</v>
      </c>
      <c r="B10330" s="774" t="s">
        <v>10074</v>
      </c>
      <c r="C10330" s="774" t="s">
        <v>7728</v>
      </c>
      <c r="D10330" s="774" t="s">
        <v>7723</v>
      </c>
      <c r="E10330" s="717">
        <v>17.41</v>
      </c>
    </row>
    <row r="10331" spans="1:5">
      <c r="A10331" s="774">
        <v>3292</v>
      </c>
      <c r="B10331" s="774" t="s">
        <v>10075</v>
      </c>
      <c r="C10331" s="774" t="s">
        <v>7728</v>
      </c>
      <c r="D10331" s="774" t="s">
        <v>7726</v>
      </c>
      <c r="E10331" s="717">
        <v>16.36</v>
      </c>
    </row>
    <row r="10332" spans="1:5">
      <c r="A10332" s="774">
        <v>3298</v>
      </c>
      <c r="B10332" s="774" t="s">
        <v>10076</v>
      </c>
      <c r="C10332" s="774" t="s">
        <v>7728</v>
      </c>
      <c r="D10332" s="774" t="s">
        <v>7723</v>
      </c>
      <c r="E10332" s="717">
        <v>38.340000000000003</v>
      </c>
    </row>
    <row r="10333" spans="1:5">
      <c r="A10333" s="774">
        <v>11596</v>
      </c>
      <c r="B10333" s="774" t="s">
        <v>10077</v>
      </c>
      <c r="C10333" s="774" t="s">
        <v>7728</v>
      </c>
      <c r="D10333" s="774" t="s">
        <v>7737</v>
      </c>
      <c r="E10333" s="717">
        <v>427.37</v>
      </c>
    </row>
    <row r="10334" spans="1:5">
      <c r="A10334" s="774">
        <v>34802</v>
      </c>
      <c r="B10334" s="774" t="s">
        <v>10078</v>
      </c>
      <c r="C10334" s="774" t="s">
        <v>7728</v>
      </c>
      <c r="D10334" s="774" t="s">
        <v>7737</v>
      </c>
      <c r="E10334" s="718">
        <v>1173.69</v>
      </c>
    </row>
    <row r="10335" spans="1:5">
      <c r="A10335" s="774">
        <v>11588</v>
      </c>
      <c r="B10335" s="774" t="s">
        <v>10079</v>
      </c>
      <c r="C10335" s="774" t="s">
        <v>7728</v>
      </c>
      <c r="D10335" s="774" t="s">
        <v>7737</v>
      </c>
      <c r="E10335" s="718">
        <v>1266.23</v>
      </c>
    </row>
    <row r="10336" spans="1:5">
      <c r="A10336" s="774">
        <v>34383</v>
      </c>
      <c r="B10336" s="774" t="s">
        <v>10080</v>
      </c>
      <c r="C10336" s="774" t="s">
        <v>7728</v>
      </c>
      <c r="D10336" s="774" t="s">
        <v>7737</v>
      </c>
      <c r="E10336" s="718">
        <v>1392.94</v>
      </c>
    </row>
    <row r="10337" spans="1:5">
      <c r="A10337" s="774">
        <v>40451</v>
      </c>
      <c r="B10337" s="774" t="s">
        <v>10081</v>
      </c>
      <c r="C10337" s="774" t="s">
        <v>7725</v>
      </c>
      <c r="D10337" s="774" t="s">
        <v>7737</v>
      </c>
      <c r="E10337" s="717">
        <v>112.6</v>
      </c>
    </row>
    <row r="10338" spans="1:5">
      <c r="A10338" s="774">
        <v>40453</v>
      </c>
      <c r="B10338" s="774" t="s">
        <v>10082</v>
      </c>
      <c r="C10338" s="774" t="s">
        <v>7725</v>
      </c>
      <c r="D10338" s="774" t="s">
        <v>7737</v>
      </c>
      <c r="E10338" s="717">
        <v>121.83</v>
      </c>
    </row>
    <row r="10339" spans="1:5">
      <c r="A10339" s="774">
        <v>40452</v>
      </c>
      <c r="B10339" s="774" t="s">
        <v>10083</v>
      </c>
      <c r="C10339" s="774" t="s">
        <v>7725</v>
      </c>
      <c r="D10339" s="774" t="s">
        <v>7737</v>
      </c>
      <c r="E10339" s="717">
        <v>133.63</v>
      </c>
    </row>
    <row r="10340" spans="1:5">
      <c r="A10340" s="774">
        <v>11594</v>
      </c>
      <c r="B10340" s="774" t="s">
        <v>10084</v>
      </c>
      <c r="C10340" s="774" t="s">
        <v>7728</v>
      </c>
      <c r="D10340" s="774" t="s">
        <v>7737</v>
      </c>
      <c r="E10340" s="717">
        <v>403.58</v>
      </c>
    </row>
    <row r="10341" spans="1:5">
      <c r="A10341" s="774">
        <v>3311</v>
      </c>
      <c r="B10341" s="774" t="s">
        <v>10085</v>
      </c>
      <c r="C10341" s="774" t="s">
        <v>7938</v>
      </c>
      <c r="D10341" s="774" t="s">
        <v>7737</v>
      </c>
      <c r="E10341" s="717">
        <v>403.58</v>
      </c>
    </row>
    <row r="10342" spans="1:5">
      <c r="A10342" s="774">
        <v>11599</v>
      </c>
      <c r="B10342" s="774" t="s">
        <v>10086</v>
      </c>
      <c r="C10342" s="774" t="s">
        <v>7728</v>
      </c>
      <c r="D10342" s="774" t="s">
        <v>7737</v>
      </c>
      <c r="E10342" s="717">
        <v>536.72</v>
      </c>
    </row>
    <row r="10343" spans="1:5">
      <c r="A10343" s="774">
        <v>11593</v>
      </c>
      <c r="B10343" s="774" t="s">
        <v>10087</v>
      </c>
      <c r="C10343" s="774" t="s">
        <v>7728</v>
      </c>
      <c r="D10343" s="774" t="s">
        <v>7737</v>
      </c>
      <c r="E10343" s="717">
        <v>752.44</v>
      </c>
    </row>
    <row r="10344" spans="1:5">
      <c r="A10344" s="774">
        <v>3314</v>
      </c>
      <c r="B10344" s="774" t="s">
        <v>10088</v>
      </c>
      <c r="C10344" s="774" t="s">
        <v>7938</v>
      </c>
      <c r="D10344" s="774" t="s">
        <v>7737</v>
      </c>
      <c r="E10344" s="717">
        <v>538.15</v>
      </c>
    </row>
    <row r="10345" spans="1:5">
      <c r="A10345" s="774">
        <v>11597</v>
      </c>
      <c r="B10345" s="774" t="s">
        <v>10089</v>
      </c>
      <c r="C10345" s="774" t="s">
        <v>7728</v>
      </c>
      <c r="D10345" s="774" t="s">
        <v>7737</v>
      </c>
      <c r="E10345" s="717">
        <v>625.79999999999995</v>
      </c>
    </row>
    <row r="10346" spans="1:5">
      <c r="A10346" s="774">
        <v>3309</v>
      </c>
      <c r="B10346" s="774" t="s">
        <v>10090</v>
      </c>
      <c r="C10346" s="774" t="s">
        <v>7938</v>
      </c>
      <c r="D10346" s="774" t="s">
        <v>7737</v>
      </c>
      <c r="E10346" s="717">
        <v>427.37</v>
      </c>
    </row>
    <row r="10347" spans="1:5">
      <c r="A10347" s="774">
        <v>34612</v>
      </c>
      <c r="B10347" s="774" t="s">
        <v>10091</v>
      </c>
      <c r="C10347" s="774" t="s">
        <v>7728</v>
      </c>
      <c r="D10347" s="774" t="s">
        <v>7737</v>
      </c>
      <c r="E10347" s="717">
        <v>774.01</v>
      </c>
    </row>
    <row r="10348" spans="1:5">
      <c r="A10348" s="774">
        <v>34635</v>
      </c>
      <c r="B10348" s="774" t="s">
        <v>10092</v>
      </c>
      <c r="C10348" s="774" t="s">
        <v>7728</v>
      </c>
      <c r="D10348" s="774" t="s">
        <v>7737</v>
      </c>
      <c r="E10348" s="717">
        <v>995.34</v>
      </c>
    </row>
    <row r="10349" spans="1:5">
      <c r="A10349" s="774">
        <v>34633</v>
      </c>
      <c r="B10349" s="774" t="s">
        <v>10093</v>
      </c>
      <c r="C10349" s="774" t="s">
        <v>7728</v>
      </c>
      <c r="D10349" s="774" t="s">
        <v>7737</v>
      </c>
      <c r="E10349" s="718">
        <v>1097.1300000000001</v>
      </c>
    </row>
    <row r="10350" spans="1:5">
      <c r="A10350" s="774">
        <v>40440</v>
      </c>
      <c r="B10350" s="774" t="s">
        <v>10094</v>
      </c>
      <c r="C10350" s="774" t="s">
        <v>7938</v>
      </c>
      <c r="D10350" s="774" t="s">
        <v>7737</v>
      </c>
      <c r="E10350" s="717">
        <v>560.54</v>
      </c>
    </row>
    <row r="10351" spans="1:5">
      <c r="A10351" s="774">
        <v>40441</v>
      </c>
      <c r="B10351" s="774" t="s">
        <v>10095</v>
      </c>
      <c r="C10351" s="774" t="s">
        <v>7938</v>
      </c>
      <c r="D10351" s="774" t="s">
        <v>7737</v>
      </c>
      <c r="E10351" s="717">
        <v>357.87</v>
      </c>
    </row>
    <row r="10352" spans="1:5">
      <c r="A10352" s="774">
        <v>40449</v>
      </c>
      <c r="B10352" s="774" t="s">
        <v>10096</v>
      </c>
      <c r="C10352" s="774" t="s">
        <v>7938</v>
      </c>
      <c r="D10352" s="774" t="s">
        <v>7737</v>
      </c>
      <c r="E10352" s="717">
        <v>300.85000000000002</v>
      </c>
    </row>
    <row r="10353" spans="1:5">
      <c r="A10353" s="774">
        <v>34800</v>
      </c>
      <c r="B10353" s="774" t="s">
        <v>10097</v>
      </c>
      <c r="C10353" s="774" t="s">
        <v>7938</v>
      </c>
      <c r="D10353" s="774" t="s">
        <v>7737</v>
      </c>
      <c r="E10353" s="717">
        <v>376.22</v>
      </c>
    </row>
    <row r="10354" spans="1:5">
      <c r="A10354" s="774">
        <v>11592</v>
      </c>
      <c r="B10354" s="774" t="s">
        <v>10098</v>
      </c>
      <c r="C10354" s="774" t="s">
        <v>7728</v>
      </c>
      <c r="D10354" s="774" t="s">
        <v>7737</v>
      </c>
      <c r="E10354" s="717">
        <v>538.15</v>
      </c>
    </row>
    <row r="10355" spans="1:5">
      <c r="A10355" s="774">
        <v>40438</v>
      </c>
      <c r="B10355" s="774" t="s">
        <v>10099</v>
      </c>
      <c r="C10355" s="774" t="s">
        <v>7938</v>
      </c>
      <c r="D10355" s="774" t="s">
        <v>7737</v>
      </c>
      <c r="E10355" s="717">
        <v>250.64</v>
      </c>
    </row>
    <row r="10356" spans="1:5">
      <c r="A10356" s="774">
        <v>40436</v>
      </c>
      <c r="B10356" s="774" t="s">
        <v>10100</v>
      </c>
      <c r="C10356" s="774" t="s">
        <v>7938</v>
      </c>
      <c r="D10356" s="774" t="s">
        <v>7737</v>
      </c>
      <c r="E10356" s="717">
        <v>312.52999999999997</v>
      </c>
    </row>
    <row r="10357" spans="1:5">
      <c r="A10357" s="774">
        <v>4315</v>
      </c>
      <c r="B10357" s="774" t="s">
        <v>10101</v>
      </c>
      <c r="C10357" s="774" t="s">
        <v>7728</v>
      </c>
      <c r="D10357" s="774" t="s">
        <v>7723</v>
      </c>
      <c r="E10357" s="717">
        <v>1.81</v>
      </c>
    </row>
    <row r="10358" spans="1:5">
      <c r="A10358" s="774">
        <v>42482</v>
      </c>
      <c r="B10358" s="774" t="s">
        <v>10102</v>
      </c>
      <c r="C10358" s="774" t="s">
        <v>7728</v>
      </c>
      <c r="D10358" s="774" t="s">
        <v>7723</v>
      </c>
      <c r="E10358" s="717">
        <v>2.41</v>
      </c>
    </row>
    <row r="10359" spans="1:5">
      <c r="A10359" s="774">
        <v>402</v>
      </c>
      <c r="B10359" s="774" t="s">
        <v>10103</v>
      </c>
      <c r="C10359" s="774" t="s">
        <v>7728</v>
      </c>
      <c r="D10359" s="774" t="s">
        <v>7737</v>
      </c>
      <c r="E10359" s="717">
        <v>9.9499999999999993</v>
      </c>
    </row>
    <row r="10360" spans="1:5">
      <c r="A10360" s="774">
        <v>4226</v>
      </c>
      <c r="B10360" s="774" t="s">
        <v>10104</v>
      </c>
      <c r="C10360" s="774" t="s">
        <v>7748</v>
      </c>
      <c r="D10360" s="774" t="s">
        <v>7726</v>
      </c>
      <c r="E10360" s="717">
        <v>5.53</v>
      </c>
    </row>
    <row r="10361" spans="1:5">
      <c r="A10361" s="774">
        <v>4222</v>
      </c>
      <c r="B10361" s="774" t="s">
        <v>10105</v>
      </c>
      <c r="C10361" s="774" t="s">
        <v>7722</v>
      </c>
      <c r="D10361" s="774" t="s">
        <v>7726</v>
      </c>
      <c r="E10361" s="717">
        <v>4.7</v>
      </c>
    </row>
    <row r="10362" spans="1:5">
      <c r="A10362" s="774">
        <v>34804</v>
      </c>
      <c r="B10362" s="774" t="s">
        <v>10106</v>
      </c>
      <c r="C10362" s="774" t="s">
        <v>7725</v>
      </c>
      <c r="D10362" s="774" t="s">
        <v>7737</v>
      </c>
      <c r="E10362" s="717">
        <v>45.43</v>
      </c>
    </row>
    <row r="10363" spans="1:5">
      <c r="A10363" s="774">
        <v>4013</v>
      </c>
      <c r="B10363" s="774" t="s">
        <v>10107</v>
      </c>
      <c r="C10363" s="774" t="s">
        <v>7725</v>
      </c>
      <c r="D10363" s="774" t="s">
        <v>7723</v>
      </c>
      <c r="E10363" s="717">
        <v>4.3</v>
      </c>
    </row>
    <row r="10364" spans="1:5">
      <c r="A10364" s="774">
        <v>4011</v>
      </c>
      <c r="B10364" s="774" t="s">
        <v>10108</v>
      </c>
      <c r="C10364" s="774" t="s">
        <v>7725</v>
      </c>
      <c r="D10364" s="774" t="s">
        <v>7723</v>
      </c>
      <c r="E10364" s="717">
        <v>4.8</v>
      </c>
    </row>
    <row r="10365" spans="1:5">
      <c r="A10365" s="774">
        <v>4021</v>
      </c>
      <c r="B10365" s="774" t="s">
        <v>10109</v>
      </c>
      <c r="C10365" s="774" t="s">
        <v>7725</v>
      </c>
      <c r="D10365" s="774" t="s">
        <v>7723</v>
      </c>
      <c r="E10365" s="717">
        <v>5.98</v>
      </c>
    </row>
    <row r="10366" spans="1:5">
      <c r="A10366" s="774">
        <v>4019</v>
      </c>
      <c r="B10366" s="774" t="s">
        <v>10110</v>
      </c>
      <c r="C10366" s="774" t="s">
        <v>7725</v>
      </c>
      <c r="D10366" s="774" t="s">
        <v>7723</v>
      </c>
      <c r="E10366" s="717">
        <v>7.19</v>
      </c>
    </row>
    <row r="10367" spans="1:5">
      <c r="A10367" s="774">
        <v>4012</v>
      </c>
      <c r="B10367" s="774" t="s">
        <v>10111</v>
      </c>
      <c r="C10367" s="774" t="s">
        <v>7725</v>
      </c>
      <c r="D10367" s="774" t="s">
        <v>7723</v>
      </c>
      <c r="E10367" s="717">
        <v>9.6300000000000008</v>
      </c>
    </row>
    <row r="10368" spans="1:5">
      <c r="A10368" s="774">
        <v>4020</v>
      </c>
      <c r="B10368" s="774" t="s">
        <v>10112</v>
      </c>
      <c r="C10368" s="774" t="s">
        <v>7725</v>
      </c>
      <c r="D10368" s="774" t="s">
        <v>7723</v>
      </c>
      <c r="E10368" s="717">
        <v>12.06</v>
      </c>
    </row>
    <row r="10369" spans="1:5">
      <c r="A10369" s="774">
        <v>4018</v>
      </c>
      <c r="B10369" s="774" t="s">
        <v>10113</v>
      </c>
      <c r="C10369" s="774" t="s">
        <v>7725</v>
      </c>
      <c r="D10369" s="774" t="s">
        <v>7723</v>
      </c>
      <c r="E10369" s="717">
        <v>14.45</v>
      </c>
    </row>
    <row r="10370" spans="1:5">
      <c r="A10370" s="774">
        <v>36498</v>
      </c>
      <c r="B10370" s="774" t="s">
        <v>10114</v>
      </c>
      <c r="C10370" s="774" t="s">
        <v>7728</v>
      </c>
      <c r="D10370" s="774" t="s">
        <v>7737</v>
      </c>
      <c r="E10370" s="718">
        <v>5282.42</v>
      </c>
    </row>
    <row r="10371" spans="1:5">
      <c r="A10371" s="774">
        <v>12872</v>
      </c>
      <c r="B10371" s="774" t="s">
        <v>10115</v>
      </c>
      <c r="C10371" s="774" t="s">
        <v>615</v>
      </c>
      <c r="D10371" s="774" t="s">
        <v>7723</v>
      </c>
      <c r="E10371" s="717">
        <v>14.53</v>
      </c>
    </row>
    <row r="10372" spans="1:5">
      <c r="A10372" s="774">
        <v>41075</v>
      </c>
      <c r="B10372" s="774" t="s">
        <v>10116</v>
      </c>
      <c r="C10372" s="774" t="s">
        <v>7941</v>
      </c>
      <c r="D10372" s="774" t="s">
        <v>7723</v>
      </c>
      <c r="E10372" s="718">
        <v>2588.92</v>
      </c>
    </row>
    <row r="10373" spans="1:5">
      <c r="A10373" s="774">
        <v>3315</v>
      </c>
      <c r="B10373" s="774" t="s">
        <v>10117</v>
      </c>
      <c r="C10373" s="774" t="s">
        <v>7748</v>
      </c>
      <c r="D10373" s="774" t="s">
        <v>7723</v>
      </c>
      <c r="E10373" s="717">
        <v>0.34</v>
      </c>
    </row>
    <row r="10374" spans="1:5">
      <c r="A10374" s="774">
        <v>36870</v>
      </c>
      <c r="B10374" s="774" t="s">
        <v>10118</v>
      </c>
      <c r="C10374" s="774" t="s">
        <v>7748</v>
      </c>
      <c r="D10374" s="774" t="s">
        <v>7723</v>
      </c>
      <c r="E10374" s="717">
        <v>0.51</v>
      </c>
    </row>
    <row r="10375" spans="1:5">
      <c r="A10375" s="774">
        <v>5092</v>
      </c>
      <c r="B10375" s="774" t="s">
        <v>10119</v>
      </c>
      <c r="C10375" s="774" t="s">
        <v>8219</v>
      </c>
      <c r="D10375" s="774" t="s">
        <v>7723</v>
      </c>
      <c r="E10375" s="717">
        <v>13.6</v>
      </c>
    </row>
    <row r="10376" spans="1:5">
      <c r="A10376" s="774">
        <v>11462</v>
      </c>
      <c r="B10376" s="774" t="s">
        <v>10120</v>
      </c>
      <c r="C10376" s="774" t="s">
        <v>8219</v>
      </c>
      <c r="D10376" s="774" t="s">
        <v>7723</v>
      </c>
      <c r="E10376" s="717">
        <v>13.9</v>
      </c>
    </row>
    <row r="10377" spans="1:5">
      <c r="A10377" s="774">
        <v>36529</v>
      </c>
      <c r="B10377" s="774" t="s">
        <v>10121</v>
      </c>
      <c r="C10377" s="774" t="s">
        <v>7728</v>
      </c>
      <c r="D10377" s="774" t="s">
        <v>7737</v>
      </c>
      <c r="E10377" s="718">
        <v>38265.300000000003</v>
      </c>
    </row>
    <row r="10378" spans="1:5">
      <c r="A10378" s="774">
        <v>3318</v>
      </c>
      <c r="B10378" s="774" t="s">
        <v>10122</v>
      </c>
      <c r="C10378" s="774" t="s">
        <v>7728</v>
      </c>
      <c r="D10378" s="774" t="s">
        <v>7737</v>
      </c>
      <c r="E10378" s="718">
        <v>30000</v>
      </c>
    </row>
    <row r="10379" spans="1:5">
      <c r="A10379" s="774">
        <v>3324</v>
      </c>
      <c r="B10379" s="774" t="s">
        <v>833</v>
      </c>
      <c r="C10379" s="774" t="s">
        <v>7725</v>
      </c>
      <c r="D10379" s="774" t="s">
        <v>7737</v>
      </c>
      <c r="E10379" s="717">
        <v>6.78</v>
      </c>
    </row>
    <row r="10380" spans="1:5">
      <c r="A10380" s="774">
        <v>3322</v>
      </c>
      <c r="B10380" s="774" t="s">
        <v>10123</v>
      </c>
      <c r="C10380" s="774" t="s">
        <v>7725</v>
      </c>
      <c r="D10380" s="774" t="s">
        <v>7737</v>
      </c>
      <c r="E10380" s="717">
        <v>9.5</v>
      </c>
    </row>
    <row r="10381" spans="1:5">
      <c r="A10381" s="774">
        <v>5076</v>
      </c>
      <c r="B10381" s="774" t="s">
        <v>10124</v>
      </c>
      <c r="C10381" s="774" t="s">
        <v>7748</v>
      </c>
      <c r="D10381" s="774" t="s">
        <v>7723</v>
      </c>
      <c r="E10381" s="717">
        <v>14.59</v>
      </c>
    </row>
    <row r="10382" spans="1:5">
      <c r="A10382" s="774">
        <v>5077</v>
      </c>
      <c r="B10382" s="774" t="s">
        <v>10125</v>
      </c>
      <c r="C10382" s="774" t="s">
        <v>7748</v>
      </c>
      <c r="D10382" s="774" t="s">
        <v>7723</v>
      </c>
      <c r="E10382" s="717">
        <v>16.12</v>
      </c>
    </row>
    <row r="10383" spans="1:5">
      <c r="A10383" s="774">
        <v>11837</v>
      </c>
      <c r="B10383" s="774" t="s">
        <v>10126</v>
      </c>
      <c r="C10383" s="774" t="s">
        <v>7728</v>
      </c>
      <c r="D10383" s="774" t="s">
        <v>7723</v>
      </c>
      <c r="E10383" s="717">
        <v>50.85</v>
      </c>
    </row>
    <row r="10384" spans="1:5">
      <c r="A10384" s="774">
        <v>38055</v>
      </c>
      <c r="B10384" s="774" t="s">
        <v>10127</v>
      </c>
      <c r="C10384" s="774" t="s">
        <v>7728</v>
      </c>
      <c r="D10384" s="774" t="s">
        <v>7723</v>
      </c>
      <c r="E10384" s="717">
        <v>4.6100000000000003</v>
      </c>
    </row>
    <row r="10385" spans="1:5">
      <c r="A10385" s="774">
        <v>415</v>
      </c>
      <c r="B10385" s="774" t="s">
        <v>10128</v>
      </c>
      <c r="C10385" s="774" t="s">
        <v>7728</v>
      </c>
      <c r="D10385" s="774" t="s">
        <v>7723</v>
      </c>
      <c r="E10385" s="717">
        <v>20.85</v>
      </c>
    </row>
    <row r="10386" spans="1:5">
      <c r="A10386" s="774">
        <v>416</v>
      </c>
      <c r="B10386" s="774" t="s">
        <v>10129</v>
      </c>
      <c r="C10386" s="774" t="s">
        <v>7728</v>
      </c>
      <c r="D10386" s="774" t="s">
        <v>7723</v>
      </c>
      <c r="E10386" s="717">
        <v>7.63</v>
      </c>
    </row>
    <row r="10387" spans="1:5">
      <c r="A10387" s="774">
        <v>425</v>
      </c>
      <c r="B10387" s="774" t="s">
        <v>10130</v>
      </c>
      <c r="C10387" s="774" t="s">
        <v>7728</v>
      </c>
      <c r="D10387" s="774" t="s">
        <v>7723</v>
      </c>
      <c r="E10387" s="717">
        <v>4.7300000000000004</v>
      </c>
    </row>
    <row r="10388" spans="1:5">
      <c r="A10388" s="774">
        <v>426</v>
      </c>
      <c r="B10388" s="774" t="s">
        <v>10131</v>
      </c>
      <c r="C10388" s="774" t="s">
        <v>7728</v>
      </c>
      <c r="D10388" s="774" t="s">
        <v>7723</v>
      </c>
      <c r="E10388" s="717">
        <v>26.06</v>
      </c>
    </row>
    <row r="10389" spans="1:5">
      <c r="A10389" s="774">
        <v>38056</v>
      </c>
      <c r="B10389" s="774" t="s">
        <v>10132</v>
      </c>
      <c r="C10389" s="774" t="s">
        <v>7728</v>
      </c>
      <c r="D10389" s="774" t="s">
        <v>7723</v>
      </c>
      <c r="E10389" s="717">
        <v>25.45</v>
      </c>
    </row>
    <row r="10390" spans="1:5">
      <c r="A10390" s="774">
        <v>1564</v>
      </c>
      <c r="B10390" s="774" t="s">
        <v>10133</v>
      </c>
      <c r="C10390" s="774" t="s">
        <v>7728</v>
      </c>
      <c r="D10390" s="774" t="s">
        <v>7723</v>
      </c>
      <c r="E10390" s="717">
        <v>9.7100000000000009</v>
      </c>
    </row>
    <row r="10391" spans="1:5">
      <c r="A10391" s="774">
        <v>11032</v>
      </c>
      <c r="B10391" s="774" t="s">
        <v>10134</v>
      </c>
      <c r="C10391" s="774" t="s">
        <v>7728</v>
      </c>
      <c r="D10391" s="774" t="s">
        <v>7723</v>
      </c>
      <c r="E10391" s="717">
        <v>10.210000000000001</v>
      </c>
    </row>
    <row r="10392" spans="1:5">
      <c r="A10392" s="774">
        <v>36786</v>
      </c>
      <c r="B10392" s="774" t="s">
        <v>10135</v>
      </c>
      <c r="C10392" s="774" t="s">
        <v>10136</v>
      </c>
      <c r="D10392" s="774" t="s">
        <v>7737</v>
      </c>
      <c r="E10392" s="717">
        <v>130.32</v>
      </c>
    </row>
    <row r="10393" spans="1:5">
      <c r="A10393" s="774">
        <v>36785</v>
      </c>
      <c r="B10393" s="774" t="s">
        <v>10137</v>
      </c>
      <c r="C10393" s="774" t="s">
        <v>10136</v>
      </c>
      <c r="D10393" s="774" t="s">
        <v>7737</v>
      </c>
      <c r="E10393" s="717">
        <v>113.24</v>
      </c>
    </row>
    <row r="10394" spans="1:5">
      <c r="A10394" s="774">
        <v>36782</v>
      </c>
      <c r="B10394" s="774" t="s">
        <v>10138</v>
      </c>
      <c r="C10394" s="774" t="s">
        <v>10136</v>
      </c>
      <c r="D10394" s="774" t="s">
        <v>7737</v>
      </c>
      <c r="E10394" s="717">
        <v>135.16999999999999</v>
      </c>
    </row>
    <row r="10395" spans="1:5">
      <c r="A10395" s="774">
        <v>25930</v>
      </c>
      <c r="B10395" s="774" t="s">
        <v>10139</v>
      </c>
      <c r="C10395" s="774" t="s">
        <v>10136</v>
      </c>
      <c r="D10395" s="774" t="s">
        <v>7737</v>
      </c>
      <c r="E10395" s="717">
        <v>152.25</v>
      </c>
    </row>
    <row r="10396" spans="1:5">
      <c r="A10396" s="774">
        <v>4824</v>
      </c>
      <c r="B10396" s="774" t="s">
        <v>10140</v>
      </c>
      <c r="C10396" s="774" t="s">
        <v>7748</v>
      </c>
      <c r="D10396" s="774" t="s">
        <v>7723</v>
      </c>
      <c r="E10396" s="717">
        <v>0.32</v>
      </c>
    </row>
    <row r="10397" spans="1:5">
      <c r="A10397" s="774">
        <v>11795</v>
      </c>
      <c r="B10397" s="774" t="s">
        <v>10141</v>
      </c>
      <c r="C10397" s="774" t="s">
        <v>7725</v>
      </c>
      <c r="D10397" s="774" t="s">
        <v>7723</v>
      </c>
      <c r="E10397" s="717">
        <v>498.11</v>
      </c>
    </row>
    <row r="10398" spans="1:5">
      <c r="A10398" s="774">
        <v>134</v>
      </c>
      <c r="B10398" s="774" t="s">
        <v>10142</v>
      </c>
      <c r="C10398" s="774" t="s">
        <v>7748</v>
      </c>
      <c r="D10398" s="774" t="s">
        <v>7723</v>
      </c>
      <c r="E10398" s="717">
        <v>1.32</v>
      </c>
    </row>
    <row r="10399" spans="1:5">
      <c r="A10399" s="774">
        <v>4229</v>
      </c>
      <c r="B10399" s="774" t="s">
        <v>10143</v>
      </c>
      <c r="C10399" s="774" t="s">
        <v>7748</v>
      </c>
      <c r="D10399" s="774" t="s">
        <v>7723</v>
      </c>
      <c r="E10399" s="717">
        <v>35.96</v>
      </c>
    </row>
    <row r="10400" spans="1:5">
      <c r="A10400" s="774">
        <v>11244</v>
      </c>
      <c r="B10400" s="774" t="s">
        <v>10144</v>
      </c>
      <c r="C10400" s="774" t="s">
        <v>7728</v>
      </c>
      <c r="D10400" s="774" t="s">
        <v>7737</v>
      </c>
      <c r="E10400" s="717">
        <v>234.04</v>
      </c>
    </row>
    <row r="10401" spans="1:5">
      <c r="A10401" s="774">
        <v>11245</v>
      </c>
      <c r="B10401" s="774" t="s">
        <v>10145</v>
      </c>
      <c r="C10401" s="774" t="s">
        <v>7728</v>
      </c>
      <c r="D10401" s="774" t="s">
        <v>7737</v>
      </c>
      <c r="E10401" s="717">
        <v>323.72000000000003</v>
      </c>
    </row>
    <row r="10402" spans="1:5">
      <c r="A10402" s="774">
        <v>11235</v>
      </c>
      <c r="B10402" s="774" t="s">
        <v>10146</v>
      </c>
      <c r="C10402" s="774" t="s">
        <v>7728</v>
      </c>
      <c r="D10402" s="774" t="s">
        <v>7737</v>
      </c>
      <c r="E10402" s="717">
        <v>178.6</v>
      </c>
    </row>
    <row r="10403" spans="1:5">
      <c r="A10403" s="774">
        <v>11236</v>
      </c>
      <c r="B10403" s="774" t="s">
        <v>10147</v>
      </c>
      <c r="C10403" s="774" t="s">
        <v>7728</v>
      </c>
      <c r="D10403" s="774" t="s">
        <v>7737</v>
      </c>
      <c r="E10403" s="717">
        <v>226.97</v>
      </c>
    </row>
    <row r="10404" spans="1:5">
      <c r="A10404" s="774">
        <v>11731</v>
      </c>
      <c r="B10404" s="774" t="s">
        <v>10148</v>
      </c>
      <c r="C10404" s="774" t="s">
        <v>7728</v>
      </c>
      <c r="D10404" s="774" t="s">
        <v>7723</v>
      </c>
      <c r="E10404" s="717">
        <v>6.04</v>
      </c>
    </row>
    <row r="10405" spans="1:5">
      <c r="A10405" s="774">
        <v>11732</v>
      </c>
      <c r="B10405" s="774" t="s">
        <v>10149</v>
      </c>
      <c r="C10405" s="774" t="s">
        <v>7728</v>
      </c>
      <c r="D10405" s="774" t="s">
        <v>7723</v>
      </c>
      <c r="E10405" s="717">
        <v>30.7</v>
      </c>
    </row>
    <row r="10406" spans="1:5">
      <c r="A10406" s="774">
        <v>36494</v>
      </c>
      <c r="B10406" s="774" t="s">
        <v>10150</v>
      </c>
      <c r="C10406" s="774" t="s">
        <v>7728</v>
      </c>
      <c r="D10406" s="774" t="s">
        <v>7737</v>
      </c>
      <c r="E10406" s="718">
        <v>407612.18</v>
      </c>
    </row>
    <row r="10407" spans="1:5">
      <c r="A10407" s="774">
        <v>36493</v>
      </c>
      <c r="B10407" s="774" t="s">
        <v>10151</v>
      </c>
      <c r="C10407" s="774" t="s">
        <v>7728</v>
      </c>
      <c r="D10407" s="774" t="s">
        <v>7737</v>
      </c>
      <c r="E10407" s="718">
        <v>461808.05</v>
      </c>
    </row>
    <row r="10408" spans="1:5">
      <c r="A10408" s="774">
        <v>36492</v>
      </c>
      <c r="B10408" s="774" t="s">
        <v>10152</v>
      </c>
      <c r="C10408" s="774" t="s">
        <v>7728</v>
      </c>
      <c r="D10408" s="774" t="s">
        <v>7737</v>
      </c>
      <c r="E10408" s="718">
        <v>857864.21</v>
      </c>
    </row>
    <row r="10409" spans="1:5">
      <c r="A10409" s="774">
        <v>13333</v>
      </c>
      <c r="B10409" s="774" t="s">
        <v>10153</v>
      </c>
      <c r="C10409" s="774" t="s">
        <v>7728</v>
      </c>
      <c r="D10409" s="774" t="s">
        <v>7737</v>
      </c>
      <c r="E10409" s="718">
        <v>146282.53</v>
      </c>
    </row>
    <row r="10410" spans="1:5">
      <c r="A10410" s="774">
        <v>13533</v>
      </c>
      <c r="B10410" s="774" t="s">
        <v>10154</v>
      </c>
      <c r="C10410" s="774" t="s">
        <v>7728</v>
      </c>
      <c r="D10410" s="774" t="s">
        <v>7737</v>
      </c>
      <c r="E10410" s="718">
        <v>130760.33</v>
      </c>
    </row>
    <row r="10411" spans="1:5">
      <c r="A10411" s="774">
        <v>36499</v>
      </c>
      <c r="B10411" s="774" t="s">
        <v>10155</v>
      </c>
      <c r="C10411" s="774" t="s">
        <v>7728</v>
      </c>
      <c r="D10411" s="774" t="s">
        <v>7737</v>
      </c>
      <c r="E10411" s="718">
        <v>2852.51</v>
      </c>
    </row>
    <row r="10412" spans="1:5">
      <c r="A10412" s="774">
        <v>39585</v>
      </c>
      <c r="B10412" s="774" t="s">
        <v>10156</v>
      </c>
      <c r="C10412" s="774" t="s">
        <v>7728</v>
      </c>
      <c r="D10412" s="774" t="s">
        <v>7737</v>
      </c>
      <c r="E10412" s="718">
        <v>94454.63</v>
      </c>
    </row>
    <row r="10413" spans="1:5">
      <c r="A10413" s="774">
        <v>39586</v>
      </c>
      <c r="B10413" s="774" t="s">
        <v>10157</v>
      </c>
      <c r="C10413" s="774" t="s">
        <v>7728</v>
      </c>
      <c r="D10413" s="774" t="s">
        <v>7737</v>
      </c>
      <c r="E10413" s="718">
        <v>110788.88</v>
      </c>
    </row>
    <row r="10414" spans="1:5">
      <c r="A10414" s="774">
        <v>39587</v>
      </c>
      <c r="B10414" s="774" t="s">
        <v>10158</v>
      </c>
      <c r="C10414" s="774" t="s">
        <v>7728</v>
      </c>
      <c r="D10414" s="774" t="s">
        <v>7737</v>
      </c>
      <c r="E10414" s="718">
        <v>134935.18</v>
      </c>
    </row>
    <row r="10415" spans="1:5">
      <c r="A10415" s="774">
        <v>39588</v>
      </c>
      <c r="B10415" s="774" t="s">
        <v>10159</v>
      </c>
      <c r="C10415" s="774" t="s">
        <v>7728</v>
      </c>
      <c r="D10415" s="774" t="s">
        <v>7737</v>
      </c>
      <c r="E10415" s="718">
        <v>156240.73000000001</v>
      </c>
    </row>
    <row r="10416" spans="1:5">
      <c r="A10416" s="774">
        <v>39584</v>
      </c>
      <c r="B10416" s="774" t="s">
        <v>10160</v>
      </c>
      <c r="C10416" s="774" t="s">
        <v>7728</v>
      </c>
      <c r="D10416" s="774" t="s">
        <v>7737</v>
      </c>
      <c r="E10416" s="718">
        <v>84114.33</v>
      </c>
    </row>
    <row r="10417" spans="1:5">
      <c r="A10417" s="774">
        <v>39590</v>
      </c>
      <c r="B10417" s="774" t="s">
        <v>10161</v>
      </c>
      <c r="C10417" s="774" t="s">
        <v>7728</v>
      </c>
      <c r="D10417" s="774" t="s">
        <v>7737</v>
      </c>
      <c r="E10417" s="718">
        <v>82097.399999999994</v>
      </c>
    </row>
    <row r="10418" spans="1:5">
      <c r="A10418" s="774">
        <v>39592</v>
      </c>
      <c r="B10418" s="774" t="s">
        <v>10162</v>
      </c>
      <c r="C10418" s="774" t="s">
        <v>7728</v>
      </c>
      <c r="D10418" s="774" t="s">
        <v>7737</v>
      </c>
      <c r="E10418" s="718">
        <v>117975.95</v>
      </c>
    </row>
    <row r="10419" spans="1:5">
      <c r="A10419" s="774">
        <v>39593</v>
      </c>
      <c r="B10419" s="774" t="s">
        <v>10163</v>
      </c>
      <c r="C10419" s="774" t="s">
        <v>7728</v>
      </c>
      <c r="D10419" s="774" t="s">
        <v>7737</v>
      </c>
      <c r="E10419" s="718">
        <v>134935.18</v>
      </c>
    </row>
    <row r="10420" spans="1:5">
      <c r="A10420" s="774">
        <v>14254</v>
      </c>
      <c r="B10420" s="774" t="s">
        <v>10164</v>
      </c>
      <c r="C10420" s="774" t="s">
        <v>7728</v>
      </c>
      <c r="D10420" s="774" t="s">
        <v>7737</v>
      </c>
      <c r="E10420" s="718">
        <v>76700</v>
      </c>
    </row>
    <row r="10421" spans="1:5">
      <c r="A10421" s="774">
        <v>25987</v>
      </c>
      <c r="B10421" s="774" t="s">
        <v>10165</v>
      </c>
      <c r="C10421" s="774" t="s">
        <v>7728</v>
      </c>
      <c r="D10421" s="774" t="s">
        <v>7737</v>
      </c>
      <c r="E10421" s="718">
        <v>64050.62</v>
      </c>
    </row>
    <row r="10422" spans="1:5">
      <c r="A10422" s="774">
        <v>25019</v>
      </c>
      <c r="B10422" s="774" t="s">
        <v>10166</v>
      </c>
      <c r="C10422" s="774" t="s">
        <v>7728</v>
      </c>
      <c r="D10422" s="774" t="s">
        <v>7737</v>
      </c>
      <c r="E10422" s="718">
        <v>109789.92</v>
      </c>
    </row>
    <row r="10423" spans="1:5">
      <c r="A10423" s="774">
        <v>36501</v>
      </c>
      <c r="B10423" s="774" t="s">
        <v>10167</v>
      </c>
      <c r="C10423" s="774" t="s">
        <v>7728</v>
      </c>
      <c r="D10423" s="774" t="s">
        <v>7737</v>
      </c>
      <c r="E10423" s="718">
        <v>97750.86</v>
      </c>
    </row>
    <row r="10424" spans="1:5">
      <c r="A10424" s="774">
        <v>25986</v>
      </c>
      <c r="B10424" s="774" t="s">
        <v>10168</v>
      </c>
      <c r="C10424" s="774" t="s">
        <v>7728</v>
      </c>
      <c r="D10424" s="774" t="s">
        <v>7737</v>
      </c>
      <c r="E10424" s="718">
        <v>117515.26</v>
      </c>
    </row>
    <row r="10425" spans="1:5">
      <c r="A10425" s="774">
        <v>36500</v>
      </c>
      <c r="B10425" s="774" t="s">
        <v>10169</v>
      </c>
      <c r="C10425" s="774" t="s">
        <v>7728</v>
      </c>
      <c r="D10425" s="774" t="s">
        <v>7737</v>
      </c>
      <c r="E10425" s="718">
        <v>69077.86</v>
      </c>
    </row>
    <row r="10426" spans="1:5">
      <c r="A10426" s="774">
        <v>20017</v>
      </c>
      <c r="B10426" s="774" t="s">
        <v>10170</v>
      </c>
      <c r="C10426" s="774" t="s">
        <v>7760</v>
      </c>
      <c r="D10426" s="774" t="s">
        <v>7723</v>
      </c>
      <c r="E10426" s="717">
        <v>6.05</v>
      </c>
    </row>
    <row r="10427" spans="1:5">
      <c r="A10427" s="774">
        <v>20007</v>
      </c>
      <c r="B10427" s="774" t="s">
        <v>10171</v>
      </c>
      <c r="C10427" s="774" t="s">
        <v>7760</v>
      </c>
      <c r="D10427" s="774" t="s">
        <v>7723</v>
      </c>
      <c r="E10427" s="717">
        <v>4.6399999999999997</v>
      </c>
    </row>
    <row r="10428" spans="1:5">
      <c r="A10428" s="774">
        <v>39836</v>
      </c>
      <c r="B10428" s="774" t="s">
        <v>10172</v>
      </c>
      <c r="C10428" s="774" t="s">
        <v>8254</v>
      </c>
      <c r="D10428" s="774" t="s">
        <v>7723</v>
      </c>
      <c r="E10428" s="717">
        <v>119.72</v>
      </c>
    </row>
    <row r="10429" spans="1:5">
      <c r="A10429" s="774">
        <v>39830</v>
      </c>
      <c r="B10429" s="774" t="s">
        <v>10173</v>
      </c>
      <c r="C10429" s="774" t="s">
        <v>8254</v>
      </c>
      <c r="D10429" s="774" t="s">
        <v>7723</v>
      </c>
      <c r="E10429" s="717">
        <v>136.54</v>
      </c>
    </row>
    <row r="10430" spans="1:5">
      <c r="A10430" s="774">
        <v>39831</v>
      </c>
      <c r="B10430" s="774" t="s">
        <v>10174</v>
      </c>
      <c r="C10430" s="774" t="s">
        <v>8254</v>
      </c>
      <c r="D10430" s="774" t="s">
        <v>7723</v>
      </c>
      <c r="E10430" s="717">
        <v>136.25</v>
      </c>
    </row>
    <row r="10431" spans="1:5">
      <c r="A10431" s="774">
        <v>36888</v>
      </c>
      <c r="B10431" s="774" t="s">
        <v>10175</v>
      </c>
      <c r="C10431" s="774" t="s">
        <v>7760</v>
      </c>
      <c r="D10431" s="774" t="s">
        <v>7737</v>
      </c>
      <c r="E10431" s="717">
        <v>7.58</v>
      </c>
    </row>
    <row r="10432" spans="1:5">
      <c r="A10432" s="774">
        <v>40527</v>
      </c>
      <c r="B10432" s="774" t="s">
        <v>10176</v>
      </c>
      <c r="C10432" s="774" t="s">
        <v>7728</v>
      </c>
      <c r="D10432" s="774" t="s">
        <v>7737</v>
      </c>
      <c r="E10432" s="718">
        <v>2276.73</v>
      </c>
    </row>
    <row r="10433" spans="1:5">
      <c r="A10433" s="774">
        <v>36497</v>
      </c>
      <c r="B10433" s="774" t="s">
        <v>10177</v>
      </c>
      <c r="C10433" s="774" t="s">
        <v>7728</v>
      </c>
      <c r="D10433" s="774" t="s">
        <v>7737</v>
      </c>
      <c r="E10433" s="718">
        <v>2599.14</v>
      </c>
    </row>
    <row r="10434" spans="1:5">
      <c r="A10434" s="774">
        <v>36487</v>
      </c>
      <c r="B10434" s="774" t="s">
        <v>10178</v>
      </c>
      <c r="C10434" s="774" t="s">
        <v>7728</v>
      </c>
      <c r="D10434" s="774" t="s">
        <v>7737</v>
      </c>
      <c r="E10434" s="718">
        <v>4525.5</v>
      </c>
    </row>
    <row r="10435" spans="1:5">
      <c r="A10435" s="774">
        <v>25952</v>
      </c>
      <c r="B10435" s="774" t="s">
        <v>10179</v>
      </c>
      <c r="C10435" s="774" t="s">
        <v>7728</v>
      </c>
      <c r="D10435" s="774" t="s">
        <v>7737</v>
      </c>
      <c r="E10435" s="718">
        <v>712772.57</v>
      </c>
    </row>
    <row r="10436" spans="1:5">
      <c r="A10436" s="774">
        <v>25954</v>
      </c>
      <c r="B10436" s="774" t="s">
        <v>10180</v>
      </c>
      <c r="C10436" s="774" t="s">
        <v>7728</v>
      </c>
      <c r="D10436" s="774" t="s">
        <v>7737</v>
      </c>
      <c r="E10436" s="718">
        <v>1370716.48</v>
      </c>
    </row>
    <row r="10437" spans="1:5">
      <c r="A10437" s="774">
        <v>25953</v>
      </c>
      <c r="B10437" s="774" t="s">
        <v>10181</v>
      </c>
      <c r="C10437" s="774" t="s">
        <v>7728</v>
      </c>
      <c r="D10437" s="774" t="s">
        <v>7737</v>
      </c>
      <c r="E10437" s="718">
        <v>2330218.02</v>
      </c>
    </row>
    <row r="10438" spans="1:5">
      <c r="A10438" s="774">
        <v>37776</v>
      </c>
      <c r="B10438" s="774" t="s">
        <v>10182</v>
      </c>
      <c r="C10438" s="774" t="s">
        <v>7728</v>
      </c>
      <c r="D10438" s="774" t="s">
        <v>7737</v>
      </c>
      <c r="E10438" s="718">
        <v>142812.57999999999</v>
      </c>
    </row>
    <row r="10439" spans="1:5">
      <c r="A10439" s="774">
        <v>37775</v>
      </c>
      <c r="B10439" s="774" t="s">
        <v>10183</v>
      </c>
      <c r="C10439" s="774" t="s">
        <v>7728</v>
      </c>
      <c r="D10439" s="774" t="s">
        <v>7737</v>
      </c>
      <c r="E10439" s="718">
        <v>224940.62</v>
      </c>
    </row>
    <row r="10440" spans="1:5">
      <c r="A10440" s="774">
        <v>36491</v>
      </c>
      <c r="B10440" s="774" t="s">
        <v>10184</v>
      </c>
      <c r="C10440" s="774" t="s">
        <v>7728</v>
      </c>
      <c r="D10440" s="774" t="s">
        <v>7737</v>
      </c>
      <c r="E10440" s="718">
        <v>833021.87</v>
      </c>
    </row>
    <row r="10441" spans="1:5">
      <c r="A10441" s="774">
        <v>10712</v>
      </c>
      <c r="B10441" s="774" t="s">
        <v>10185</v>
      </c>
      <c r="C10441" s="774" t="s">
        <v>7728</v>
      </c>
      <c r="D10441" s="774" t="s">
        <v>7737</v>
      </c>
      <c r="E10441" s="718">
        <v>56235.15</v>
      </c>
    </row>
    <row r="10442" spans="1:5">
      <c r="A10442" s="774">
        <v>3363</v>
      </c>
      <c r="B10442" s="774" t="s">
        <v>10186</v>
      </c>
      <c r="C10442" s="774" t="s">
        <v>7728</v>
      </c>
      <c r="D10442" s="774" t="s">
        <v>7737</v>
      </c>
      <c r="E10442" s="718">
        <v>79100</v>
      </c>
    </row>
    <row r="10443" spans="1:5">
      <c r="A10443" s="774">
        <v>3365</v>
      </c>
      <c r="B10443" s="774" t="s">
        <v>10187</v>
      </c>
      <c r="C10443" s="774" t="s">
        <v>7728</v>
      </c>
      <c r="D10443" s="774" t="s">
        <v>7737</v>
      </c>
      <c r="E10443" s="718">
        <v>184896.25</v>
      </c>
    </row>
    <row r="10444" spans="1:5">
      <c r="A10444" s="774">
        <v>7569</v>
      </c>
      <c r="B10444" s="774" t="s">
        <v>10188</v>
      </c>
      <c r="C10444" s="774" t="s">
        <v>7728</v>
      </c>
      <c r="D10444" s="774" t="s">
        <v>7737</v>
      </c>
      <c r="E10444" s="717">
        <v>46.49</v>
      </c>
    </row>
    <row r="10445" spans="1:5">
      <c r="A10445" s="774">
        <v>34349</v>
      </c>
      <c r="B10445" s="774" t="s">
        <v>10189</v>
      </c>
      <c r="C10445" s="774" t="s">
        <v>7728</v>
      </c>
      <c r="D10445" s="774" t="s">
        <v>7723</v>
      </c>
      <c r="E10445" s="717">
        <v>19.23</v>
      </c>
    </row>
    <row r="10446" spans="1:5">
      <c r="A10446" s="774">
        <v>11991</v>
      </c>
      <c r="B10446" s="774" t="s">
        <v>10190</v>
      </c>
      <c r="C10446" s="774" t="s">
        <v>7728</v>
      </c>
      <c r="D10446" s="774" t="s">
        <v>7723</v>
      </c>
      <c r="E10446" s="717">
        <v>57.92</v>
      </c>
    </row>
    <row r="10447" spans="1:5">
      <c r="A10447" s="774">
        <v>20062</v>
      </c>
      <c r="B10447" s="774" t="s">
        <v>10191</v>
      </c>
      <c r="C10447" s="774" t="s">
        <v>7728</v>
      </c>
      <c r="D10447" s="774" t="s">
        <v>7737</v>
      </c>
      <c r="E10447" s="717">
        <v>11.86</v>
      </c>
    </row>
    <row r="10448" spans="1:5">
      <c r="A10448" s="774">
        <v>11029</v>
      </c>
      <c r="B10448" s="774" t="s">
        <v>10192</v>
      </c>
      <c r="C10448" s="774" t="s">
        <v>9235</v>
      </c>
      <c r="D10448" s="774" t="s">
        <v>7723</v>
      </c>
      <c r="E10448" s="717">
        <v>1.56</v>
      </c>
    </row>
    <row r="10449" spans="1:5">
      <c r="A10449" s="774">
        <v>4316</v>
      </c>
      <c r="B10449" s="774" t="s">
        <v>10193</v>
      </c>
      <c r="C10449" s="774" t="s">
        <v>7728</v>
      </c>
      <c r="D10449" s="774" t="s">
        <v>7723</v>
      </c>
      <c r="E10449" s="717">
        <v>1.58</v>
      </c>
    </row>
    <row r="10450" spans="1:5">
      <c r="A10450" s="774">
        <v>4313</v>
      </c>
      <c r="B10450" s="774" t="s">
        <v>10194</v>
      </c>
      <c r="C10450" s="774" t="s">
        <v>9235</v>
      </c>
      <c r="D10450" s="774" t="s">
        <v>7723</v>
      </c>
      <c r="E10450" s="717">
        <v>2.27</v>
      </c>
    </row>
    <row r="10451" spans="1:5">
      <c r="A10451" s="774">
        <v>4317</v>
      </c>
      <c r="B10451" s="774" t="s">
        <v>10195</v>
      </c>
      <c r="C10451" s="774" t="s">
        <v>7728</v>
      </c>
      <c r="D10451" s="774" t="s">
        <v>7723</v>
      </c>
      <c r="E10451" s="717">
        <v>2.58</v>
      </c>
    </row>
    <row r="10452" spans="1:5">
      <c r="A10452" s="774">
        <v>4314</v>
      </c>
      <c r="B10452" s="774" t="s">
        <v>10196</v>
      </c>
      <c r="C10452" s="774" t="s">
        <v>9235</v>
      </c>
      <c r="D10452" s="774" t="s">
        <v>7723</v>
      </c>
      <c r="E10452" s="717">
        <v>3.03</v>
      </c>
    </row>
    <row r="10453" spans="1:5">
      <c r="A10453" s="774">
        <v>10921</v>
      </c>
      <c r="B10453" s="774" t="s">
        <v>10197</v>
      </c>
      <c r="C10453" s="774" t="s">
        <v>7728</v>
      </c>
      <c r="D10453" s="774" t="s">
        <v>7737</v>
      </c>
      <c r="E10453" s="718">
        <v>3555.5</v>
      </c>
    </row>
    <row r="10454" spans="1:5">
      <c r="A10454" s="774">
        <v>10922</v>
      </c>
      <c r="B10454" s="774" t="s">
        <v>10198</v>
      </c>
      <c r="C10454" s="774" t="s">
        <v>7728</v>
      </c>
      <c r="D10454" s="774" t="s">
        <v>7737</v>
      </c>
      <c r="E10454" s="718">
        <v>3220.48</v>
      </c>
    </row>
    <row r="10455" spans="1:5">
      <c r="A10455" s="774">
        <v>10923</v>
      </c>
      <c r="B10455" s="774" t="s">
        <v>10199</v>
      </c>
      <c r="C10455" s="774" t="s">
        <v>7728</v>
      </c>
      <c r="D10455" s="774" t="s">
        <v>7737</v>
      </c>
      <c r="E10455" s="718">
        <v>1903.44</v>
      </c>
    </row>
    <row r="10456" spans="1:5">
      <c r="A10456" s="774">
        <v>10924</v>
      </c>
      <c r="B10456" s="774" t="s">
        <v>10200</v>
      </c>
      <c r="C10456" s="774" t="s">
        <v>7728</v>
      </c>
      <c r="D10456" s="774" t="s">
        <v>7737</v>
      </c>
      <c r="E10456" s="718">
        <v>2004.69</v>
      </c>
    </row>
    <row r="10457" spans="1:5">
      <c r="A10457" s="774">
        <v>37772</v>
      </c>
      <c r="B10457" s="774" t="s">
        <v>10201</v>
      </c>
      <c r="C10457" s="774" t="s">
        <v>7728</v>
      </c>
      <c r="D10457" s="774" t="s">
        <v>7737</v>
      </c>
      <c r="E10457" s="718">
        <v>114526.71</v>
      </c>
    </row>
    <row r="10458" spans="1:5">
      <c r="A10458" s="774">
        <v>37771</v>
      </c>
      <c r="B10458" s="774" t="s">
        <v>10202</v>
      </c>
      <c r="C10458" s="774" t="s">
        <v>7728</v>
      </c>
      <c r="D10458" s="774" t="s">
        <v>7737</v>
      </c>
      <c r="E10458" s="718">
        <v>121838.18</v>
      </c>
    </row>
    <row r="10459" spans="1:5">
      <c r="A10459" s="774">
        <v>12770</v>
      </c>
      <c r="B10459" s="774" t="s">
        <v>10203</v>
      </c>
      <c r="C10459" s="774" t="s">
        <v>7728</v>
      </c>
      <c r="D10459" s="774" t="s">
        <v>7737</v>
      </c>
      <c r="E10459" s="717">
        <v>440.19</v>
      </c>
    </row>
    <row r="10460" spans="1:5">
      <c r="A10460" s="774">
        <v>12772</v>
      </c>
      <c r="B10460" s="774" t="s">
        <v>10204</v>
      </c>
      <c r="C10460" s="774" t="s">
        <v>7728</v>
      </c>
      <c r="D10460" s="774" t="s">
        <v>7737</v>
      </c>
      <c r="E10460" s="717">
        <v>731.6</v>
      </c>
    </row>
    <row r="10461" spans="1:5">
      <c r="A10461" s="774">
        <v>12768</v>
      </c>
      <c r="B10461" s="774" t="s">
        <v>10205</v>
      </c>
      <c r="C10461" s="774" t="s">
        <v>7728</v>
      </c>
      <c r="D10461" s="774" t="s">
        <v>7737</v>
      </c>
      <c r="E10461" s="718">
        <v>1029.2</v>
      </c>
    </row>
    <row r="10462" spans="1:5">
      <c r="A10462" s="774">
        <v>12775</v>
      </c>
      <c r="B10462" s="774" t="s">
        <v>10206</v>
      </c>
      <c r="C10462" s="774" t="s">
        <v>7728</v>
      </c>
      <c r="D10462" s="774" t="s">
        <v>7737</v>
      </c>
      <c r="E10462" s="717">
        <v>322.39</v>
      </c>
    </row>
    <row r="10463" spans="1:5">
      <c r="A10463" s="774">
        <v>12769</v>
      </c>
      <c r="B10463" s="774" t="s">
        <v>10207</v>
      </c>
      <c r="C10463" s="774" t="s">
        <v>7728</v>
      </c>
      <c r="D10463" s="774" t="s">
        <v>7737</v>
      </c>
      <c r="E10463" s="717">
        <v>84.32</v>
      </c>
    </row>
    <row r="10464" spans="1:5">
      <c r="A10464" s="774">
        <v>12773</v>
      </c>
      <c r="B10464" s="774" t="s">
        <v>10208</v>
      </c>
      <c r="C10464" s="774" t="s">
        <v>7728</v>
      </c>
      <c r="D10464" s="774" t="s">
        <v>7737</v>
      </c>
      <c r="E10464" s="717">
        <v>90.51</v>
      </c>
    </row>
    <row r="10465" spans="1:5">
      <c r="A10465" s="774">
        <v>12774</v>
      </c>
      <c r="B10465" s="774" t="s">
        <v>10209</v>
      </c>
      <c r="C10465" s="774" t="s">
        <v>7728</v>
      </c>
      <c r="D10465" s="774" t="s">
        <v>7737</v>
      </c>
      <c r="E10465" s="717">
        <v>111.59</v>
      </c>
    </row>
    <row r="10466" spans="1:5">
      <c r="A10466" s="774">
        <v>12776</v>
      </c>
      <c r="B10466" s="774" t="s">
        <v>10210</v>
      </c>
      <c r="C10466" s="774" t="s">
        <v>7728</v>
      </c>
      <c r="D10466" s="774" t="s">
        <v>7737</v>
      </c>
      <c r="E10466" s="718">
        <v>1661.6</v>
      </c>
    </row>
    <row r="10467" spans="1:5">
      <c r="A10467" s="774">
        <v>12777</v>
      </c>
      <c r="B10467" s="774" t="s">
        <v>10211</v>
      </c>
      <c r="C10467" s="774" t="s">
        <v>7728</v>
      </c>
      <c r="D10467" s="774" t="s">
        <v>7737</v>
      </c>
      <c r="E10467" s="718">
        <v>2169.9899999999998</v>
      </c>
    </row>
    <row r="10468" spans="1:5">
      <c r="A10468" s="774">
        <v>3391</v>
      </c>
      <c r="B10468" s="774" t="s">
        <v>10212</v>
      </c>
      <c r="C10468" s="774" t="s">
        <v>7728</v>
      </c>
      <c r="D10468" s="774" t="s">
        <v>7737</v>
      </c>
      <c r="E10468" s="717">
        <v>28.91</v>
      </c>
    </row>
    <row r="10469" spans="1:5">
      <c r="A10469" s="774">
        <v>3389</v>
      </c>
      <c r="B10469" s="774" t="s">
        <v>10213</v>
      </c>
      <c r="C10469" s="774" t="s">
        <v>7728</v>
      </c>
      <c r="D10469" s="774" t="s">
        <v>7737</v>
      </c>
      <c r="E10469" s="717">
        <v>15</v>
      </c>
    </row>
    <row r="10470" spans="1:5">
      <c r="A10470" s="774">
        <v>3390</v>
      </c>
      <c r="B10470" s="774" t="s">
        <v>10214</v>
      </c>
      <c r="C10470" s="774" t="s">
        <v>7728</v>
      </c>
      <c r="D10470" s="774" t="s">
        <v>7737</v>
      </c>
      <c r="E10470" s="717">
        <v>16.88</v>
      </c>
    </row>
    <row r="10471" spans="1:5">
      <c r="A10471" s="774">
        <v>12873</v>
      </c>
      <c r="B10471" s="774" t="s">
        <v>10215</v>
      </c>
      <c r="C10471" s="774" t="s">
        <v>615</v>
      </c>
      <c r="D10471" s="774" t="s">
        <v>7723</v>
      </c>
      <c r="E10471" s="717">
        <v>14.53</v>
      </c>
    </row>
    <row r="10472" spans="1:5">
      <c r="A10472" s="774">
        <v>41076</v>
      </c>
      <c r="B10472" s="774" t="s">
        <v>10216</v>
      </c>
      <c r="C10472" s="774" t="s">
        <v>7941</v>
      </c>
      <c r="D10472" s="774" t="s">
        <v>7723</v>
      </c>
      <c r="E10472" s="718">
        <v>2588.92</v>
      </c>
    </row>
    <row r="10473" spans="1:5">
      <c r="A10473" s="774">
        <v>140</v>
      </c>
      <c r="B10473" s="774" t="s">
        <v>10217</v>
      </c>
      <c r="C10473" s="774" t="s">
        <v>7748</v>
      </c>
      <c r="D10473" s="774" t="s">
        <v>7723</v>
      </c>
      <c r="E10473" s="717">
        <v>14.8</v>
      </c>
    </row>
    <row r="10474" spans="1:5">
      <c r="A10474" s="774">
        <v>151</v>
      </c>
      <c r="B10474" s="774" t="s">
        <v>10218</v>
      </c>
      <c r="C10474" s="774" t="s">
        <v>7722</v>
      </c>
      <c r="D10474" s="774" t="s">
        <v>7723</v>
      </c>
      <c r="E10474" s="717">
        <v>21.84</v>
      </c>
    </row>
    <row r="10475" spans="1:5">
      <c r="A10475" s="774">
        <v>7340</v>
      </c>
      <c r="B10475" s="774" t="s">
        <v>10219</v>
      </c>
      <c r="C10475" s="774" t="s">
        <v>7722</v>
      </c>
      <c r="D10475" s="774" t="s">
        <v>7723</v>
      </c>
      <c r="E10475" s="717">
        <v>21</v>
      </c>
    </row>
    <row r="10476" spans="1:5">
      <c r="A10476" s="774">
        <v>2701</v>
      </c>
      <c r="B10476" s="774" t="s">
        <v>10220</v>
      </c>
      <c r="C10476" s="774" t="s">
        <v>615</v>
      </c>
      <c r="D10476" s="774" t="s">
        <v>7723</v>
      </c>
      <c r="E10476" s="717">
        <v>11.18</v>
      </c>
    </row>
    <row r="10477" spans="1:5">
      <c r="A10477" s="774">
        <v>40929</v>
      </c>
      <c r="B10477" s="774" t="s">
        <v>10221</v>
      </c>
      <c r="C10477" s="774" t="s">
        <v>7941</v>
      </c>
      <c r="D10477" s="774" t="s">
        <v>7723</v>
      </c>
      <c r="E10477" s="718">
        <v>1995.12</v>
      </c>
    </row>
    <row r="10478" spans="1:5">
      <c r="A10478" s="774">
        <v>38114</v>
      </c>
      <c r="B10478" s="774" t="s">
        <v>10222</v>
      </c>
      <c r="C10478" s="774" t="s">
        <v>7728</v>
      </c>
      <c r="D10478" s="774" t="s">
        <v>7723</v>
      </c>
      <c r="E10478" s="717">
        <v>17.2</v>
      </c>
    </row>
    <row r="10479" spans="1:5">
      <c r="A10479" s="774">
        <v>38064</v>
      </c>
      <c r="B10479" s="774" t="s">
        <v>10223</v>
      </c>
      <c r="C10479" s="774" t="s">
        <v>7728</v>
      </c>
      <c r="D10479" s="774" t="s">
        <v>7723</v>
      </c>
      <c r="E10479" s="717">
        <v>19.239999999999998</v>
      </c>
    </row>
    <row r="10480" spans="1:5">
      <c r="A10480" s="774">
        <v>38115</v>
      </c>
      <c r="B10480" s="774" t="s">
        <v>10224</v>
      </c>
      <c r="C10480" s="774" t="s">
        <v>7728</v>
      </c>
      <c r="D10480" s="774" t="s">
        <v>7723</v>
      </c>
      <c r="E10480" s="717">
        <v>18.37</v>
      </c>
    </row>
    <row r="10481" spans="1:5">
      <c r="A10481" s="774">
        <v>38065</v>
      </c>
      <c r="B10481" s="774" t="s">
        <v>10225</v>
      </c>
      <c r="C10481" s="774" t="s">
        <v>7728</v>
      </c>
      <c r="D10481" s="774" t="s">
        <v>7723</v>
      </c>
      <c r="E10481" s="717">
        <v>27.29</v>
      </c>
    </row>
    <row r="10482" spans="1:5">
      <c r="A10482" s="774">
        <v>38078</v>
      </c>
      <c r="B10482" s="774" t="s">
        <v>10226</v>
      </c>
      <c r="C10482" s="774" t="s">
        <v>7728</v>
      </c>
      <c r="D10482" s="774" t="s">
        <v>7723</v>
      </c>
      <c r="E10482" s="717">
        <v>15.92</v>
      </c>
    </row>
    <row r="10483" spans="1:5">
      <c r="A10483" s="774">
        <v>38113</v>
      </c>
      <c r="B10483" s="774" t="s">
        <v>10227</v>
      </c>
      <c r="C10483" s="774" t="s">
        <v>7728</v>
      </c>
      <c r="D10483" s="774" t="s">
        <v>7723</v>
      </c>
      <c r="E10483" s="717">
        <v>8.65</v>
      </c>
    </row>
    <row r="10484" spans="1:5">
      <c r="A10484" s="774">
        <v>38063</v>
      </c>
      <c r="B10484" s="774" t="s">
        <v>10228</v>
      </c>
      <c r="C10484" s="774" t="s">
        <v>7728</v>
      </c>
      <c r="D10484" s="774" t="s">
        <v>7723</v>
      </c>
      <c r="E10484" s="717">
        <v>9.2799999999999994</v>
      </c>
    </row>
    <row r="10485" spans="1:5">
      <c r="A10485" s="774">
        <v>38080</v>
      </c>
      <c r="B10485" s="774" t="s">
        <v>10229</v>
      </c>
      <c r="C10485" s="774" t="s">
        <v>7728</v>
      </c>
      <c r="D10485" s="774" t="s">
        <v>7723</v>
      </c>
      <c r="E10485" s="717">
        <v>27.65</v>
      </c>
    </row>
    <row r="10486" spans="1:5">
      <c r="A10486" s="774">
        <v>38069</v>
      </c>
      <c r="B10486" s="774" t="s">
        <v>10230</v>
      </c>
      <c r="C10486" s="774" t="s">
        <v>7728</v>
      </c>
      <c r="D10486" s="774" t="s">
        <v>7723</v>
      </c>
      <c r="E10486" s="717">
        <v>15.12</v>
      </c>
    </row>
    <row r="10487" spans="1:5">
      <c r="A10487" s="774">
        <v>38077</v>
      </c>
      <c r="B10487" s="774" t="s">
        <v>10231</v>
      </c>
      <c r="C10487" s="774" t="s">
        <v>7728</v>
      </c>
      <c r="D10487" s="774" t="s">
        <v>7723</v>
      </c>
      <c r="E10487" s="717">
        <v>14.78</v>
      </c>
    </row>
    <row r="10488" spans="1:5">
      <c r="A10488" s="774">
        <v>38073</v>
      </c>
      <c r="B10488" s="774" t="s">
        <v>10232</v>
      </c>
      <c r="C10488" s="774" t="s">
        <v>7728</v>
      </c>
      <c r="D10488" s="774" t="s">
        <v>7723</v>
      </c>
      <c r="E10488" s="717">
        <v>22.51</v>
      </c>
    </row>
    <row r="10489" spans="1:5">
      <c r="A10489" s="774">
        <v>38112</v>
      </c>
      <c r="B10489" s="774" t="s">
        <v>10233</v>
      </c>
      <c r="C10489" s="774" t="s">
        <v>7728</v>
      </c>
      <c r="D10489" s="774" t="s">
        <v>7723</v>
      </c>
      <c r="E10489" s="717">
        <v>6.64</v>
      </c>
    </row>
    <row r="10490" spans="1:5">
      <c r="A10490" s="774">
        <v>38062</v>
      </c>
      <c r="B10490" s="774" t="s">
        <v>10234</v>
      </c>
      <c r="C10490" s="774" t="s">
        <v>7728</v>
      </c>
      <c r="D10490" s="774" t="s">
        <v>7723</v>
      </c>
      <c r="E10490" s="717">
        <v>6.81</v>
      </c>
    </row>
    <row r="10491" spans="1:5">
      <c r="A10491" s="774">
        <v>12128</v>
      </c>
      <c r="B10491" s="774" t="s">
        <v>10235</v>
      </c>
      <c r="C10491" s="774" t="s">
        <v>7728</v>
      </c>
      <c r="D10491" s="774" t="s">
        <v>7723</v>
      </c>
      <c r="E10491" s="717">
        <v>9.11</v>
      </c>
    </row>
    <row r="10492" spans="1:5">
      <c r="A10492" s="774">
        <v>12129</v>
      </c>
      <c r="B10492" s="774" t="s">
        <v>10236</v>
      </c>
      <c r="C10492" s="774" t="s">
        <v>7728</v>
      </c>
      <c r="D10492" s="774" t="s">
        <v>7723</v>
      </c>
      <c r="E10492" s="717">
        <v>12.04</v>
      </c>
    </row>
    <row r="10493" spans="1:5">
      <c r="A10493" s="774">
        <v>38081</v>
      </c>
      <c r="B10493" s="774" t="s">
        <v>10237</v>
      </c>
      <c r="C10493" s="774" t="s">
        <v>7728</v>
      </c>
      <c r="D10493" s="774" t="s">
        <v>7723</v>
      </c>
      <c r="E10493" s="717">
        <v>23.46</v>
      </c>
    </row>
    <row r="10494" spans="1:5">
      <c r="A10494" s="774">
        <v>38070</v>
      </c>
      <c r="B10494" s="774" t="s">
        <v>10238</v>
      </c>
      <c r="C10494" s="774" t="s">
        <v>7728</v>
      </c>
      <c r="D10494" s="774" t="s">
        <v>7723</v>
      </c>
      <c r="E10494" s="717">
        <v>16.16</v>
      </c>
    </row>
    <row r="10495" spans="1:5">
      <c r="A10495" s="774">
        <v>38074</v>
      </c>
      <c r="B10495" s="774" t="s">
        <v>10239</v>
      </c>
      <c r="C10495" s="774" t="s">
        <v>7728</v>
      </c>
      <c r="D10495" s="774" t="s">
        <v>7723</v>
      </c>
      <c r="E10495" s="717">
        <v>24.57</v>
      </c>
    </row>
    <row r="10496" spans="1:5">
      <c r="A10496" s="774">
        <v>38079</v>
      </c>
      <c r="B10496" s="774" t="s">
        <v>10240</v>
      </c>
      <c r="C10496" s="774" t="s">
        <v>7728</v>
      </c>
      <c r="D10496" s="774" t="s">
        <v>7723</v>
      </c>
      <c r="E10496" s="717">
        <v>21.09</v>
      </c>
    </row>
    <row r="10497" spans="1:5">
      <c r="A10497" s="774">
        <v>38072</v>
      </c>
      <c r="B10497" s="774" t="s">
        <v>10241</v>
      </c>
      <c r="C10497" s="774" t="s">
        <v>7728</v>
      </c>
      <c r="D10497" s="774" t="s">
        <v>7723</v>
      </c>
      <c r="E10497" s="717">
        <v>20.27</v>
      </c>
    </row>
    <row r="10498" spans="1:5">
      <c r="A10498" s="774">
        <v>38068</v>
      </c>
      <c r="B10498" s="774" t="s">
        <v>10242</v>
      </c>
      <c r="C10498" s="774" t="s">
        <v>7728</v>
      </c>
      <c r="D10498" s="774" t="s">
        <v>7723</v>
      </c>
      <c r="E10498" s="717">
        <v>13.99</v>
      </c>
    </row>
    <row r="10499" spans="1:5">
      <c r="A10499" s="774">
        <v>38071</v>
      </c>
      <c r="B10499" s="774" t="s">
        <v>10243</v>
      </c>
      <c r="C10499" s="774" t="s">
        <v>7728</v>
      </c>
      <c r="D10499" s="774" t="s">
        <v>7723</v>
      </c>
      <c r="E10499" s="717">
        <v>16.73</v>
      </c>
    </row>
    <row r="10500" spans="1:5">
      <c r="A10500" s="774">
        <v>38412</v>
      </c>
      <c r="B10500" s="774" t="s">
        <v>10244</v>
      </c>
      <c r="C10500" s="774" t="s">
        <v>7728</v>
      </c>
      <c r="D10500" s="774" t="s">
        <v>7737</v>
      </c>
      <c r="E10500" s="717">
        <v>912.4</v>
      </c>
    </row>
    <row r="10501" spans="1:5">
      <c r="A10501" s="774">
        <v>3405</v>
      </c>
      <c r="B10501" s="774" t="s">
        <v>10245</v>
      </c>
      <c r="C10501" s="774" t="s">
        <v>7728</v>
      </c>
      <c r="D10501" s="774" t="s">
        <v>7737</v>
      </c>
      <c r="E10501" s="717">
        <v>65.92</v>
      </c>
    </row>
    <row r="10502" spans="1:5">
      <c r="A10502" s="774">
        <v>3394</v>
      </c>
      <c r="B10502" s="774" t="s">
        <v>10246</v>
      </c>
      <c r="C10502" s="774" t="s">
        <v>7728</v>
      </c>
      <c r="D10502" s="774" t="s">
        <v>7737</v>
      </c>
      <c r="E10502" s="717">
        <v>348.01</v>
      </c>
    </row>
    <row r="10503" spans="1:5">
      <c r="A10503" s="774">
        <v>3393</v>
      </c>
      <c r="B10503" s="774" t="s">
        <v>10247</v>
      </c>
      <c r="C10503" s="774" t="s">
        <v>7728</v>
      </c>
      <c r="D10503" s="774" t="s">
        <v>7737</v>
      </c>
      <c r="E10503" s="717">
        <v>592.53</v>
      </c>
    </row>
    <row r="10504" spans="1:5">
      <c r="A10504" s="774">
        <v>3406</v>
      </c>
      <c r="B10504" s="774" t="s">
        <v>10248</v>
      </c>
      <c r="C10504" s="774" t="s">
        <v>7728</v>
      </c>
      <c r="D10504" s="774" t="s">
        <v>7737</v>
      </c>
      <c r="E10504" s="717">
        <v>20.18</v>
      </c>
    </row>
    <row r="10505" spans="1:5">
      <c r="A10505" s="774">
        <v>3395</v>
      </c>
      <c r="B10505" s="774" t="s">
        <v>10249</v>
      </c>
      <c r="C10505" s="774" t="s">
        <v>7728</v>
      </c>
      <c r="D10505" s="774" t="s">
        <v>7737</v>
      </c>
      <c r="E10505" s="717">
        <v>85.13</v>
      </c>
    </row>
    <row r="10506" spans="1:5">
      <c r="A10506" s="774">
        <v>3398</v>
      </c>
      <c r="B10506" s="774" t="s">
        <v>10250</v>
      </c>
      <c r="C10506" s="774" t="s">
        <v>7728</v>
      </c>
      <c r="D10506" s="774" t="s">
        <v>7737</v>
      </c>
      <c r="E10506" s="717">
        <v>4.04</v>
      </c>
    </row>
    <row r="10507" spans="1:5">
      <c r="A10507" s="774">
        <v>34379</v>
      </c>
      <c r="B10507" s="774" t="s">
        <v>10251</v>
      </c>
      <c r="C10507" s="774" t="s">
        <v>7728</v>
      </c>
      <c r="D10507" s="774" t="s">
        <v>7737</v>
      </c>
      <c r="E10507" s="717">
        <v>231.12</v>
      </c>
    </row>
    <row r="10508" spans="1:5">
      <c r="A10508" s="774">
        <v>34378</v>
      </c>
      <c r="B10508" s="774" t="s">
        <v>10252</v>
      </c>
      <c r="C10508" s="774" t="s">
        <v>7728</v>
      </c>
      <c r="D10508" s="774" t="s">
        <v>7737</v>
      </c>
      <c r="E10508" s="717">
        <v>186.15</v>
      </c>
    </row>
    <row r="10509" spans="1:5">
      <c r="A10509" s="774">
        <v>34377</v>
      </c>
      <c r="B10509" s="774" t="s">
        <v>10253</v>
      </c>
      <c r="C10509" s="774" t="s">
        <v>7728</v>
      </c>
      <c r="D10509" s="774" t="s">
        <v>7737</v>
      </c>
      <c r="E10509" s="717">
        <v>171.67</v>
      </c>
    </row>
    <row r="10510" spans="1:5">
      <c r="A10510" s="774">
        <v>581</v>
      </c>
      <c r="B10510" s="774" t="s">
        <v>10254</v>
      </c>
      <c r="C10510" s="774" t="s">
        <v>7725</v>
      </c>
      <c r="D10510" s="774" t="s">
        <v>7737</v>
      </c>
      <c r="E10510" s="717">
        <v>326.06</v>
      </c>
    </row>
    <row r="10511" spans="1:5">
      <c r="A10511" s="774">
        <v>40662</v>
      </c>
      <c r="B10511" s="774" t="s">
        <v>10255</v>
      </c>
      <c r="C10511" s="774" t="s">
        <v>7728</v>
      </c>
      <c r="D10511" s="774" t="s">
        <v>7737</v>
      </c>
      <c r="E10511" s="717">
        <v>201.19</v>
      </c>
    </row>
    <row r="10512" spans="1:5">
      <c r="A10512" s="774">
        <v>3437</v>
      </c>
      <c r="B10512" s="774" t="s">
        <v>10256</v>
      </c>
      <c r="C10512" s="774" t="s">
        <v>7725</v>
      </c>
      <c r="D10512" s="774" t="s">
        <v>7737</v>
      </c>
      <c r="E10512" s="717">
        <v>558.88</v>
      </c>
    </row>
    <row r="10513" spans="1:5">
      <c r="A10513" s="774">
        <v>11190</v>
      </c>
      <c r="B10513" s="774" t="s">
        <v>10257</v>
      </c>
      <c r="C10513" s="774" t="s">
        <v>7728</v>
      </c>
      <c r="D10513" s="774" t="s">
        <v>7737</v>
      </c>
      <c r="E10513" s="717">
        <v>163.44999999999999</v>
      </c>
    </row>
    <row r="10514" spans="1:5">
      <c r="A10514" s="774">
        <v>3428</v>
      </c>
      <c r="B10514" s="774" t="s">
        <v>10258</v>
      </c>
      <c r="C10514" s="774" t="s">
        <v>7725</v>
      </c>
      <c r="D10514" s="774" t="s">
        <v>7737</v>
      </c>
      <c r="E10514" s="717">
        <v>829</v>
      </c>
    </row>
    <row r="10515" spans="1:5">
      <c r="A10515" s="774">
        <v>3429</v>
      </c>
      <c r="B10515" s="774" t="s">
        <v>10259</v>
      </c>
      <c r="C10515" s="774" t="s">
        <v>7725</v>
      </c>
      <c r="D10515" s="774" t="s">
        <v>7737</v>
      </c>
      <c r="E10515" s="717">
        <v>473.64</v>
      </c>
    </row>
    <row r="10516" spans="1:5">
      <c r="A10516" s="774">
        <v>34371</v>
      </c>
      <c r="B10516" s="774" t="s">
        <v>10260</v>
      </c>
      <c r="C10516" s="774" t="s">
        <v>7728</v>
      </c>
      <c r="D10516" s="774" t="s">
        <v>7737</v>
      </c>
      <c r="E10516" s="717">
        <v>628.36</v>
      </c>
    </row>
    <row r="10517" spans="1:5">
      <c r="A10517" s="774">
        <v>34370</v>
      </c>
      <c r="B10517" s="774" t="s">
        <v>10261</v>
      </c>
      <c r="C10517" s="774" t="s">
        <v>7728</v>
      </c>
      <c r="D10517" s="774" t="s">
        <v>7737</v>
      </c>
      <c r="E10517" s="717">
        <v>521.1</v>
      </c>
    </row>
    <row r="10518" spans="1:5">
      <c r="A10518" s="774">
        <v>34372</v>
      </c>
      <c r="B10518" s="774" t="s">
        <v>10262</v>
      </c>
      <c r="C10518" s="774" t="s">
        <v>7728</v>
      </c>
      <c r="D10518" s="774" t="s">
        <v>7737</v>
      </c>
      <c r="E10518" s="717">
        <v>724.93</v>
      </c>
    </row>
    <row r="10519" spans="1:5">
      <c r="A10519" s="774">
        <v>34373</v>
      </c>
      <c r="B10519" s="774" t="s">
        <v>10263</v>
      </c>
      <c r="C10519" s="774" t="s">
        <v>7728</v>
      </c>
      <c r="D10519" s="774" t="s">
        <v>7737</v>
      </c>
      <c r="E10519" s="717">
        <v>897.35</v>
      </c>
    </row>
    <row r="10520" spans="1:5">
      <c r="A10520" s="774">
        <v>36896</v>
      </c>
      <c r="B10520" s="774" t="s">
        <v>10264</v>
      </c>
      <c r="C10520" s="774" t="s">
        <v>7728</v>
      </c>
      <c r="D10520" s="774" t="s">
        <v>7737</v>
      </c>
      <c r="E10520" s="717">
        <v>299</v>
      </c>
    </row>
    <row r="10521" spans="1:5">
      <c r="A10521" s="774">
        <v>34367</v>
      </c>
      <c r="B10521" s="774" t="s">
        <v>10265</v>
      </c>
      <c r="C10521" s="774" t="s">
        <v>7728</v>
      </c>
      <c r="D10521" s="774" t="s">
        <v>7737</v>
      </c>
      <c r="E10521" s="717">
        <v>351.21</v>
      </c>
    </row>
    <row r="10522" spans="1:5">
      <c r="A10522" s="774">
        <v>36897</v>
      </c>
      <c r="B10522" s="774" t="s">
        <v>10266</v>
      </c>
      <c r="C10522" s="774" t="s">
        <v>7728</v>
      </c>
      <c r="D10522" s="774" t="s">
        <v>7737</v>
      </c>
      <c r="E10522" s="717">
        <v>414.16</v>
      </c>
    </row>
    <row r="10523" spans="1:5">
      <c r="A10523" s="774">
        <v>36884</v>
      </c>
      <c r="B10523" s="774" t="s">
        <v>10266</v>
      </c>
      <c r="C10523" s="774" t="s">
        <v>7725</v>
      </c>
      <c r="D10523" s="774" t="s">
        <v>7737</v>
      </c>
      <c r="E10523" s="717">
        <v>290.89</v>
      </c>
    </row>
    <row r="10524" spans="1:5">
      <c r="A10524" s="774">
        <v>597</v>
      </c>
      <c r="B10524" s="774" t="s">
        <v>10267</v>
      </c>
      <c r="C10524" s="774" t="s">
        <v>7725</v>
      </c>
      <c r="D10524" s="774" t="s">
        <v>7737</v>
      </c>
      <c r="E10524" s="717">
        <v>305.91000000000003</v>
      </c>
    </row>
    <row r="10525" spans="1:5">
      <c r="A10525" s="774">
        <v>34369</v>
      </c>
      <c r="B10525" s="774" t="s">
        <v>10268</v>
      </c>
      <c r="C10525" s="774" t="s">
        <v>7728</v>
      </c>
      <c r="D10525" s="774" t="s">
        <v>7737</v>
      </c>
      <c r="E10525" s="717">
        <v>490.7</v>
      </c>
    </row>
    <row r="10526" spans="1:5">
      <c r="A10526" s="774">
        <v>34362</v>
      </c>
      <c r="B10526" s="774" t="s">
        <v>10269</v>
      </c>
      <c r="C10526" s="774" t="s">
        <v>7728</v>
      </c>
      <c r="D10526" s="774" t="s">
        <v>7737</v>
      </c>
      <c r="E10526" s="717">
        <v>340.48</v>
      </c>
    </row>
    <row r="10527" spans="1:5">
      <c r="A10527" s="774">
        <v>34363</v>
      </c>
      <c r="B10527" s="774" t="s">
        <v>10270</v>
      </c>
      <c r="C10527" s="774" t="s">
        <v>7728</v>
      </c>
      <c r="D10527" s="774" t="s">
        <v>7737</v>
      </c>
      <c r="E10527" s="717">
        <v>384.83</v>
      </c>
    </row>
    <row r="10528" spans="1:5">
      <c r="A10528" s="774">
        <v>34364</v>
      </c>
      <c r="B10528" s="774" t="s">
        <v>10271</v>
      </c>
      <c r="C10528" s="774" t="s">
        <v>7728</v>
      </c>
      <c r="D10528" s="774" t="s">
        <v>7737</v>
      </c>
      <c r="E10528" s="717">
        <v>479.97</v>
      </c>
    </row>
    <row r="10529" spans="1:5">
      <c r="A10529" s="774">
        <v>34365</v>
      </c>
      <c r="B10529" s="774" t="s">
        <v>10272</v>
      </c>
      <c r="C10529" s="774" t="s">
        <v>7728</v>
      </c>
      <c r="D10529" s="774" t="s">
        <v>7737</v>
      </c>
      <c r="E10529" s="717">
        <v>540.77</v>
      </c>
    </row>
    <row r="10530" spans="1:5">
      <c r="A10530" s="774">
        <v>40659</v>
      </c>
      <c r="B10530" s="774" t="s">
        <v>10273</v>
      </c>
      <c r="C10530" s="774" t="s">
        <v>7725</v>
      </c>
      <c r="D10530" s="774" t="s">
        <v>7737</v>
      </c>
      <c r="E10530" s="717">
        <v>790.73</v>
      </c>
    </row>
    <row r="10531" spans="1:5">
      <c r="A10531" s="774">
        <v>40660</v>
      </c>
      <c r="B10531" s="774" t="s">
        <v>10274</v>
      </c>
      <c r="C10531" s="774" t="s">
        <v>7725</v>
      </c>
      <c r="D10531" s="774" t="s">
        <v>7737</v>
      </c>
      <c r="E10531" s="718">
        <v>1002.16</v>
      </c>
    </row>
    <row r="10532" spans="1:5">
      <c r="A10532" s="774">
        <v>40661</v>
      </c>
      <c r="B10532" s="774" t="s">
        <v>10275</v>
      </c>
      <c r="C10532" s="774" t="s">
        <v>7725</v>
      </c>
      <c r="D10532" s="774" t="s">
        <v>7737</v>
      </c>
      <c r="E10532" s="717">
        <v>616.15</v>
      </c>
    </row>
    <row r="10533" spans="1:5">
      <c r="A10533" s="774">
        <v>3421</v>
      </c>
      <c r="B10533" s="774" t="s">
        <v>10276</v>
      </c>
      <c r="C10533" s="774" t="s">
        <v>7725</v>
      </c>
      <c r="D10533" s="774" t="s">
        <v>7737</v>
      </c>
      <c r="E10533" s="717">
        <v>620.87</v>
      </c>
    </row>
    <row r="10534" spans="1:5">
      <c r="A10534" s="774">
        <v>599</v>
      </c>
      <c r="B10534" s="774" t="s">
        <v>10277</v>
      </c>
      <c r="C10534" s="774" t="s">
        <v>7725</v>
      </c>
      <c r="D10534" s="774" t="s">
        <v>7737</v>
      </c>
      <c r="E10534" s="717">
        <v>259.3</v>
      </c>
    </row>
    <row r="10535" spans="1:5">
      <c r="A10535" s="774">
        <v>34380</v>
      </c>
      <c r="B10535" s="774" t="s">
        <v>10278</v>
      </c>
      <c r="C10535" s="774" t="s">
        <v>7728</v>
      </c>
      <c r="D10535" s="774" t="s">
        <v>7737</v>
      </c>
      <c r="E10535" s="717">
        <v>134.47</v>
      </c>
    </row>
    <row r="10536" spans="1:5">
      <c r="A10536" s="774">
        <v>34381</v>
      </c>
      <c r="B10536" s="774" t="s">
        <v>10279</v>
      </c>
      <c r="C10536" s="774" t="s">
        <v>7728</v>
      </c>
      <c r="D10536" s="774" t="s">
        <v>7737</v>
      </c>
      <c r="E10536" s="717">
        <v>175.25</v>
      </c>
    </row>
    <row r="10537" spans="1:5">
      <c r="A10537" s="774">
        <v>601</v>
      </c>
      <c r="B10537" s="774" t="s">
        <v>10279</v>
      </c>
      <c r="C10537" s="774" t="s">
        <v>7725</v>
      </c>
      <c r="D10537" s="774" t="s">
        <v>7737</v>
      </c>
      <c r="E10537" s="717">
        <v>349.79</v>
      </c>
    </row>
    <row r="10538" spans="1:5">
      <c r="A10538" s="774">
        <v>3423</v>
      </c>
      <c r="B10538" s="774" t="s">
        <v>10280</v>
      </c>
      <c r="C10538" s="774" t="s">
        <v>7725</v>
      </c>
      <c r="D10538" s="774" t="s">
        <v>7737</v>
      </c>
      <c r="E10538" s="717">
        <v>875.57</v>
      </c>
    </row>
    <row r="10539" spans="1:5">
      <c r="A10539" s="774">
        <v>34797</v>
      </c>
      <c r="B10539" s="774" t="s">
        <v>10281</v>
      </c>
      <c r="C10539" s="774" t="s">
        <v>7728</v>
      </c>
      <c r="D10539" s="774" t="s">
        <v>7737</v>
      </c>
      <c r="E10539" s="717">
        <v>356.02</v>
      </c>
    </row>
    <row r="10540" spans="1:5">
      <c r="A10540" s="774">
        <v>25964</v>
      </c>
      <c r="B10540" s="774" t="s">
        <v>10282</v>
      </c>
      <c r="C10540" s="774" t="s">
        <v>615</v>
      </c>
      <c r="D10540" s="774" t="s">
        <v>7723</v>
      </c>
      <c r="E10540" s="717">
        <v>14.05</v>
      </c>
    </row>
    <row r="10541" spans="1:5">
      <c r="A10541" s="774">
        <v>41077</v>
      </c>
      <c r="B10541" s="774" t="s">
        <v>10283</v>
      </c>
      <c r="C10541" s="774" t="s">
        <v>7941</v>
      </c>
      <c r="D10541" s="774" t="s">
        <v>7723</v>
      </c>
      <c r="E10541" s="718">
        <v>2505.8200000000002</v>
      </c>
    </row>
    <row r="10542" spans="1:5">
      <c r="A10542" s="774">
        <v>20159</v>
      </c>
      <c r="B10542" s="774" t="s">
        <v>10284</v>
      </c>
      <c r="C10542" s="774" t="s">
        <v>7728</v>
      </c>
      <c r="D10542" s="774" t="s">
        <v>7723</v>
      </c>
      <c r="E10542" s="717">
        <v>52.14</v>
      </c>
    </row>
    <row r="10543" spans="1:5">
      <c r="A10543" s="774">
        <v>37963</v>
      </c>
      <c r="B10543" s="774" t="s">
        <v>10285</v>
      </c>
      <c r="C10543" s="774" t="s">
        <v>7728</v>
      </c>
      <c r="D10543" s="774" t="s">
        <v>7723</v>
      </c>
      <c r="E10543" s="717">
        <v>3.66</v>
      </c>
    </row>
    <row r="10544" spans="1:5">
      <c r="A10544" s="774">
        <v>37964</v>
      </c>
      <c r="B10544" s="774" t="s">
        <v>10286</v>
      </c>
      <c r="C10544" s="774" t="s">
        <v>7728</v>
      </c>
      <c r="D10544" s="774" t="s">
        <v>7723</v>
      </c>
      <c r="E10544" s="717">
        <v>6.11</v>
      </c>
    </row>
    <row r="10545" spans="1:5">
      <c r="A10545" s="774">
        <v>37965</v>
      </c>
      <c r="B10545" s="774" t="s">
        <v>10287</v>
      </c>
      <c r="C10545" s="774" t="s">
        <v>7728</v>
      </c>
      <c r="D10545" s="774" t="s">
        <v>7723</v>
      </c>
      <c r="E10545" s="717">
        <v>8.85</v>
      </c>
    </row>
    <row r="10546" spans="1:5">
      <c r="A10546" s="774">
        <v>37966</v>
      </c>
      <c r="B10546" s="774" t="s">
        <v>10288</v>
      </c>
      <c r="C10546" s="774" t="s">
        <v>7728</v>
      </c>
      <c r="D10546" s="774" t="s">
        <v>7723</v>
      </c>
      <c r="E10546" s="717">
        <v>16.04</v>
      </c>
    </row>
    <row r="10547" spans="1:5">
      <c r="A10547" s="774">
        <v>37967</v>
      </c>
      <c r="B10547" s="774" t="s">
        <v>10289</v>
      </c>
      <c r="C10547" s="774" t="s">
        <v>7728</v>
      </c>
      <c r="D10547" s="774" t="s">
        <v>7723</v>
      </c>
      <c r="E10547" s="717">
        <v>25.72</v>
      </c>
    </row>
    <row r="10548" spans="1:5">
      <c r="A10548" s="774">
        <v>37968</v>
      </c>
      <c r="B10548" s="774" t="s">
        <v>10290</v>
      </c>
      <c r="C10548" s="774" t="s">
        <v>7728</v>
      </c>
      <c r="D10548" s="774" t="s">
        <v>7723</v>
      </c>
      <c r="E10548" s="717">
        <v>56.42</v>
      </c>
    </row>
    <row r="10549" spans="1:5">
      <c r="A10549" s="774">
        <v>37969</v>
      </c>
      <c r="B10549" s="774" t="s">
        <v>10291</v>
      </c>
      <c r="C10549" s="774" t="s">
        <v>7728</v>
      </c>
      <c r="D10549" s="774" t="s">
        <v>7723</v>
      </c>
      <c r="E10549" s="717">
        <v>150.72</v>
      </c>
    </row>
    <row r="10550" spans="1:5">
      <c r="A10550" s="774">
        <v>37970</v>
      </c>
      <c r="B10550" s="774" t="s">
        <v>10292</v>
      </c>
      <c r="C10550" s="774" t="s">
        <v>7728</v>
      </c>
      <c r="D10550" s="774" t="s">
        <v>7723</v>
      </c>
      <c r="E10550" s="717">
        <v>175.83</v>
      </c>
    </row>
    <row r="10551" spans="1:5">
      <c r="A10551" s="774">
        <v>21118</v>
      </c>
      <c r="B10551" s="774" t="s">
        <v>10293</v>
      </c>
      <c r="C10551" s="774" t="s">
        <v>7728</v>
      </c>
      <c r="D10551" s="774" t="s">
        <v>7726</v>
      </c>
      <c r="E10551" s="717">
        <v>2.77</v>
      </c>
    </row>
    <row r="10552" spans="1:5">
      <c r="A10552" s="774">
        <v>37956</v>
      </c>
      <c r="B10552" s="774" t="s">
        <v>10294</v>
      </c>
      <c r="C10552" s="774" t="s">
        <v>7728</v>
      </c>
      <c r="D10552" s="774" t="s">
        <v>7723</v>
      </c>
      <c r="E10552" s="717">
        <v>4.3899999999999997</v>
      </c>
    </row>
    <row r="10553" spans="1:5">
      <c r="A10553" s="774">
        <v>37957</v>
      </c>
      <c r="B10553" s="774" t="s">
        <v>10295</v>
      </c>
      <c r="C10553" s="774" t="s">
        <v>7728</v>
      </c>
      <c r="D10553" s="774" t="s">
        <v>7723</v>
      </c>
      <c r="E10553" s="717">
        <v>9.25</v>
      </c>
    </row>
    <row r="10554" spans="1:5">
      <c r="A10554" s="774">
        <v>37958</v>
      </c>
      <c r="B10554" s="774" t="s">
        <v>10296</v>
      </c>
      <c r="C10554" s="774" t="s">
        <v>7728</v>
      </c>
      <c r="D10554" s="774" t="s">
        <v>7723</v>
      </c>
      <c r="E10554" s="717">
        <v>16.04</v>
      </c>
    </row>
    <row r="10555" spans="1:5">
      <c r="A10555" s="774">
        <v>37959</v>
      </c>
      <c r="B10555" s="774" t="s">
        <v>10297</v>
      </c>
      <c r="C10555" s="774" t="s">
        <v>7728</v>
      </c>
      <c r="D10555" s="774" t="s">
        <v>7723</v>
      </c>
      <c r="E10555" s="717">
        <v>25.72</v>
      </c>
    </row>
    <row r="10556" spans="1:5">
      <c r="A10556" s="774">
        <v>37960</v>
      </c>
      <c r="B10556" s="774" t="s">
        <v>10298</v>
      </c>
      <c r="C10556" s="774" t="s">
        <v>7728</v>
      </c>
      <c r="D10556" s="774" t="s">
        <v>7723</v>
      </c>
      <c r="E10556" s="717">
        <v>55.4</v>
      </c>
    </row>
    <row r="10557" spans="1:5">
      <c r="A10557" s="774">
        <v>37961</v>
      </c>
      <c r="B10557" s="774" t="s">
        <v>10299</v>
      </c>
      <c r="C10557" s="774" t="s">
        <v>7728</v>
      </c>
      <c r="D10557" s="774" t="s">
        <v>7723</v>
      </c>
      <c r="E10557" s="717">
        <v>146.97999999999999</v>
      </c>
    </row>
    <row r="10558" spans="1:5">
      <c r="A10558" s="774">
        <v>37962</v>
      </c>
      <c r="B10558" s="774" t="s">
        <v>10300</v>
      </c>
      <c r="C10558" s="774" t="s">
        <v>7728</v>
      </c>
      <c r="D10558" s="774" t="s">
        <v>7723</v>
      </c>
      <c r="E10558" s="717">
        <v>170.79</v>
      </c>
    </row>
    <row r="10559" spans="1:5">
      <c r="A10559" s="774">
        <v>3533</v>
      </c>
      <c r="B10559" s="774" t="s">
        <v>10301</v>
      </c>
      <c r="C10559" s="774" t="s">
        <v>7728</v>
      </c>
      <c r="D10559" s="774" t="s">
        <v>7723</v>
      </c>
      <c r="E10559" s="717">
        <v>2.4</v>
      </c>
    </row>
    <row r="10560" spans="1:5">
      <c r="A10560" s="774">
        <v>3538</v>
      </c>
      <c r="B10560" s="774" t="s">
        <v>10302</v>
      </c>
      <c r="C10560" s="774" t="s">
        <v>7728</v>
      </c>
      <c r="D10560" s="774" t="s">
        <v>7723</v>
      </c>
      <c r="E10560" s="717">
        <v>4.1399999999999997</v>
      </c>
    </row>
    <row r="10561" spans="1:5">
      <c r="A10561" s="774">
        <v>3497</v>
      </c>
      <c r="B10561" s="774" t="s">
        <v>10303</v>
      </c>
      <c r="C10561" s="774" t="s">
        <v>7728</v>
      </c>
      <c r="D10561" s="774" t="s">
        <v>7723</v>
      </c>
      <c r="E10561" s="717">
        <v>15.46</v>
      </c>
    </row>
    <row r="10562" spans="1:5">
      <c r="A10562" s="774">
        <v>3498</v>
      </c>
      <c r="B10562" s="774" t="s">
        <v>10304</v>
      </c>
      <c r="C10562" s="774" t="s">
        <v>7728</v>
      </c>
      <c r="D10562" s="774" t="s">
        <v>7723</v>
      </c>
      <c r="E10562" s="717">
        <v>4.91</v>
      </c>
    </row>
    <row r="10563" spans="1:5">
      <c r="A10563" s="774">
        <v>3496</v>
      </c>
      <c r="B10563" s="774" t="s">
        <v>10305</v>
      </c>
      <c r="C10563" s="774" t="s">
        <v>7728</v>
      </c>
      <c r="D10563" s="774" t="s">
        <v>7723</v>
      </c>
      <c r="E10563" s="717">
        <v>3.96</v>
      </c>
    </row>
    <row r="10564" spans="1:5">
      <c r="A10564" s="774">
        <v>38429</v>
      </c>
      <c r="B10564" s="774" t="s">
        <v>10306</v>
      </c>
      <c r="C10564" s="774" t="s">
        <v>7728</v>
      </c>
      <c r="D10564" s="774" t="s">
        <v>7723</v>
      </c>
      <c r="E10564" s="717">
        <v>9.35</v>
      </c>
    </row>
    <row r="10565" spans="1:5">
      <c r="A10565" s="774">
        <v>38431</v>
      </c>
      <c r="B10565" s="774" t="s">
        <v>10307</v>
      </c>
      <c r="C10565" s="774" t="s">
        <v>7728</v>
      </c>
      <c r="D10565" s="774" t="s">
        <v>7723</v>
      </c>
      <c r="E10565" s="717">
        <v>14.82</v>
      </c>
    </row>
    <row r="10566" spans="1:5">
      <c r="A10566" s="774">
        <v>38430</v>
      </c>
      <c r="B10566" s="774" t="s">
        <v>10308</v>
      </c>
      <c r="C10566" s="774" t="s">
        <v>7728</v>
      </c>
      <c r="D10566" s="774" t="s">
        <v>7723</v>
      </c>
      <c r="E10566" s="717">
        <v>18.940000000000001</v>
      </c>
    </row>
    <row r="10567" spans="1:5">
      <c r="A10567" s="774">
        <v>36348</v>
      </c>
      <c r="B10567" s="774" t="s">
        <v>10309</v>
      </c>
      <c r="C10567" s="774" t="s">
        <v>7728</v>
      </c>
      <c r="D10567" s="774" t="s">
        <v>7737</v>
      </c>
      <c r="E10567" s="717">
        <v>1.46</v>
      </c>
    </row>
    <row r="10568" spans="1:5">
      <c r="A10568" s="774">
        <v>36349</v>
      </c>
      <c r="B10568" s="774" t="s">
        <v>10310</v>
      </c>
      <c r="C10568" s="774" t="s">
        <v>7728</v>
      </c>
      <c r="D10568" s="774" t="s">
        <v>7737</v>
      </c>
      <c r="E10568" s="717">
        <v>2.19</v>
      </c>
    </row>
    <row r="10569" spans="1:5">
      <c r="A10569" s="774">
        <v>38433</v>
      </c>
      <c r="B10569" s="774" t="s">
        <v>10311</v>
      </c>
      <c r="C10569" s="774" t="s">
        <v>7728</v>
      </c>
      <c r="D10569" s="774" t="s">
        <v>7737</v>
      </c>
      <c r="E10569" s="717">
        <v>4.05</v>
      </c>
    </row>
    <row r="10570" spans="1:5">
      <c r="A10570" s="774">
        <v>38440</v>
      </c>
      <c r="B10570" s="774" t="s">
        <v>10312</v>
      </c>
      <c r="C10570" s="774" t="s">
        <v>7728</v>
      </c>
      <c r="D10570" s="774" t="s">
        <v>7737</v>
      </c>
      <c r="E10570" s="717">
        <v>139.91999999999999</v>
      </c>
    </row>
    <row r="10571" spans="1:5">
      <c r="A10571" s="774">
        <v>36359</v>
      </c>
      <c r="B10571" s="774" t="s">
        <v>10313</v>
      </c>
      <c r="C10571" s="774" t="s">
        <v>7728</v>
      </c>
      <c r="D10571" s="774" t="s">
        <v>7737</v>
      </c>
      <c r="E10571" s="717">
        <v>1.74</v>
      </c>
    </row>
    <row r="10572" spans="1:5">
      <c r="A10572" s="774">
        <v>36360</v>
      </c>
      <c r="B10572" s="774" t="s">
        <v>10314</v>
      </c>
      <c r="C10572" s="774" t="s">
        <v>7728</v>
      </c>
      <c r="D10572" s="774" t="s">
        <v>7737</v>
      </c>
      <c r="E10572" s="717">
        <v>2.68</v>
      </c>
    </row>
    <row r="10573" spans="1:5">
      <c r="A10573" s="774">
        <v>38434</v>
      </c>
      <c r="B10573" s="774" t="s">
        <v>10315</v>
      </c>
      <c r="C10573" s="774" t="s">
        <v>7728</v>
      </c>
      <c r="D10573" s="774" t="s">
        <v>7737</v>
      </c>
      <c r="E10573" s="717">
        <v>4.1100000000000003</v>
      </c>
    </row>
    <row r="10574" spans="1:5">
      <c r="A10574" s="774">
        <v>38435</v>
      </c>
      <c r="B10574" s="774" t="s">
        <v>10316</v>
      </c>
      <c r="C10574" s="774" t="s">
        <v>7728</v>
      </c>
      <c r="D10574" s="774" t="s">
        <v>7737</v>
      </c>
      <c r="E10574" s="717">
        <v>7.8</v>
      </c>
    </row>
    <row r="10575" spans="1:5">
      <c r="A10575" s="774">
        <v>38436</v>
      </c>
      <c r="B10575" s="774" t="s">
        <v>10317</v>
      </c>
      <c r="C10575" s="774" t="s">
        <v>7728</v>
      </c>
      <c r="D10575" s="774" t="s">
        <v>7737</v>
      </c>
      <c r="E10575" s="717">
        <v>16.13</v>
      </c>
    </row>
    <row r="10576" spans="1:5">
      <c r="A10576" s="774">
        <v>38437</v>
      </c>
      <c r="B10576" s="774" t="s">
        <v>10318</v>
      </c>
      <c r="C10576" s="774" t="s">
        <v>7728</v>
      </c>
      <c r="D10576" s="774" t="s">
        <v>7737</v>
      </c>
      <c r="E10576" s="717">
        <v>24.22</v>
      </c>
    </row>
    <row r="10577" spans="1:5">
      <c r="A10577" s="774">
        <v>38438</v>
      </c>
      <c r="B10577" s="774" t="s">
        <v>10319</v>
      </c>
      <c r="C10577" s="774" t="s">
        <v>7728</v>
      </c>
      <c r="D10577" s="774" t="s">
        <v>7737</v>
      </c>
      <c r="E10577" s="717">
        <v>61.21</v>
      </c>
    </row>
    <row r="10578" spans="1:5">
      <c r="A10578" s="774">
        <v>38439</v>
      </c>
      <c r="B10578" s="774" t="s">
        <v>10320</v>
      </c>
      <c r="C10578" s="774" t="s">
        <v>7728</v>
      </c>
      <c r="D10578" s="774" t="s">
        <v>7737</v>
      </c>
      <c r="E10578" s="717">
        <v>93.29</v>
      </c>
    </row>
    <row r="10579" spans="1:5">
      <c r="A10579" s="774">
        <v>10836</v>
      </c>
      <c r="B10579" s="774" t="s">
        <v>10321</v>
      </c>
      <c r="C10579" s="774" t="s">
        <v>7728</v>
      </c>
      <c r="D10579" s="774" t="s">
        <v>7723</v>
      </c>
      <c r="E10579" s="717">
        <v>18.28</v>
      </c>
    </row>
    <row r="10580" spans="1:5">
      <c r="A10580" s="774">
        <v>20128</v>
      </c>
      <c r="B10580" s="774" t="s">
        <v>10322</v>
      </c>
      <c r="C10580" s="774" t="s">
        <v>7728</v>
      </c>
      <c r="D10580" s="774" t="s">
        <v>7723</v>
      </c>
      <c r="E10580" s="717">
        <v>53.57</v>
      </c>
    </row>
    <row r="10581" spans="1:5">
      <c r="A10581" s="774">
        <v>20131</v>
      </c>
      <c r="B10581" s="774" t="s">
        <v>10323</v>
      </c>
      <c r="C10581" s="774" t="s">
        <v>7728</v>
      </c>
      <c r="D10581" s="774" t="s">
        <v>7723</v>
      </c>
      <c r="E10581" s="717">
        <v>48.9</v>
      </c>
    </row>
    <row r="10582" spans="1:5">
      <c r="A10582" s="774">
        <v>3521</v>
      </c>
      <c r="B10582" s="774" t="s">
        <v>10324</v>
      </c>
      <c r="C10582" s="774" t="s">
        <v>7728</v>
      </c>
      <c r="D10582" s="774" t="s">
        <v>7723</v>
      </c>
      <c r="E10582" s="717">
        <v>2.08</v>
      </c>
    </row>
    <row r="10583" spans="1:5">
      <c r="A10583" s="774">
        <v>3531</v>
      </c>
      <c r="B10583" s="774" t="s">
        <v>10325</v>
      </c>
      <c r="C10583" s="774" t="s">
        <v>7728</v>
      </c>
      <c r="D10583" s="774" t="s">
        <v>7723</v>
      </c>
      <c r="E10583" s="717">
        <v>2.36</v>
      </c>
    </row>
    <row r="10584" spans="1:5">
      <c r="A10584" s="774">
        <v>3522</v>
      </c>
      <c r="B10584" s="774" t="s">
        <v>10326</v>
      </c>
      <c r="C10584" s="774" t="s">
        <v>7728</v>
      </c>
      <c r="D10584" s="774" t="s">
        <v>7723</v>
      </c>
      <c r="E10584" s="717">
        <v>3.51</v>
      </c>
    </row>
    <row r="10585" spans="1:5">
      <c r="A10585" s="774">
        <v>3527</v>
      </c>
      <c r="B10585" s="774" t="s">
        <v>10327</v>
      </c>
      <c r="C10585" s="774" t="s">
        <v>7728</v>
      </c>
      <c r="D10585" s="774" t="s">
        <v>7723</v>
      </c>
      <c r="E10585" s="717">
        <v>12.07</v>
      </c>
    </row>
    <row r="10586" spans="1:5">
      <c r="A10586" s="774">
        <v>10835</v>
      </c>
      <c r="B10586" s="774" t="s">
        <v>10328</v>
      </c>
      <c r="C10586" s="774" t="s">
        <v>7728</v>
      </c>
      <c r="D10586" s="774" t="s">
        <v>7723</v>
      </c>
      <c r="E10586" s="717">
        <v>3.82</v>
      </c>
    </row>
    <row r="10587" spans="1:5">
      <c r="A10587" s="774">
        <v>3475</v>
      </c>
      <c r="B10587" s="774" t="s">
        <v>10329</v>
      </c>
      <c r="C10587" s="774" t="s">
        <v>7728</v>
      </c>
      <c r="D10587" s="774" t="s">
        <v>7723</v>
      </c>
      <c r="E10587" s="717">
        <v>4.05</v>
      </c>
    </row>
    <row r="10588" spans="1:5">
      <c r="A10588" s="774">
        <v>3485</v>
      </c>
      <c r="B10588" s="774" t="s">
        <v>10330</v>
      </c>
      <c r="C10588" s="774" t="s">
        <v>7728</v>
      </c>
      <c r="D10588" s="774" t="s">
        <v>7723</v>
      </c>
      <c r="E10588" s="717">
        <v>12.95</v>
      </c>
    </row>
    <row r="10589" spans="1:5">
      <c r="A10589" s="774">
        <v>3534</v>
      </c>
      <c r="B10589" s="774" t="s">
        <v>10331</v>
      </c>
      <c r="C10589" s="774" t="s">
        <v>7728</v>
      </c>
      <c r="D10589" s="774" t="s">
        <v>7723</v>
      </c>
      <c r="E10589" s="717">
        <v>5.12</v>
      </c>
    </row>
    <row r="10590" spans="1:5">
      <c r="A10590" s="774">
        <v>3543</v>
      </c>
      <c r="B10590" s="774" t="s">
        <v>10332</v>
      </c>
      <c r="C10590" s="774" t="s">
        <v>7728</v>
      </c>
      <c r="D10590" s="774" t="s">
        <v>7723</v>
      </c>
      <c r="E10590" s="717">
        <v>2.57</v>
      </c>
    </row>
    <row r="10591" spans="1:5">
      <c r="A10591" s="774">
        <v>3482</v>
      </c>
      <c r="B10591" s="774" t="s">
        <v>10333</v>
      </c>
      <c r="C10591" s="774" t="s">
        <v>7728</v>
      </c>
      <c r="D10591" s="774" t="s">
        <v>7723</v>
      </c>
      <c r="E10591" s="717">
        <v>6.51</v>
      </c>
    </row>
    <row r="10592" spans="1:5">
      <c r="A10592" s="774">
        <v>3505</v>
      </c>
      <c r="B10592" s="774" t="s">
        <v>10334</v>
      </c>
      <c r="C10592" s="774" t="s">
        <v>7728</v>
      </c>
      <c r="D10592" s="774" t="s">
        <v>7723</v>
      </c>
      <c r="E10592" s="717">
        <v>3.69</v>
      </c>
    </row>
    <row r="10593" spans="1:5">
      <c r="A10593" s="774">
        <v>3516</v>
      </c>
      <c r="B10593" s="774" t="s">
        <v>10335</v>
      </c>
      <c r="C10593" s="774" t="s">
        <v>7728</v>
      </c>
      <c r="D10593" s="774" t="s">
        <v>7723</v>
      </c>
      <c r="E10593" s="717">
        <v>1</v>
      </c>
    </row>
    <row r="10594" spans="1:5">
      <c r="A10594" s="774">
        <v>3517</v>
      </c>
      <c r="B10594" s="774" t="s">
        <v>10336</v>
      </c>
      <c r="C10594" s="774" t="s">
        <v>7728</v>
      </c>
      <c r="D10594" s="774" t="s">
        <v>7723</v>
      </c>
      <c r="E10594" s="717">
        <v>3.49</v>
      </c>
    </row>
    <row r="10595" spans="1:5">
      <c r="A10595" s="774">
        <v>3515</v>
      </c>
      <c r="B10595" s="774" t="s">
        <v>10337</v>
      </c>
      <c r="C10595" s="774" t="s">
        <v>7728</v>
      </c>
      <c r="D10595" s="774" t="s">
        <v>7723</v>
      </c>
      <c r="E10595" s="717">
        <v>5.98</v>
      </c>
    </row>
    <row r="10596" spans="1:5">
      <c r="A10596" s="774">
        <v>20147</v>
      </c>
      <c r="B10596" s="774" t="s">
        <v>10338</v>
      </c>
      <c r="C10596" s="774" t="s">
        <v>7728</v>
      </c>
      <c r="D10596" s="774" t="s">
        <v>7723</v>
      </c>
      <c r="E10596" s="717">
        <v>6.44</v>
      </c>
    </row>
    <row r="10597" spans="1:5">
      <c r="A10597" s="774">
        <v>3524</v>
      </c>
      <c r="B10597" s="774" t="s">
        <v>10339</v>
      </c>
      <c r="C10597" s="774" t="s">
        <v>7728</v>
      </c>
      <c r="D10597" s="774" t="s">
        <v>7723</v>
      </c>
      <c r="E10597" s="717">
        <v>7.63</v>
      </c>
    </row>
    <row r="10598" spans="1:5">
      <c r="A10598" s="774">
        <v>3532</v>
      </c>
      <c r="B10598" s="774" t="s">
        <v>10340</v>
      </c>
      <c r="C10598" s="774" t="s">
        <v>7728</v>
      </c>
      <c r="D10598" s="774" t="s">
        <v>7723</v>
      </c>
      <c r="E10598" s="717">
        <v>13.96</v>
      </c>
    </row>
    <row r="10599" spans="1:5">
      <c r="A10599" s="774">
        <v>3528</v>
      </c>
      <c r="B10599" s="774" t="s">
        <v>10341</v>
      </c>
      <c r="C10599" s="774" t="s">
        <v>7728</v>
      </c>
      <c r="D10599" s="774" t="s">
        <v>7723</v>
      </c>
      <c r="E10599" s="717">
        <v>7.88</v>
      </c>
    </row>
    <row r="10600" spans="1:5">
      <c r="A10600" s="774">
        <v>37952</v>
      </c>
      <c r="B10600" s="774" t="s">
        <v>10342</v>
      </c>
      <c r="C10600" s="774" t="s">
        <v>7728</v>
      </c>
      <c r="D10600" s="774" t="s">
        <v>7723</v>
      </c>
      <c r="E10600" s="717">
        <v>56.17</v>
      </c>
    </row>
    <row r="10601" spans="1:5">
      <c r="A10601" s="774">
        <v>37951</v>
      </c>
      <c r="B10601" s="774" t="s">
        <v>10343</v>
      </c>
      <c r="C10601" s="774" t="s">
        <v>7728</v>
      </c>
      <c r="D10601" s="774" t="s">
        <v>7723</v>
      </c>
      <c r="E10601" s="717">
        <v>2.04</v>
      </c>
    </row>
    <row r="10602" spans="1:5">
      <c r="A10602" s="774">
        <v>3518</v>
      </c>
      <c r="B10602" s="774" t="s">
        <v>10344</v>
      </c>
      <c r="C10602" s="774" t="s">
        <v>7728</v>
      </c>
      <c r="D10602" s="774" t="s">
        <v>7723</v>
      </c>
      <c r="E10602" s="717">
        <v>2.99</v>
      </c>
    </row>
    <row r="10603" spans="1:5">
      <c r="A10603" s="774">
        <v>3519</v>
      </c>
      <c r="B10603" s="774" t="s">
        <v>10345</v>
      </c>
      <c r="C10603" s="774" t="s">
        <v>7728</v>
      </c>
      <c r="D10603" s="774" t="s">
        <v>7723</v>
      </c>
      <c r="E10603" s="717">
        <v>7.08</v>
      </c>
    </row>
    <row r="10604" spans="1:5">
      <c r="A10604" s="774">
        <v>3520</v>
      </c>
      <c r="B10604" s="774" t="s">
        <v>10346</v>
      </c>
      <c r="C10604" s="774" t="s">
        <v>7728</v>
      </c>
      <c r="D10604" s="774" t="s">
        <v>7723</v>
      </c>
      <c r="E10604" s="717">
        <v>7.93</v>
      </c>
    </row>
    <row r="10605" spans="1:5">
      <c r="A10605" s="774">
        <v>37950</v>
      </c>
      <c r="B10605" s="774" t="s">
        <v>10347</v>
      </c>
      <c r="C10605" s="774" t="s">
        <v>7728</v>
      </c>
      <c r="D10605" s="774" t="s">
        <v>7723</v>
      </c>
      <c r="E10605" s="717">
        <v>48.9</v>
      </c>
    </row>
    <row r="10606" spans="1:5">
      <c r="A10606" s="774">
        <v>37949</v>
      </c>
      <c r="B10606" s="774" t="s">
        <v>10348</v>
      </c>
      <c r="C10606" s="774" t="s">
        <v>7728</v>
      </c>
      <c r="D10606" s="774" t="s">
        <v>7723</v>
      </c>
      <c r="E10606" s="717">
        <v>1.79</v>
      </c>
    </row>
    <row r="10607" spans="1:5">
      <c r="A10607" s="774">
        <v>3526</v>
      </c>
      <c r="B10607" s="774" t="s">
        <v>10349</v>
      </c>
      <c r="C10607" s="774" t="s">
        <v>7728</v>
      </c>
      <c r="D10607" s="774" t="s">
        <v>7723</v>
      </c>
      <c r="E10607" s="717">
        <v>2.4</v>
      </c>
    </row>
    <row r="10608" spans="1:5">
      <c r="A10608" s="774">
        <v>3509</v>
      </c>
      <c r="B10608" s="774" t="s">
        <v>10350</v>
      </c>
      <c r="C10608" s="774" t="s">
        <v>7728</v>
      </c>
      <c r="D10608" s="774" t="s">
        <v>7723</v>
      </c>
      <c r="E10608" s="717">
        <v>6.24</v>
      </c>
    </row>
    <row r="10609" spans="1:5">
      <c r="A10609" s="774">
        <v>3530</v>
      </c>
      <c r="B10609" s="774" t="s">
        <v>10351</v>
      </c>
      <c r="C10609" s="774" t="s">
        <v>7728</v>
      </c>
      <c r="D10609" s="774" t="s">
        <v>7723</v>
      </c>
      <c r="E10609" s="717">
        <v>240.42</v>
      </c>
    </row>
    <row r="10610" spans="1:5">
      <c r="A10610" s="774">
        <v>3542</v>
      </c>
      <c r="B10610" s="774" t="s">
        <v>10352</v>
      </c>
      <c r="C10610" s="774" t="s">
        <v>7728</v>
      </c>
      <c r="D10610" s="774" t="s">
        <v>7723</v>
      </c>
      <c r="E10610" s="717">
        <v>0.56000000000000005</v>
      </c>
    </row>
    <row r="10611" spans="1:5">
      <c r="A10611" s="774">
        <v>3529</v>
      </c>
      <c r="B10611" s="774" t="s">
        <v>10353</v>
      </c>
      <c r="C10611" s="774" t="s">
        <v>7728</v>
      </c>
      <c r="D10611" s="774" t="s">
        <v>7723</v>
      </c>
      <c r="E10611" s="717">
        <v>0.77</v>
      </c>
    </row>
    <row r="10612" spans="1:5">
      <c r="A10612" s="774">
        <v>3536</v>
      </c>
      <c r="B10612" s="774" t="s">
        <v>10354</v>
      </c>
      <c r="C10612" s="774" t="s">
        <v>7728</v>
      </c>
      <c r="D10612" s="774" t="s">
        <v>7723</v>
      </c>
      <c r="E10612" s="717">
        <v>2.2999999999999998</v>
      </c>
    </row>
    <row r="10613" spans="1:5">
      <c r="A10613" s="774">
        <v>3535</v>
      </c>
      <c r="B10613" s="774" t="s">
        <v>10355</v>
      </c>
      <c r="C10613" s="774" t="s">
        <v>7728</v>
      </c>
      <c r="D10613" s="774" t="s">
        <v>7723</v>
      </c>
      <c r="E10613" s="717">
        <v>5.46</v>
      </c>
    </row>
    <row r="10614" spans="1:5">
      <c r="A10614" s="774">
        <v>3540</v>
      </c>
      <c r="B10614" s="774" t="s">
        <v>10356</v>
      </c>
      <c r="C10614" s="774" t="s">
        <v>7728</v>
      </c>
      <c r="D10614" s="774" t="s">
        <v>7723</v>
      </c>
      <c r="E10614" s="717">
        <v>5.91</v>
      </c>
    </row>
    <row r="10615" spans="1:5">
      <c r="A10615" s="774">
        <v>3539</v>
      </c>
      <c r="B10615" s="774" t="s">
        <v>10357</v>
      </c>
      <c r="C10615" s="774" t="s">
        <v>7728</v>
      </c>
      <c r="D10615" s="774" t="s">
        <v>7723</v>
      </c>
      <c r="E10615" s="717">
        <v>25.64</v>
      </c>
    </row>
    <row r="10616" spans="1:5">
      <c r="A10616" s="774">
        <v>3513</v>
      </c>
      <c r="B10616" s="774" t="s">
        <v>10358</v>
      </c>
      <c r="C10616" s="774" t="s">
        <v>7728</v>
      </c>
      <c r="D10616" s="774" t="s">
        <v>7723</v>
      </c>
      <c r="E10616" s="717">
        <v>113.97</v>
      </c>
    </row>
    <row r="10617" spans="1:5">
      <c r="A10617" s="774">
        <v>3492</v>
      </c>
      <c r="B10617" s="774" t="s">
        <v>10359</v>
      </c>
      <c r="C10617" s="774" t="s">
        <v>7728</v>
      </c>
      <c r="D10617" s="774" t="s">
        <v>7723</v>
      </c>
      <c r="E10617" s="717">
        <v>21.94</v>
      </c>
    </row>
    <row r="10618" spans="1:5">
      <c r="A10618" s="774">
        <v>3491</v>
      </c>
      <c r="B10618" s="774" t="s">
        <v>10360</v>
      </c>
      <c r="C10618" s="774" t="s">
        <v>7728</v>
      </c>
      <c r="D10618" s="774" t="s">
        <v>7723</v>
      </c>
      <c r="E10618" s="717">
        <v>12.51</v>
      </c>
    </row>
    <row r="10619" spans="1:5">
      <c r="A10619" s="774">
        <v>3493</v>
      </c>
      <c r="B10619" s="774" t="s">
        <v>10361</v>
      </c>
      <c r="C10619" s="774" t="s">
        <v>7728</v>
      </c>
      <c r="D10619" s="774" t="s">
        <v>7723</v>
      </c>
      <c r="E10619" s="717">
        <v>29.99</v>
      </c>
    </row>
    <row r="10620" spans="1:5">
      <c r="A10620" s="774">
        <v>12628</v>
      </c>
      <c r="B10620" s="774" t="s">
        <v>10362</v>
      </c>
      <c r="C10620" s="774" t="s">
        <v>7728</v>
      </c>
      <c r="D10620" s="774" t="s">
        <v>7737</v>
      </c>
      <c r="E10620" s="717">
        <v>6.01</v>
      </c>
    </row>
    <row r="10621" spans="1:5">
      <c r="A10621" s="774">
        <v>12629</v>
      </c>
      <c r="B10621" s="774" t="s">
        <v>10363</v>
      </c>
      <c r="C10621" s="774" t="s">
        <v>7728</v>
      </c>
      <c r="D10621" s="774" t="s">
        <v>7737</v>
      </c>
      <c r="E10621" s="717">
        <v>6.52</v>
      </c>
    </row>
    <row r="10622" spans="1:5">
      <c r="A10622" s="774">
        <v>3481</v>
      </c>
      <c r="B10622" s="774" t="s">
        <v>10364</v>
      </c>
      <c r="C10622" s="774" t="s">
        <v>7728</v>
      </c>
      <c r="D10622" s="774" t="s">
        <v>7723</v>
      </c>
      <c r="E10622" s="717">
        <v>15.19</v>
      </c>
    </row>
    <row r="10623" spans="1:5">
      <c r="A10623" s="774">
        <v>3510</v>
      </c>
      <c r="B10623" s="774" t="s">
        <v>10365</v>
      </c>
      <c r="C10623" s="774" t="s">
        <v>7728</v>
      </c>
      <c r="D10623" s="774" t="s">
        <v>7723</v>
      </c>
      <c r="E10623" s="717">
        <v>14.2</v>
      </c>
    </row>
    <row r="10624" spans="1:5">
      <c r="A10624" s="774">
        <v>3508</v>
      </c>
      <c r="B10624" s="774" t="s">
        <v>10366</v>
      </c>
      <c r="C10624" s="774" t="s">
        <v>7728</v>
      </c>
      <c r="D10624" s="774" t="s">
        <v>7723</v>
      </c>
      <c r="E10624" s="717">
        <v>37.119999999999997</v>
      </c>
    </row>
    <row r="10625" spans="1:5">
      <c r="A10625" s="774">
        <v>38939</v>
      </c>
      <c r="B10625" s="774" t="s">
        <v>10367</v>
      </c>
      <c r="C10625" s="774" t="s">
        <v>7728</v>
      </c>
      <c r="D10625" s="774" t="s">
        <v>7737</v>
      </c>
      <c r="E10625" s="717">
        <v>16.3</v>
      </c>
    </row>
    <row r="10626" spans="1:5">
      <c r="A10626" s="774">
        <v>38940</v>
      </c>
      <c r="B10626" s="774" t="s">
        <v>10368</v>
      </c>
      <c r="C10626" s="774" t="s">
        <v>7728</v>
      </c>
      <c r="D10626" s="774" t="s">
        <v>7737</v>
      </c>
      <c r="E10626" s="717">
        <v>24.89</v>
      </c>
    </row>
    <row r="10627" spans="1:5">
      <c r="A10627" s="774">
        <v>38941</v>
      </c>
      <c r="B10627" s="774" t="s">
        <v>10369</v>
      </c>
      <c r="C10627" s="774" t="s">
        <v>7728</v>
      </c>
      <c r="D10627" s="774" t="s">
        <v>7737</v>
      </c>
      <c r="E10627" s="717">
        <v>29.4</v>
      </c>
    </row>
    <row r="10628" spans="1:5">
      <c r="A10628" s="774">
        <v>38942</v>
      </c>
      <c r="B10628" s="774" t="s">
        <v>10370</v>
      </c>
      <c r="C10628" s="774" t="s">
        <v>7728</v>
      </c>
      <c r="D10628" s="774" t="s">
        <v>7737</v>
      </c>
      <c r="E10628" s="717">
        <v>32.94</v>
      </c>
    </row>
    <row r="10629" spans="1:5">
      <c r="A10629" s="774">
        <v>38987</v>
      </c>
      <c r="B10629" s="774" t="s">
        <v>10371</v>
      </c>
      <c r="C10629" s="774" t="s">
        <v>7728</v>
      </c>
      <c r="D10629" s="774" t="s">
        <v>7737</v>
      </c>
      <c r="E10629" s="717">
        <v>7.26</v>
      </c>
    </row>
    <row r="10630" spans="1:5">
      <c r="A10630" s="774">
        <v>38988</v>
      </c>
      <c r="B10630" s="774" t="s">
        <v>10372</v>
      </c>
      <c r="C10630" s="774" t="s">
        <v>7728</v>
      </c>
      <c r="D10630" s="774" t="s">
        <v>7737</v>
      </c>
      <c r="E10630" s="717">
        <v>16.87</v>
      </c>
    </row>
    <row r="10631" spans="1:5">
      <c r="A10631" s="774">
        <v>38989</v>
      </c>
      <c r="B10631" s="774" t="s">
        <v>10373</v>
      </c>
      <c r="C10631" s="774" t="s">
        <v>7728</v>
      </c>
      <c r="D10631" s="774" t="s">
        <v>7737</v>
      </c>
      <c r="E10631" s="717">
        <v>22.41</v>
      </c>
    </row>
    <row r="10632" spans="1:5">
      <c r="A10632" s="774">
        <v>38990</v>
      </c>
      <c r="B10632" s="774" t="s">
        <v>10374</v>
      </c>
      <c r="C10632" s="774" t="s">
        <v>7728</v>
      </c>
      <c r="D10632" s="774" t="s">
        <v>7737</v>
      </c>
      <c r="E10632" s="717">
        <v>59.08</v>
      </c>
    </row>
    <row r="10633" spans="1:5">
      <c r="A10633" s="774">
        <v>38991</v>
      </c>
      <c r="B10633" s="774" t="s">
        <v>10375</v>
      </c>
      <c r="C10633" s="774" t="s">
        <v>7728</v>
      </c>
      <c r="D10633" s="774" t="s">
        <v>7737</v>
      </c>
      <c r="E10633" s="717">
        <v>119.38</v>
      </c>
    </row>
    <row r="10634" spans="1:5">
      <c r="A10634" s="774">
        <v>38913</v>
      </c>
      <c r="B10634" s="774" t="s">
        <v>10376</v>
      </c>
      <c r="C10634" s="774" t="s">
        <v>7728</v>
      </c>
      <c r="D10634" s="774" t="s">
        <v>7737</v>
      </c>
      <c r="E10634" s="717">
        <v>15.13</v>
      </c>
    </row>
    <row r="10635" spans="1:5">
      <c r="A10635" s="774">
        <v>38914</v>
      </c>
      <c r="B10635" s="774" t="s">
        <v>10377</v>
      </c>
      <c r="C10635" s="774" t="s">
        <v>7728</v>
      </c>
      <c r="D10635" s="774" t="s">
        <v>7737</v>
      </c>
      <c r="E10635" s="717">
        <v>17.55</v>
      </c>
    </row>
    <row r="10636" spans="1:5">
      <c r="A10636" s="774">
        <v>38915</v>
      </c>
      <c r="B10636" s="774" t="s">
        <v>10378</v>
      </c>
      <c r="C10636" s="774" t="s">
        <v>7728</v>
      </c>
      <c r="D10636" s="774" t="s">
        <v>7737</v>
      </c>
      <c r="E10636" s="717">
        <v>30.47</v>
      </c>
    </row>
    <row r="10637" spans="1:5">
      <c r="A10637" s="774">
        <v>38916</v>
      </c>
      <c r="B10637" s="774" t="s">
        <v>10379</v>
      </c>
      <c r="C10637" s="774" t="s">
        <v>7728</v>
      </c>
      <c r="D10637" s="774" t="s">
        <v>7737</v>
      </c>
      <c r="E10637" s="717">
        <v>40.200000000000003</v>
      </c>
    </row>
    <row r="10638" spans="1:5">
      <c r="A10638" s="774">
        <v>39300</v>
      </c>
      <c r="B10638" s="774" t="s">
        <v>10380</v>
      </c>
      <c r="C10638" s="774" t="s">
        <v>7728</v>
      </c>
      <c r="D10638" s="774" t="s">
        <v>7737</v>
      </c>
      <c r="E10638" s="717">
        <v>13.67</v>
      </c>
    </row>
    <row r="10639" spans="1:5">
      <c r="A10639" s="774">
        <v>39301</v>
      </c>
      <c r="B10639" s="774" t="s">
        <v>10381</v>
      </c>
      <c r="C10639" s="774" t="s">
        <v>7728</v>
      </c>
      <c r="D10639" s="774" t="s">
        <v>7737</v>
      </c>
      <c r="E10639" s="717">
        <v>18.96</v>
      </c>
    </row>
    <row r="10640" spans="1:5">
      <c r="A10640" s="774">
        <v>39302</v>
      </c>
      <c r="B10640" s="774" t="s">
        <v>10382</v>
      </c>
      <c r="C10640" s="774" t="s">
        <v>7728</v>
      </c>
      <c r="D10640" s="774" t="s">
        <v>7737</v>
      </c>
      <c r="E10640" s="717">
        <v>23.83</v>
      </c>
    </row>
    <row r="10641" spans="1:5">
      <c r="A10641" s="774">
        <v>39303</v>
      </c>
      <c r="B10641" s="774" t="s">
        <v>10383</v>
      </c>
      <c r="C10641" s="774" t="s">
        <v>7728</v>
      </c>
      <c r="D10641" s="774" t="s">
        <v>7737</v>
      </c>
      <c r="E10641" s="717">
        <v>41.89</v>
      </c>
    </row>
    <row r="10642" spans="1:5">
      <c r="A10642" s="774">
        <v>38923</v>
      </c>
      <c r="B10642" s="774" t="s">
        <v>10384</v>
      </c>
      <c r="C10642" s="774" t="s">
        <v>7728</v>
      </c>
      <c r="D10642" s="774" t="s">
        <v>7737</v>
      </c>
      <c r="E10642" s="717">
        <v>13.34</v>
      </c>
    </row>
    <row r="10643" spans="1:5">
      <c r="A10643" s="774">
        <v>38925</v>
      </c>
      <c r="B10643" s="774" t="s">
        <v>10385</v>
      </c>
      <c r="C10643" s="774" t="s">
        <v>7728</v>
      </c>
      <c r="D10643" s="774" t="s">
        <v>7737</v>
      </c>
      <c r="E10643" s="717">
        <v>14.34</v>
      </c>
    </row>
    <row r="10644" spans="1:5">
      <c r="A10644" s="774">
        <v>38926</v>
      </c>
      <c r="B10644" s="774" t="s">
        <v>10386</v>
      </c>
      <c r="C10644" s="774" t="s">
        <v>7728</v>
      </c>
      <c r="D10644" s="774" t="s">
        <v>7737</v>
      </c>
      <c r="E10644" s="717">
        <v>20.48</v>
      </c>
    </row>
    <row r="10645" spans="1:5">
      <c r="A10645" s="774">
        <v>38927</v>
      </c>
      <c r="B10645" s="774" t="s">
        <v>10387</v>
      </c>
      <c r="C10645" s="774" t="s">
        <v>7728</v>
      </c>
      <c r="D10645" s="774" t="s">
        <v>7737</v>
      </c>
      <c r="E10645" s="717">
        <v>21.91</v>
      </c>
    </row>
    <row r="10646" spans="1:5">
      <c r="A10646" s="774">
        <v>39304</v>
      </c>
      <c r="B10646" s="774" t="s">
        <v>10388</v>
      </c>
      <c r="C10646" s="774" t="s">
        <v>7728</v>
      </c>
      <c r="D10646" s="774" t="s">
        <v>7737</v>
      </c>
      <c r="E10646" s="717">
        <v>16.88</v>
      </c>
    </row>
    <row r="10647" spans="1:5">
      <c r="A10647" s="774">
        <v>38924</v>
      </c>
      <c r="B10647" s="774" t="s">
        <v>10389</v>
      </c>
      <c r="C10647" s="774" t="s">
        <v>7728</v>
      </c>
      <c r="D10647" s="774" t="s">
        <v>7737</v>
      </c>
      <c r="E10647" s="717">
        <v>24.05</v>
      </c>
    </row>
    <row r="10648" spans="1:5">
      <c r="A10648" s="774">
        <v>39305</v>
      </c>
      <c r="B10648" s="774" t="s">
        <v>10390</v>
      </c>
      <c r="C10648" s="774" t="s">
        <v>7728</v>
      </c>
      <c r="D10648" s="774" t="s">
        <v>7737</v>
      </c>
      <c r="E10648" s="717">
        <v>22.09</v>
      </c>
    </row>
    <row r="10649" spans="1:5">
      <c r="A10649" s="774">
        <v>39306</v>
      </c>
      <c r="B10649" s="774" t="s">
        <v>10391</v>
      </c>
      <c r="C10649" s="774" t="s">
        <v>7728</v>
      </c>
      <c r="D10649" s="774" t="s">
        <v>7737</v>
      </c>
      <c r="E10649" s="717">
        <v>27.64</v>
      </c>
    </row>
    <row r="10650" spans="1:5">
      <c r="A10650" s="774">
        <v>38928</v>
      </c>
      <c r="B10650" s="774" t="s">
        <v>10392</v>
      </c>
      <c r="C10650" s="774" t="s">
        <v>7728</v>
      </c>
      <c r="D10650" s="774" t="s">
        <v>7737</v>
      </c>
      <c r="E10650" s="717">
        <v>24.28</v>
      </c>
    </row>
    <row r="10651" spans="1:5">
      <c r="A10651" s="774">
        <v>38929</v>
      </c>
      <c r="B10651" s="774" t="s">
        <v>10393</v>
      </c>
      <c r="C10651" s="774" t="s">
        <v>7728</v>
      </c>
      <c r="D10651" s="774" t="s">
        <v>7737</v>
      </c>
      <c r="E10651" s="717">
        <v>43.05</v>
      </c>
    </row>
    <row r="10652" spans="1:5">
      <c r="A10652" s="774">
        <v>39307</v>
      </c>
      <c r="B10652" s="774" t="s">
        <v>10394</v>
      </c>
      <c r="C10652" s="774" t="s">
        <v>7728</v>
      </c>
      <c r="D10652" s="774" t="s">
        <v>7737</v>
      </c>
      <c r="E10652" s="717">
        <v>31.81</v>
      </c>
    </row>
    <row r="10653" spans="1:5">
      <c r="A10653" s="774">
        <v>38930</v>
      </c>
      <c r="B10653" s="774" t="s">
        <v>10395</v>
      </c>
      <c r="C10653" s="774" t="s">
        <v>7728</v>
      </c>
      <c r="D10653" s="774" t="s">
        <v>7737</v>
      </c>
      <c r="E10653" s="717">
        <v>54.08</v>
      </c>
    </row>
    <row r="10654" spans="1:5">
      <c r="A10654" s="774">
        <v>38931</v>
      </c>
      <c r="B10654" s="774" t="s">
        <v>10396</v>
      </c>
      <c r="C10654" s="774" t="s">
        <v>7728</v>
      </c>
      <c r="D10654" s="774" t="s">
        <v>7737</v>
      </c>
      <c r="E10654" s="717">
        <v>13.62</v>
      </c>
    </row>
    <row r="10655" spans="1:5">
      <c r="A10655" s="774">
        <v>38932</v>
      </c>
      <c r="B10655" s="774" t="s">
        <v>10397</v>
      </c>
      <c r="C10655" s="774" t="s">
        <v>7728</v>
      </c>
      <c r="D10655" s="774" t="s">
        <v>7737</v>
      </c>
      <c r="E10655" s="717">
        <v>13.76</v>
      </c>
    </row>
    <row r="10656" spans="1:5">
      <c r="A10656" s="774">
        <v>38934</v>
      </c>
      <c r="B10656" s="774" t="s">
        <v>10398</v>
      </c>
      <c r="C10656" s="774" t="s">
        <v>7728</v>
      </c>
      <c r="D10656" s="774" t="s">
        <v>7737</v>
      </c>
      <c r="E10656" s="717">
        <v>20.329999999999998</v>
      </c>
    </row>
    <row r="10657" spans="1:5">
      <c r="A10657" s="774">
        <v>38935</v>
      </c>
      <c r="B10657" s="774" t="s">
        <v>10399</v>
      </c>
      <c r="C10657" s="774" t="s">
        <v>7728</v>
      </c>
      <c r="D10657" s="774" t="s">
        <v>7737</v>
      </c>
      <c r="E10657" s="717">
        <v>21.75</v>
      </c>
    </row>
    <row r="10658" spans="1:5">
      <c r="A10658" s="774">
        <v>38936</v>
      </c>
      <c r="B10658" s="774" t="s">
        <v>10400</v>
      </c>
      <c r="C10658" s="774" t="s">
        <v>7728</v>
      </c>
      <c r="D10658" s="774" t="s">
        <v>7737</v>
      </c>
      <c r="E10658" s="717">
        <v>23.3</v>
      </c>
    </row>
    <row r="10659" spans="1:5">
      <c r="A10659" s="774">
        <v>38937</v>
      </c>
      <c r="B10659" s="774" t="s">
        <v>10401</v>
      </c>
      <c r="C10659" s="774" t="s">
        <v>7728</v>
      </c>
      <c r="D10659" s="774" t="s">
        <v>7737</v>
      </c>
      <c r="E10659" s="717">
        <v>28.39</v>
      </c>
    </row>
    <row r="10660" spans="1:5">
      <c r="A10660" s="774">
        <v>38938</v>
      </c>
      <c r="B10660" s="774" t="s">
        <v>10402</v>
      </c>
      <c r="C10660" s="774" t="s">
        <v>7728</v>
      </c>
      <c r="D10660" s="774" t="s">
        <v>7737</v>
      </c>
      <c r="E10660" s="717">
        <v>42.21</v>
      </c>
    </row>
    <row r="10661" spans="1:5">
      <c r="A10661" s="774">
        <v>3489</v>
      </c>
      <c r="B10661" s="774" t="s">
        <v>10403</v>
      </c>
      <c r="C10661" s="774" t="s">
        <v>7728</v>
      </c>
      <c r="D10661" s="774" t="s">
        <v>7723</v>
      </c>
      <c r="E10661" s="717">
        <v>14.03</v>
      </c>
    </row>
    <row r="10662" spans="1:5">
      <c r="A10662" s="774">
        <v>20151</v>
      </c>
      <c r="B10662" s="774" t="s">
        <v>10404</v>
      </c>
      <c r="C10662" s="774" t="s">
        <v>7728</v>
      </c>
      <c r="D10662" s="774" t="s">
        <v>7723</v>
      </c>
      <c r="E10662" s="717">
        <v>22.02</v>
      </c>
    </row>
    <row r="10663" spans="1:5">
      <c r="A10663" s="774">
        <v>20152</v>
      </c>
      <c r="B10663" s="774" t="s">
        <v>10405</v>
      </c>
      <c r="C10663" s="774" t="s">
        <v>7728</v>
      </c>
      <c r="D10663" s="774" t="s">
        <v>7723</v>
      </c>
      <c r="E10663" s="717">
        <v>76.62</v>
      </c>
    </row>
    <row r="10664" spans="1:5">
      <c r="A10664" s="774">
        <v>20148</v>
      </c>
      <c r="B10664" s="774" t="s">
        <v>10406</v>
      </c>
      <c r="C10664" s="774" t="s">
        <v>7728</v>
      </c>
      <c r="D10664" s="774" t="s">
        <v>7723</v>
      </c>
      <c r="E10664" s="717">
        <v>4.38</v>
      </c>
    </row>
    <row r="10665" spans="1:5">
      <c r="A10665" s="774">
        <v>20149</v>
      </c>
      <c r="B10665" s="774" t="s">
        <v>10407</v>
      </c>
      <c r="C10665" s="774" t="s">
        <v>7728</v>
      </c>
      <c r="D10665" s="774" t="s">
        <v>7723</v>
      </c>
      <c r="E10665" s="717">
        <v>6.78</v>
      </c>
    </row>
    <row r="10666" spans="1:5">
      <c r="A10666" s="774">
        <v>20150</v>
      </c>
      <c r="B10666" s="774" t="s">
        <v>10408</v>
      </c>
      <c r="C10666" s="774" t="s">
        <v>7728</v>
      </c>
      <c r="D10666" s="774" t="s">
        <v>7723</v>
      </c>
      <c r="E10666" s="717">
        <v>15.81</v>
      </c>
    </row>
    <row r="10667" spans="1:5">
      <c r="A10667" s="774">
        <v>20157</v>
      </c>
      <c r="B10667" s="774" t="s">
        <v>10409</v>
      </c>
      <c r="C10667" s="774" t="s">
        <v>7728</v>
      </c>
      <c r="D10667" s="774" t="s">
        <v>7723</v>
      </c>
      <c r="E10667" s="717">
        <v>29.71</v>
      </c>
    </row>
    <row r="10668" spans="1:5">
      <c r="A10668" s="774">
        <v>20158</v>
      </c>
      <c r="B10668" s="774" t="s">
        <v>10410</v>
      </c>
      <c r="C10668" s="774" t="s">
        <v>7728</v>
      </c>
      <c r="D10668" s="774" t="s">
        <v>7723</v>
      </c>
      <c r="E10668" s="717">
        <v>98.7</v>
      </c>
    </row>
    <row r="10669" spans="1:5">
      <c r="A10669" s="774">
        <v>20154</v>
      </c>
      <c r="B10669" s="774" t="s">
        <v>10411</v>
      </c>
      <c r="C10669" s="774" t="s">
        <v>7728</v>
      </c>
      <c r="D10669" s="774" t="s">
        <v>7723</v>
      </c>
      <c r="E10669" s="717">
        <v>5.63</v>
      </c>
    </row>
    <row r="10670" spans="1:5">
      <c r="A10670" s="774">
        <v>20155</v>
      </c>
      <c r="B10670" s="774" t="s">
        <v>10412</v>
      </c>
      <c r="C10670" s="774" t="s">
        <v>7728</v>
      </c>
      <c r="D10670" s="774" t="s">
        <v>7723</v>
      </c>
      <c r="E10670" s="717">
        <v>8.43</v>
      </c>
    </row>
    <row r="10671" spans="1:5">
      <c r="A10671" s="774">
        <v>20156</v>
      </c>
      <c r="B10671" s="774" t="s">
        <v>10413</v>
      </c>
      <c r="C10671" s="774" t="s">
        <v>7728</v>
      </c>
      <c r="D10671" s="774" t="s">
        <v>7723</v>
      </c>
      <c r="E10671" s="717">
        <v>18.97</v>
      </c>
    </row>
    <row r="10672" spans="1:5">
      <c r="A10672" s="774">
        <v>3512</v>
      </c>
      <c r="B10672" s="774" t="s">
        <v>10414</v>
      </c>
      <c r="C10672" s="774" t="s">
        <v>7728</v>
      </c>
      <c r="D10672" s="774" t="s">
        <v>7723</v>
      </c>
      <c r="E10672" s="717">
        <v>219.86</v>
      </c>
    </row>
    <row r="10673" spans="1:5">
      <c r="A10673" s="774">
        <v>3499</v>
      </c>
      <c r="B10673" s="774" t="s">
        <v>10415</v>
      </c>
      <c r="C10673" s="774" t="s">
        <v>7728</v>
      </c>
      <c r="D10673" s="774" t="s">
        <v>7723</v>
      </c>
      <c r="E10673" s="717">
        <v>0.93</v>
      </c>
    </row>
    <row r="10674" spans="1:5">
      <c r="A10674" s="774">
        <v>3500</v>
      </c>
      <c r="B10674" s="774" t="s">
        <v>10416</v>
      </c>
      <c r="C10674" s="774" t="s">
        <v>7728</v>
      </c>
      <c r="D10674" s="774" t="s">
        <v>7723</v>
      </c>
      <c r="E10674" s="717">
        <v>1.57</v>
      </c>
    </row>
    <row r="10675" spans="1:5">
      <c r="A10675" s="774">
        <v>3501</v>
      </c>
      <c r="B10675" s="774" t="s">
        <v>10417</v>
      </c>
      <c r="C10675" s="774" t="s">
        <v>7728</v>
      </c>
      <c r="D10675" s="774" t="s">
        <v>7723</v>
      </c>
      <c r="E10675" s="717">
        <v>4.5599999999999996</v>
      </c>
    </row>
    <row r="10676" spans="1:5">
      <c r="A10676" s="774">
        <v>3502</v>
      </c>
      <c r="B10676" s="774" t="s">
        <v>10418</v>
      </c>
      <c r="C10676" s="774" t="s">
        <v>7728</v>
      </c>
      <c r="D10676" s="774" t="s">
        <v>7723</v>
      </c>
      <c r="E10676" s="717">
        <v>6.49</v>
      </c>
    </row>
    <row r="10677" spans="1:5">
      <c r="A10677" s="774">
        <v>3503</v>
      </c>
      <c r="B10677" s="774" t="s">
        <v>10419</v>
      </c>
      <c r="C10677" s="774" t="s">
        <v>7728</v>
      </c>
      <c r="D10677" s="774" t="s">
        <v>7723</v>
      </c>
      <c r="E10677" s="717">
        <v>7.77</v>
      </c>
    </row>
    <row r="10678" spans="1:5">
      <c r="A10678" s="774">
        <v>3477</v>
      </c>
      <c r="B10678" s="774" t="s">
        <v>10420</v>
      </c>
      <c r="C10678" s="774" t="s">
        <v>7728</v>
      </c>
      <c r="D10678" s="774" t="s">
        <v>7723</v>
      </c>
      <c r="E10678" s="717">
        <v>30.09</v>
      </c>
    </row>
    <row r="10679" spans="1:5">
      <c r="A10679" s="774">
        <v>3478</v>
      </c>
      <c r="B10679" s="774" t="s">
        <v>10421</v>
      </c>
      <c r="C10679" s="774" t="s">
        <v>7728</v>
      </c>
      <c r="D10679" s="774" t="s">
        <v>7723</v>
      </c>
      <c r="E10679" s="717">
        <v>69.150000000000006</v>
      </c>
    </row>
    <row r="10680" spans="1:5">
      <c r="A10680" s="774">
        <v>3525</v>
      </c>
      <c r="B10680" s="774" t="s">
        <v>10422</v>
      </c>
      <c r="C10680" s="774" t="s">
        <v>7728</v>
      </c>
      <c r="D10680" s="774" t="s">
        <v>7723</v>
      </c>
      <c r="E10680" s="717">
        <v>82.04</v>
      </c>
    </row>
    <row r="10681" spans="1:5">
      <c r="A10681" s="774">
        <v>3511</v>
      </c>
      <c r="B10681" s="774" t="s">
        <v>10423</v>
      </c>
      <c r="C10681" s="774" t="s">
        <v>7728</v>
      </c>
      <c r="D10681" s="774" t="s">
        <v>7723</v>
      </c>
      <c r="E10681" s="717">
        <v>96.27</v>
      </c>
    </row>
    <row r="10682" spans="1:5">
      <c r="A10682" s="774">
        <v>38917</v>
      </c>
      <c r="B10682" s="774" t="s">
        <v>10424</v>
      </c>
      <c r="C10682" s="774" t="s">
        <v>7728</v>
      </c>
      <c r="D10682" s="774" t="s">
        <v>7737</v>
      </c>
      <c r="E10682" s="717">
        <v>13.03</v>
      </c>
    </row>
    <row r="10683" spans="1:5">
      <c r="A10683" s="774">
        <v>38919</v>
      </c>
      <c r="B10683" s="774" t="s">
        <v>10425</v>
      </c>
      <c r="C10683" s="774" t="s">
        <v>7728</v>
      </c>
      <c r="D10683" s="774" t="s">
        <v>7737</v>
      </c>
      <c r="E10683" s="717">
        <v>19.38</v>
      </c>
    </row>
    <row r="10684" spans="1:5">
      <c r="A10684" s="774">
        <v>38922</v>
      </c>
      <c r="B10684" s="774" t="s">
        <v>10426</v>
      </c>
      <c r="C10684" s="774" t="s">
        <v>7728</v>
      </c>
      <c r="D10684" s="774" t="s">
        <v>7737</v>
      </c>
      <c r="E10684" s="717">
        <v>25.05</v>
      </c>
    </row>
    <row r="10685" spans="1:5">
      <c r="A10685" s="774">
        <v>38921</v>
      </c>
      <c r="B10685" s="774" t="s">
        <v>10427</v>
      </c>
      <c r="C10685" s="774" t="s">
        <v>7728</v>
      </c>
      <c r="D10685" s="774" t="s">
        <v>7737</v>
      </c>
      <c r="E10685" s="717">
        <v>30.96</v>
      </c>
    </row>
    <row r="10686" spans="1:5">
      <c r="A10686" s="774">
        <v>38918</v>
      </c>
      <c r="B10686" s="774" t="s">
        <v>10428</v>
      </c>
      <c r="C10686" s="774" t="s">
        <v>7728</v>
      </c>
      <c r="D10686" s="774" t="s">
        <v>7737</v>
      </c>
      <c r="E10686" s="717">
        <v>29.43</v>
      </c>
    </row>
    <row r="10687" spans="1:5">
      <c r="A10687" s="774">
        <v>38920</v>
      </c>
      <c r="B10687" s="774" t="s">
        <v>10429</v>
      </c>
      <c r="C10687" s="774" t="s">
        <v>7728</v>
      </c>
      <c r="D10687" s="774" t="s">
        <v>7737</v>
      </c>
      <c r="E10687" s="717">
        <v>36.79</v>
      </c>
    </row>
    <row r="10688" spans="1:5">
      <c r="A10688" s="774">
        <v>12032</v>
      </c>
      <c r="B10688" s="774" t="s">
        <v>10430</v>
      </c>
      <c r="C10688" s="774" t="s">
        <v>8254</v>
      </c>
      <c r="D10688" s="774" t="s">
        <v>7723</v>
      </c>
      <c r="E10688" s="717">
        <v>42.32</v>
      </c>
    </row>
    <row r="10689" spans="1:5">
      <c r="A10689" s="774">
        <v>12030</v>
      </c>
      <c r="B10689" s="774" t="s">
        <v>10431</v>
      </c>
      <c r="C10689" s="774" t="s">
        <v>8254</v>
      </c>
      <c r="D10689" s="774" t="s">
        <v>7723</v>
      </c>
      <c r="E10689" s="717">
        <v>39.770000000000003</v>
      </c>
    </row>
    <row r="10690" spans="1:5">
      <c r="A10690" s="774">
        <v>10908</v>
      </c>
      <c r="B10690" s="774" t="s">
        <v>10432</v>
      </c>
      <c r="C10690" s="774" t="s">
        <v>7728</v>
      </c>
      <c r="D10690" s="774" t="s">
        <v>7723</v>
      </c>
      <c r="E10690" s="717">
        <v>16.63</v>
      </c>
    </row>
    <row r="10691" spans="1:5">
      <c r="A10691" s="774">
        <v>10909</v>
      </c>
      <c r="B10691" s="774" t="s">
        <v>10433</v>
      </c>
      <c r="C10691" s="774" t="s">
        <v>7728</v>
      </c>
      <c r="D10691" s="774" t="s">
        <v>7723</v>
      </c>
      <c r="E10691" s="717">
        <v>26.53</v>
      </c>
    </row>
    <row r="10692" spans="1:5">
      <c r="A10692" s="774">
        <v>3669</v>
      </c>
      <c r="B10692" s="774" t="s">
        <v>10434</v>
      </c>
      <c r="C10692" s="774" t="s">
        <v>7728</v>
      </c>
      <c r="D10692" s="774" t="s">
        <v>7723</v>
      </c>
      <c r="E10692" s="717">
        <v>11.37</v>
      </c>
    </row>
    <row r="10693" spans="1:5">
      <c r="A10693" s="774">
        <v>20138</v>
      </c>
      <c r="B10693" s="774" t="s">
        <v>10435</v>
      </c>
      <c r="C10693" s="774" t="s">
        <v>7728</v>
      </c>
      <c r="D10693" s="774" t="s">
        <v>7723</v>
      </c>
      <c r="E10693" s="717">
        <v>56.47</v>
      </c>
    </row>
    <row r="10694" spans="1:5">
      <c r="A10694" s="774">
        <v>20139</v>
      </c>
      <c r="B10694" s="774" t="s">
        <v>10436</v>
      </c>
      <c r="C10694" s="774" t="s">
        <v>7728</v>
      </c>
      <c r="D10694" s="774" t="s">
        <v>7723</v>
      </c>
      <c r="E10694" s="717">
        <v>94.88</v>
      </c>
    </row>
    <row r="10695" spans="1:5">
      <c r="A10695" s="774">
        <v>3668</v>
      </c>
      <c r="B10695" s="774" t="s">
        <v>10437</v>
      </c>
      <c r="C10695" s="774" t="s">
        <v>7728</v>
      </c>
      <c r="D10695" s="774" t="s">
        <v>7723</v>
      </c>
      <c r="E10695" s="717">
        <v>37.619999999999997</v>
      </c>
    </row>
    <row r="10696" spans="1:5">
      <c r="A10696" s="774">
        <v>3656</v>
      </c>
      <c r="B10696" s="774" t="s">
        <v>10438</v>
      </c>
      <c r="C10696" s="774" t="s">
        <v>7728</v>
      </c>
      <c r="D10696" s="774" t="s">
        <v>7723</v>
      </c>
      <c r="E10696" s="717">
        <v>18.64</v>
      </c>
    </row>
    <row r="10697" spans="1:5">
      <c r="A10697" s="774">
        <v>10911</v>
      </c>
      <c r="B10697" s="774" t="s">
        <v>10439</v>
      </c>
      <c r="C10697" s="774" t="s">
        <v>7728</v>
      </c>
      <c r="D10697" s="774" t="s">
        <v>7723</v>
      </c>
      <c r="E10697" s="717">
        <v>20.69</v>
      </c>
    </row>
    <row r="10698" spans="1:5">
      <c r="A10698" s="774">
        <v>3654</v>
      </c>
      <c r="B10698" s="774" t="s">
        <v>10440</v>
      </c>
      <c r="C10698" s="774" t="s">
        <v>7728</v>
      </c>
      <c r="D10698" s="774" t="s">
        <v>7723</v>
      </c>
      <c r="E10698" s="717">
        <v>4.88</v>
      </c>
    </row>
    <row r="10699" spans="1:5">
      <c r="A10699" s="774">
        <v>3664</v>
      </c>
      <c r="B10699" s="774" t="s">
        <v>10441</v>
      </c>
      <c r="C10699" s="774" t="s">
        <v>7728</v>
      </c>
      <c r="D10699" s="774" t="s">
        <v>7723</v>
      </c>
      <c r="E10699" s="717">
        <v>6.06</v>
      </c>
    </row>
    <row r="10700" spans="1:5">
      <c r="A10700" s="774">
        <v>3657</v>
      </c>
      <c r="B10700" s="774" t="s">
        <v>10442</v>
      </c>
      <c r="C10700" s="774" t="s">
        <v>7728</v>
      </c>
      <c r="D10700" s="774" t="s">
        <v>7723</v>
      </c>
      <c r="E10700" s="717">
        <v>6.53</v>
      </c>
    </row>
    <row r="10701" spans="1:5">
      <c r="A10701" s="774">
        <v>12625</v>
      </c>
      <c r="B10701" s="774" t="s">
        <v>10443</v>
      </c>
      <c r="C10701" s="774" t="s">
        <v>7728</v>
      </c>
      <c r="D10701" s="774" t="s">
        <v>7737</v>
      </c>
      <c r="E10701" s="717">
        <v>8.24</v>
      </c>
    </row>
    <row r="10702" spans="1:5">
      <c r="A10702" s="774">
        <v>20136</v>
      </c>
      <c r="B10702" s="774" t="s">
        <v>10444</v>
      </c>
      <c r="C10702" s="774" t="s">
        <v>7728</v>
      </c>
      <c r="D10702" s="774" t="s">
        <v>7723</v>
      </c>
      <c r="E10702" s="717">
        <v>127.44</v>
      </c>
    </row>
    <row r="10703" spans="1:5">
      <c r="A10703" s="774">
        <v>20144</v>
      </c>
      <c r="B10703" s="774" t="s">
        <v>10445</v>
      </c>
      <c r="C10703" s="774" t="s">
        <v>7728</v>
      </c>
      <c r="D10703" s="774" t="s">
        <v>7723</v>
      </c>
      <c r="E10703" s="717">
        <v>55.98</v>
      </c>
    </row>
    <row r="10704" spans="1:5">
      <c r="A10704" s="774">
        <v>20143</v>
      </c>
      <c r="B10704" s="774" t="s">
        <v>10446</v>
      </c>
      <c r="C10704" s="774" t="s">
        <v>7728</v>
      </c>
      <c r="D10704" s="774" t="s">
        <v>7723</v>
      </c>
      <c r="E10704" s="717">
        <v>52.28</v>
      </c>
    </row>
    <row r="10705" spans="1:5">
      <c r="A10705" s="774">
        <v>20145</v>
      </c>
      <c r="B10705" s="774" t="s">
        <v>10447</v>
      </c>
      <c r="C10705" s="774" t="s">
        <v>7728</v>
      </c>
      <c r="D10705" s="774" t="s">
        <v>7723</v>
      </c>
      <c r="E10705" s="717">
        <v>148.37</v>
      </c>
    </row>
    <row r="10706" spans="1:5">
      <c r="A10706" s="774">
        <v>20146</v>
      </c>
      <c r="B10706" s="774" t="s">
        <v>10448</v>
      </c>
      <c r="C10706" s="774" t="s">
        <v>7728</v>
      </c>
      <c r="D10706" s="774" t="s">
        <v>7723</v>
      </c>
      <c r="E10706" s="717">
        <v>167.3</v>
      </c>
    </row>
    <row r="10707" spans="1:5">
      <c r="A10707" s="774">
        <v>20140</v>
      </c>
      <c r="B10707" s="774" t="s">
        <v>10449</v>
      </c>
      <c r="C10707" s="774" t="s">
        <v>7728</v>
      </c>
      <c r="D10707" s="774" t="s">
        <v>7723</v>
      </c>
      <c r="E10707" s="717">
        <v>6.66</v>
      </c>
    </row>
    <row r="10708" spans="1:5">
      <c r="A10708" s="774">
        <v>20141</v>
      </c>
      <c r="B10708" s="774" t="s">
        <v>10450</v>
      </c>
      <c r="C10708" s="774" t="s">
        <v>7728</v>
      </c>
      <c r="D10708" s="774" t="s">
        <v>7723</v>
      </c>
      <c r="E10708" s="717">
        <v>11.69</v>
      </c>
    </row>
    <row r="10709" spans="1:5">
      <c r="A10709" s="774">
        <v>20142</v>
      </c>
      <c r="B10709" s="774" t="s">
        <v>10451</v>
      </c>
      <c r="C10709" s="774" t="s">
        <v>7728</v>
      </c>
      <c r="D10709" s="774" t="s">
        <v>7723</v>
      </c>
      <c r="E10709" s="717">
        <v>35.78</v>
      </c>
    </row>
    <row r="10710" spans="1:5">
      <c r="A10710" s="774">
        <v>3659</v>
      </c>
      <c r="B10710" s="774" t="s">
        <v>10452</v>
      </c>
      <c r="C10710" s="774" t="s">
        <v>7728</v>
      </c>
      <c r="D10710" s="774" t="s">
        <v>7723</v>
      </c>
      <c r="E10710" s="717">
        <v>15.52</v>
      </c>
    </row>
    <row r="10711" spans="1:5">
      <c r="A10711" s="774">
        <v>3660</v>
      </c>
      <c r="B10711" s="774" t="s">
        <v>10453</v>
      </c>
      <c r="C10711" s="774" t="s">
        <v>7728</v>
      </c>
      <c r="D10711" s="774" t="s">
        <v>7723</v>
      </c>
      <c r="E10711" s="717">
        <v>22.37</v>
      </c>
    </row>
    <row r="10712" spans="1:5">
      <c r="A10712" s="774">
        <v>3662</v>
      </c>
      <c r="B10712" s="774" t="s">
        <v>10454</v>
      </c>
      <c r="C10712" s="774" t="s">
        <v>7728</v>
      </c>
      <c r="D10712" s="774" t="s">
        <v>7723</v>
      </c>
      <c r="E10712" s="717">
        <v>8.4499999999999993</v>
      </c>
    </row>
    <row r="10713" spans="1:5">
      <c r="A10713" s="774">
        <v>3661</v>
      </c>
      <c r="B10713" s="774" t="s">
        <v>10455</v>
      </c>
      <c r="C10713" s="774" t="s">
        <v>7728</v>
      </c>
      <c r="D10713" s="774" t="s">
        <v>7723</v>
      </c>
      <c r="E10713" s="717">
        <v>12.43</v>
      </c>
    </row>
    <row r="10714" spans="1:5">
      <c r="A10714" s="774">
        <v>3658</v>
      </c>
      <c r="B10714" s="774" t="s">
        <v>10456</v>
      </c>
      <c r="C10714" s="774" t="s">
        <v>7728</v>
      </c>
      <c r="D10714" s="774" t="s">
        <v>7723</v>
      </c>
      <c r="E10714" s="717">
        <v>15.82</v>
      </c>
    </row>
    <row r="10715" spans="1:5">
      <c r="A10715" s="774">
        <v>3670</v>
      </c>
      <c r="B10715" s="774" t="s">
        <v>10457</v>
      </c>
      <c r="C10715" s="774" t="s">
        <v>7728</v>
      </c>
      <c r="D10715" s="774" t="s">
        <v>7723</v>
      </c>
      <c r="E10715" s="717">
        <v>20.65</v>
      </c>
    </row>
    <row r="10716" spans="1:5">
      <c r="A10716" s="774">
        <v>3666</v>
      </c>
      <c r="B10716" s="774" t="s">
        <v>10458</v>
      </c>
      <c r="C10716" s="774" t="s">
        <v>7728</v>
      </c>
      <c r="D10716" s="774" t="s">
        <v>7723</v>
      </c>
      <c r="E10716" s="717">
        <v>3.5</v>
      </c>
    </row>
    <row r="10717" spans="1:5">
      <c r="A10717" s="774">
        <v>14157</v>
      </c>
      <c r="B10717" s="774" t="s">
        <v>10459</v>
      </c>
      <c r="C10717" s="774" t="s">
        <v>7728</v>
      </c>
      <c r="D10717" s="774" t="s">
        <v>7737</v>
      </c>
      <c r="E10717" s="717">
        <v>1.21</v>
      </c>
    </row>
    <row r="10718" spans="1:5">
      <c r="A10718" s="774">
        <v>3653</v>
      </c>
      <c r="B10718" s="774" t="s">
        <v>10460</v>
      </c>
      <c r="C10718" s="774" t="s">
        <v>7728</v>
      </c>
      <c r="D10718" s="774" t="s">
        <v>7737</v>
      </c>
      <c r="E10718" s="717">
        <v>90.74</v>
      </c>
    </row>
    <row r="10719" spans="1:5">
      <c r="A10719" s="774">
        <v>3649</v>
      </c>
      <c r="B10719" s="774" t="s">
        <v>10461</v>
      </c>
      <c r="C10719" s="774" t="s">
        <v>7728</v>
      </c>
      <c r="D10719" s="774" t="s">
        <v>7737</v>
      </c>
      <c r="E10719" s="717">
        <v>187.95</v>
      </c>
    </row>
    <row r="10720" spans="1:5">
      <c r="A10720" s="774">
        <v>42696</v>
      </c>
      <c r="B10720" s="774" t="s">
        <v>10462</v>
      </c>
      <c r="C10720" s="774" t="s">
        <v>7728</v>
      </c>
      <c r="D10720" s="774" t="s">
        <v>7737</v>
      </c>
      <c r="E10720" s="717">
        <v>525.88</v>
      </c>
    </row>
    <row r="10721" spans="1:5">
      <c r="A10721" s="774">
        <v>42697</v>
      </c>
      <c r="B10721" s="774" t="s">
        <v>10463</v>
      </c>
      <c r="C10721" s="774" t="s">
        <v>7728</v>
      </c>
      <c r="D10721" s="774" t="s">
        <v>7737</v>
      </c>
      <c r="E10721" s="717">
        <v>791.99</v>
      </c>
    </row>
    <row r="10722" spans="1:5">
      <c r="A10722" s="774">
        <v>42698</v>
      </c>
      <c r="B10722" s="774" t="s">
        <v>10464</v>
      </c>
      <c r="C10722" s="774" t="s">
        <v>7728</v>
      </c>
      <c r="D10722" s="774" t="s">
        <v>7737</v>
      </c>
      <c r="E10722" s="718">
        <v>1103.21</v>
      </c>
    </row>
    <row r="10723" spans="1:5">
      <c r="A10723" s="774">
        <v>39875</v>
      </c>
      <c r="B10723" s="774" t="s">
        <v>10465</v>
      </c>
      <c r="C10723" s="774" t="s">
        <v>7728</v>
      </c>
      <c r="D10723" s="774" t="s">
        <v>7737</v>
      </c>
      <c r="E10723" s="717">
        <v>455.33</v>
      </c>
    </row>
    <row r="10724" spans="1:5">
      <c r="A10724" s="774">
        <v>39876</v>
      </c>
      <c r="B10724" s="774" t="s">
        <v>10466</v>
      </c>
      <c r="C10724" s="774" t="s">
        <v>7728</v>
      </c>
      <c r="D10724" s="774" t="s">
        <v>7737</v>
      </c>
      <c r="E10724" s="717">
        <v>570.07000000000005</v>
      </c>
    </row>
    <row r="10725" spans="1:5">
      <c r="A10725" s="774">
        <v>39877</v>
      </c>
      <c r="B10725" s="774" t="s">
        <v>10467</v>
      </c>
      <c r="C10725" s="774" t="s">
        <v>7728</v>
      </c>
      <c r="D10725" s="774" t="s">
        <v>7737</v>
      </c>
      <c r="E10725" s="717">
        <v>790.66</v>
      </c>
    </row>
    <row r="10726" spans="1:5">
      <c r="A10726" s="774">
        <v>39878</v>
      </c>
      <c r="B10726" s="774" t="s">
        <v>10468</v>
      </c>
      <c r="C10726" s="774" t="s">
        <v>7728</v>
      </c>
      <c r="D10726" s="774" t="s">
        <v>7737</v>
      </c>
      <c r="E10726" s="718">
        <v>1044.3399999999999</v>
      </c>
    </row>
    <row r="10727" spans="1:5">
      <c r="A10727" s="774">
        <v>39872</v>
      </c>
      <c r="B10727" s="774" t="s">
        <v>10469</v>
      </c>
      <c r="C10727" s="774" t="s">
        <v>7728</v>
      </c>
      <c r="D10727" s="774" t="s">
        <v>7737</v>
      </c>
      <c r="E10727" s="717">
        <v>312.25</v>
      </c>
    </row>
    <row r="10728" spans="1:5">
      <c r="A10728" s="774">
        <v>39873</v>
      </c>
      <c r="B10728" s="774" t="s">
        <v>10470</v>
      </c>
      <c r="C10728" s="774" t="s">
        <v>7728</v>
      </c>
      <c r="D10728" s="774" t="s">
        <v>7737</v>
      </c>
      <c r="E10728" s="717">
        <v>362.19</v>
      </c>
    </row>
    <row r="10729" spans="1:5">
      <c r="A10729" s="774">
        <v>39874</v>
      </c>
      <c r="B10729" s="774" t="s">
        <v>10471</v>
      </c>
      <c r="C10729" s="774" t="s">
        <v>7728</v>
      </c>
      <c r="D10729" s="774" t="s">
        <v>7737</v>
      </c>
      <c r="E10729" s="717">
        <v>397.82</v>
      </c>
    </row>
    <row r="10730" spans="1:5">
      <c r="A10730" s="774">
        <v>3674</v>
      </c>
      <c r="B10730" s="774" t="s">
        <v>10472</v>
      </c>
      <c r="C10730" s="774" t="s">
        <v>7760</v>
      </c>
      <c r="D10730" s="774" t="s">
        <v>7723</v>
      </c>
      <c r="E10730" s="717">
        <v>63.74</v>
      </c>
    </row>
    <row r="10731" spans="1:5">
      <c r="A10731" s="774">
        <v>3681</v>
      </c>
      <c r="B10731" s="774" t="s">
        <v>10473</v>
      </c>
      <c r="C10731" s="774" t="s">
        <v>7760</v>
      </c>
      <c r="D10731" s="774" t="s">
        <v>7723</v>
      </c>
      <c r="E10731" s="717">
        <v>94.84</v>
      </c>
    </row>
    <row r="10732" spans="1:5">
      <c r="A10732" s="774">
        <v>3676</v>
      </c>
      <c r="B10732" s="774" t="s">
        <v>10474</v>
      </c>
      <c r="C10732" s="774" t="s">
        <v>7760</v>
      </c>
      <c r="D10732" s="774" t="s">
        <v>7723</v>
      </c>
      <c r="E10732" s="717">
        <v>356.92</v>
      </c>
    </row>
    <row r="10733" spans="1:5">
      <c r="A10733" s="774">
        <v>3679</v>
      </c>
      <c r="B10733" s="774" t="s">
        <v>10475</v>
      </c>
      <c r="C10733" s="774" t="s">
        <v>7760</v>
      </c>
      <c r="D10733" s="774" t="s">
        <v>7723</v>
      </c>
      <c r="E10733" s="717">
        <v>295.29000000000002</v>
      </c>
    </row>
    <row r="10734" spans="1:5">
      <c r="A10734" s="774">
        <v>3672</v>
      </c>
      <c r="B10734" s="774" t="s">
        <v>10476</v>
      </c>
      <c r="C10734" s="774" t="s">
        <v>7760</v>
      </c>
      <c r="D10734" s="774" t="s">
        <v>7723</v>
      </c>
      <c r="E10734" s="717">
        <v>1</v>
      </c>
    </row>
    <row r="10735" spans="1:5">
      <c r="A10735" s="774">
        <v>3671</v>
      </c>
      <c r="B10735" s="774" t="s">
        <v>10477</v>
      </c>
      <c r="C10735" s="774" t="s">
        <v>7760</v>
      </c>
      <c r="D10735" s="774" t="s">
        <v>7726</v>
      </c>
      <c r="E10735" s="717">
        <v>0.95</v>
      </c>
    </row>
    <row r="10736" spans="1:5">
      <c r="A10736" s="774">
        <v>3673</v>
      </c>
      <c r="B10736" s="774" t="s">
        <v>10478</v>
      </c>
      <c r="C10736" s="774" t="s">
        <v>7760</v>
      </c>
      <c r="D10736" s="774" t="s">
        <v>7723</v>
      </c>
      <c r="E10736" s="717">
        <v>1.49</v>
      </c>
    </row>
    <row r="10737" spans="1:5">
      <c r="A10737" s="774">
        <v>38394</v>
      </c>
      <c r="B10737" s="774" t="s">
        <v>10479</v>
      </c>
      <c r="C10737" s="774" t="s">
        <v>7728</v>
      </c>
      <c r="D10737" s="774" t="s">
        <v>7723</v>
      </c>
      <c r="E10737" s="717">
        <v>281.12</v>
      </c>
    </row>
    <row r="10738" spans="1:5">
      <c r="A10738" s="774">
        <v>3729</v>
      </c>
      <c r="B10738" s="774" t="s">
        <v>10480</v>
      </c>
      <c r="C10738" s="774" t="s">
        <v>7728</v>
      </c>
      <c r="D10738" s="774" t="s">
        <v>7723</v>
      </c>
      <c r="E10738" s="717">
        <v>81.63</v>
      </c>
    </row>
    <row r="10739" spans="1:5">
      <c r="A10739" s="774">
        <v>39357</v>
      </c>
      <c r="B10739" s="774" t="s">
        <v>10481</v>
      </c>
      <c r="C10739" s="774" t="s">
        <v>7728</v>
      </c>
      <c r="D10739" s="774" t="s">
        <v>7737</v>
      </c>
      <c r="E10739" s="717">
        <v>118.37</v>
      </c>
    </row>
    <row r="10740" spans="1:5">
      <c r="A10740" s="774">
        <v>39358</v>
      </c>
      <c r="B10740" s="774" t="s">
        <v>10482</v>
      </c>
      <c r="C10740" s="774" t="s">
        <v>7728</v>
      </c>
      <c r="D10740" s="774" t="s">
        <v>7737</v>
      </c>
      <c r="E10740" s="717">
        <v>129.79</v>
      </c>
    </row>
    <row r="10741" spans="1:5">
      <c r="A10741" s="774">
        <v>39356</v>
      </c>
      <c r="B10741" s="774" t="s">
        <v>10483</v>
      </c>
      <c r="C10741" s="774" t="s">
        <v>7728</v>
      </c>
      <c r="D10741" s="774" t="s">
        <v>7737</v>
      </c>
      <c r="E10741" s="717">
        <v>221.43</v>
      </c>
    </row>
    <row r="10742" spans="1:5">
      <c r="A10742" s="774">
        <v>39355</v>
      </c>
      <c r="B10742" s="774" t="s">
        <v>10484</v>
      </c>
      <c r="C10742" s="774" t="s">
        <v>7728</v>
      </c>
      <c r="D10742" s="774" t="s">
        <v>7737</v>
      </c>
      <c r="E10742" s="717">
        <v>190.55</v>
      </c>
    </row>
    <row r="10743" spans="1:5">
      <c r="A10743" s="774">
        <v>39353</v>
      </c>
      <c r="B10743" s="774" t="s">
        <v>10485</v>
      </c>
      <c r="C10743" s="774" t="s">
        <v>7728</v>
      </c>
      <c r="D10743" s="774" t="s">
        <v>7737</v>
      </c>
      <c r="E10743" s="717">
        <v>261.31</v>
      </c>
    </row>
    <row r="10744" spans="1:5">
      <c r="A10744" s="774">
        <v>39354</v>
      </c>
      <c r="B10744" s="774" t="s">
        <v>10486</v>
      </c>
      <c r="C10744" s="774" t="s">
        <v>7728</v>
      </c>
      <c r="D10744" s="774" t="s">
        <v>7737</v>
      </c>
      <c r="E10744" s="717">
        <v>260.43</v>
      </c>
    </row>
    <row r="10745" spans="1:5">
      <c r="A10745" s="774">
        <v>39398</v>
      </c>
      <c r="B10745" s="774" t="s">
        <v>10487</v>
      </c>
      <c r="C10745" s="774" t="s">
        <v>7728</v>
      </c>
      <c r="D10745" s="774" t="s">
        <v>7723</v>
      </c>
      <c r="E10745" s="717">
        <v>78.819999999999993</v>
      </c>
    </row>
    <row r="10746" spans="1:5">
      <c r="A10746" s="774">
        <v>13343</v>
      </c>
      <c r="B10746" s="774" t="s">
        <v>10488</v>
      </c>
      <c r="C10746" s="774" t="s">
        <v>7728</v>
      </c>
      <c r="D10746" s="774" t="s">
        <v>7723</v>
      </c>
      <c r="E10746" s="717">
        <v>40.39</v>
      </c>
    </row>
    <row r="10747" spans="1:5">
      <c r="A10747" s="774">
        <v>12118</v>
      </c>
      <c r="B10747" s="774" t="s">
        <v>10489</v>
      </c>
      <c r="C10747" s="774" t="s">
        <v>7728</v>
      </c>
      <c r="D10747" s="774" t="s">
        <v>7723</v>
      </c>
      <c r="E10747" s="717">
        <v>21.86</v>
      </c>
    </row>
    <row r="10748" spans="1:5">
      <c r="A10748" s="774">
        <v>39482</v>
      </c>
      <c r="B10748" s="774" t="s">
        <v>10490</v>
      </c>
      <c r="C10748" s="774" t="s">
        <v>7728</v>
      </c>
      <c r="D10748" s="774" t="s">
        <v>7723</v>
      </c>
      <c r="E10748" s="717">
        <v>431</v>
      </c>
    </row>
    <row r="10749" spans="1:5">
      <c r="A10749" s="774">
        <v>39486</v>
      </c>
      <c r="B10749" s="774" t="s">
        <v>10491</v>
      </c>
      <c r="C10749" s="774" t="s">
        <v>7728</v>
      </c>
      <c r="D10749" s="774" t="s">
        <v>7723</v>
      </c>
      <c r="E10749" s="717">
        <v>351.75</v>
      </c>
    </row>
    <row r="10750" spans="1:5">
      <c r="A10750" s="774">
        <v>39484</v>
      </c>
      <c r="B10750" s="774" t="s">
        <v>10492</v>
      </c>
      <c r="C10750" s="774" t="s">
        <v>7728</v>
      </c>
      <c r="D10750" s="774" t="s">
        <v>7723</v>
      </c>
      <c r="E10750" s="717">
        <v>431</v>
      </c>
    </row>
    <row r="10751" spans="1:5">
      <c r="A10751" s="774">
        <v>39488</v>
      </c>
      <c r="B10751" s="774" t="s">
        <v>10493</v>
      </c>
      <c r="C10751" s="774" t="s">
        <v>7728</v>
      </c>
      <c r="D10751" s="774" t="s">
        <v>7723</v>
      </c>
      <c r="E10751" s="717">
        <v>357.51</v>
      </c>
    </row>
    <row r="10752" spans="1:5">
      <c r="A10752" s="774">
        <v>39485</v>
      </c>
      <c r="B10752" s="774" t="s">
        <v>10494</v>
      </c>
      <c r="C10752" s="774" t="s">
        <v>7728</v>
      </c>
      <c r="D10752" s="774" t="s">
        <v>7723</v>
      </c>
      <c r="E10752" s="717">
        <v>431</v>
      </c>
    </row>
    <row r="10753" spans="1:5">
      <c r="A10753" s="774">
        <v>39489</v>
      </c>
      <c r="B10753" s="774" t="s">
        <v>10495</v>
      </c>
      <c r="C10753" s="774" t="s">
        <v>7728</v>
      </c>
      <c r="D10753" s="774" t="s">
        <v>7723</v>
      </c>
      <c r="E10753" s="717">
        <v>363.57</v>
      </c>
    </row>
    <row r="10754" spans="1:5">
      <c r="A10754" s="774">
        <v>39490</v>
      </c>
      <c r="B10754" s="774" t="s">
        <v>10496</v>
      </c>
      <c r="C10754" s="774" t="s">
        <v>7728</v>
      </c>
      <c r="D10754" s="774" t="s">
        <v>7723</v>
      </c>
      <c r="E10754" s="717">
        <v>541.77</v>
      </c>
    </row>
    <row r="10755" spans="1:5">
      <c r="A10755" s="774">
        <v>39494</v>
      </c>
      <c r="B10755" s="774" t="s">
        <v>10497</v>
      </c>
      <c r="C10755" s="774" t="s">
        <v>7728</v>
      </c>
      <c r="D10755" s="774" t="s">
        <v>7723</v>
      </c>
      <c r="E10755" s="717">
        <v>389.04</v>
      </c>
    </row>
    <row r="10756" spans="1:5">
      <c r="A10756" s="774">
        <v>39495</v>
      </c>
      <c r="B10756" s="774" t="s">
        <v>10498</v>
      </c>
      <c r="C10756" s="774" t="s">
        <v>7728</v>
      </c>
      <c r="D10756" s="774" t="s">
        <v>7723</v>
      </c>
      <c r="E10756" s="717">
        <v>438.39</v>
      </c>
    </row>
    <row r="10757" spans="1:5">
      <c r="A10757" s="774">
        <v>39496</v>
      </c>
      <c r="B10757" s="774" t="s">
        <v>10499</v>
      </c>
      <c r="C10757" s="774" t="s">
        <v>7728</v>
      </c>
      <c r="D10757" s="774" t="s">
        <v>7723</v>
      </c>
      <c r="E10757" s="717">
        <v>482.23</v>
      </c>
    </row>
    <row r="10758" spans="1:5">
      <c r="A10758" s="774">
        <v>39492</v>
      </c>
      <c r="B10758" s="774" t="s">
        <v>10500</v>
      </c>
      <c r="C10758" s="774" t="s">
        <v>7728</v>
      </c>
      <c r="D10758" s="774" t="s">
        <v>7723</v>
      </c>
      <c r="E10758" s="717">
        <v>558.29</v>
      </c>
    </row>
    <row r="10759" spans="1:5">
      <c r="A10759" s="774">
        <v>39497</v>
      </c>
      <c r="B10759" s="774" t="s">
        <v>10501</v>
      </c>
      <c r="C10759" s="774" t="s">
        <v>7728</v>
      </c>
      <c r="D10759" s="774" t="s">
        <v>7723</v>
      </c>
      <c r="E10759" s="717">
        <v>504.29</v>
      </c>
    </row>
    <row r="10760" spans="1:5">
      <c r="A10760" s="774">
        <v>39493</v>
      </c>
      <c r="B10760" s="774" t="s">
        <v>10502</v>
      </c>
      <c r="C10760" s="774" t="s">
        <v>7728</v>
      </c>
      <c r="D10760" s="774" t="s">
        <v>7723</v>
      </c>
      <c r="E10760" s="717">
        <v>598.82000000000005</v>
      </c>
    </row>
    <row r="10761" spans="1:5">
      <c r="A10761" s="774">
        <v>39500</v>
      </c>
      <c r="B10761" s="774" t="s">
        <v>10503</v>
      </c>
      <c r="C10761" s="774" t="s">
        <v>7728</v>
      </c>
      <c r="D10761" s="774" t="s">
        <v>7723</v>
      </c>
      <c r="E10761" s="717">
        <v>653.37</v>
      </c>
    </row>
    <row r="10762" spans="1:5">
      <c r="A10762" s="774">
        <v>39498</v>
      </c>
      <c r="B10762" s="774" t="s">
        <v>10504</v>
      </c>
      <c r="C10762" s="774" t="s">
        <v>7728</v>
      </c>
      <c r="D10762" s="774" t="s">
        <v>7723</v>
      </c>
      <c r="E10762" s="717">
        <v>805.82</v>
      </c>
    </row>
    <row r="10763" spans="1:5">
      <c r="A10763" s="774">
        <v>43628</v>
      </c>
      <c r="B10763" s="774" t="s">
        <v>10505</v>
      </c>
      <c r="C10763" s="774" t="s">
        <v>7728</v>
      </c>
      <c r="D10763" s="774" t="s">
        <v>7723</v>
      </c>
      <c r="E10763" s="717">
        <v>635.16</v>
      </c>
    </row>
    <row r="10764" spans="1:5">
      <c r="A10764" s="774">
        <v>39501</v>
      </c>
      <c r="B10764" s="774" t="s">
        <v>10506</v>
      </c>
      <c r="C10764" s="774" t="s">
        <v>7728</v>
      </c>
      <c r="D10764" s="774" t="s">
        <v>7723</v>
      </c>
      <c r="E10764" s="717">
        <v>671.06</v>
      </c>
    </row>
    <row r="10765" spans="1:5">
      <c r="A10765" s="774">
        <v>39499</v>
      </c>
      <c r="B10765" s="774" t="s">
        <v>10507</v>
      </c>
      <c r="C10765" s="774" t="s">
        <v>7728</v>
      </c>
      <c r="D10765" s="774" t="s">
        <v>7723</v>
      </c>
      <c r="E10765" s="717">
        <v>817.26</v>
      </c>
    </row>
    <row r="10766" spans="1:5">
      <c r="A10766" s="774">
        <v>43621</v>
      </c>
      <c r="B10766" s="774" t="s">
        <v>10508</v>
      </c>
      <c r="C10766" s="774" t="s">
        <v>7728</v>
      </c>
      <c r="D10766" s="774" t="s">
        <v>7723</v>
      </c>
      <c r="E10766" s="717">
        <v>674.85</v>
      </c>
    </row>
    <row r="10767" spans="1:5">
      <c r="A10767" s="774">
        <v>3733</v>
      </c>
      <c r="B10767" s="774" t="s">
        <v>10509</v>
      </c>
      <c r="C10767" s="774" t="s">
        <v>7725</v>
      </c>
      <c r="D10767" s="774" t="s">
        <v>7737</v>
      </c>
      <c r="E10767" s="717">
        <v>51.71</v>
      </c>
    </row>
    <row r="10768" spans="1:5">
      <c r="A10768" s="774">
        <v>3731</v>
      </c>
      <c r="B10768" s="774" t="s">
        <v>10510</v>
      </c>
      <c r="C10768" s="774" t="s">
        <v>7725</v>
      </c>
      <c r="D10768" s="774" t="s">
        <v>7737</v>
      </c>
      <c r="E10768" s="717">
        <v>48</v>
      </c>
    </row>
    <row r="10769" spans="1:5">
      <c r="A10769" s="774">
        <v>38137</v>
      </c>
      <c r="B10769" s="774" t="s">
        <v>10511</v>
      </c>
      <c r="C10769" s="774" t="s">
        <v>7725</v>
      </c>
      <c r="D10769" s="774" t="s">
        <v>7737</v>
      </c>
      <c r="E10769" s="717">
        <v>48.28</v>
      </c>
    </row>
    <row r="10770" spans="1:5">
      <c r="A10770" s="774">
        <v>38135</v>
      </c>
      <c r="B10770" s="774" t="s">
        <v>10512</v>
      </c>
      <c r="C10770" s="774" t="s">
        <v>7725</v>
      </c>
      <c r="D10770" s="774" t="s">
        <v>7737</v>
      </c>
      <c r="E10770" s="717">
        <v>61.2</v>
      </c>
    </row>
    <row r="10771" spans="1:5">
      <c r="A10771" s="774">
        <v>38138</v>
      </c>
      <c r="B10771" s="774" t="s">
        <v>10513</v>
      </c>
      <c r="C10771" s="774" t="s">
        <v>7725</v>
      </c>
      <c r="D10771" s="774" t="s">
        <v>7737</v>
      </c>
      <c r="E10771" s="717">
        <v>47.41</v>
      </c>
    </row>
    <row r="10772" spans="1:5">
      <c r="A10772" s="774">
        <v>3736</v>
      </c>
      <c r="B10772" s="774" t="s">
        <v>10514</v>
      </c>
      <c r="C10772" s="774" t="s">
        <v>7725</v>
      </c>
      <c r="D10772" s="774" t="s">
        <v>7726</v>
      </c>
      <c r="E10772" s="717">
        <v>37.450000000000003</v>
      </c>
    </row>
    <row r="10773" spans="1:5">
      <c r="A10773" s="774">
        <v>3741</v>
      </c>
      <c r="B10773" s="774" t="s">
        <v>10515</v>
      </c>
      <c r="C10773" s="774" t="s">
        <v>7725</v>
      </c>
      <c r="D10773" s="774" t="s">
        <v>7723</v>
      </c>
      <c r="E10773" s="717">
        <v>39.03</v>
      </c>
    </row>
    <row r="10774" spans="1:5">
      <c r="A10774" s="774">
        <v>3745</v>
      </c>
      <c r="B10774" s="774" t="s">
        <v>10516</v>
      </c>
      <c r="C10774" s="774" t="s">
        <v>7725</v>
      </c>
      <c r="D10774" s="774" t="s">
        <v>7723</v>
      </c>
      <c r="E10774" s="717">
        <v>42.09</v>
      </c>
    </row>
    <row r="10775" spans="1:5">
      <c r="A10775" s="774">
        <v>3743</v>
      </c>
      <c r="B10775" s="774" t="s">
        <v>10517</v>
      </c>
      <c r="C10775" s="774" t="s">
        <v>7725</v>
      </c>
      <c r="D10775" s="774" t="s">
        <v>7723</v>
      </c>
      <c r="E10775" s="717">
        <v>38.9</v>
      </c>
    </row>
    <row r="10776" spans="1:5">
      <c r="A10776" s="774">
        <v>3744</v>
      </c>
      <c r="B10776" s="774" t="s">
        <v>10518</v>
      </c>
      <c r="C10776" s="774" t="s">
        <v>7725</v>
      </c>
      <c r="D10776" s="774" t="s">
        <v>7723</v>
      </c>
      <c r="E10776" s="717">
        <v>42.82</v>
      </c>
    </row>
    <row r="10777" spans="1:5">
      <c r="A10777" s="774">
        <v>3739</v>
      </c>
      <c r="B10777" s="774" t="s">
        <v>10519</v>
      </c>
      <c r="C10777" s="774" t="s">
        <v>7725</v>
      </c>
      <c r="D10777" s="774" t="s">
        <v>7723</v>
      </c>
      <c r="E10777" s="717">
        <v>44.99</v>
      </c>
    </row>
    <row r="10778" spans="1:5">
      <c r="A10778" s="774">
        <v>3737</v>
      </c>
      <c r="B10778" s="774" t="s">
        <v>10520</v>
      </c>
      <c r="C10778" s="774" t="s">
        <v>7725</v>
      </c>
      <c r="D10778" s="774" t="s">
        <v>7723</v>
      </c>
      <c r="E10778" s="717">
        <v>47.17</v>
      </c>
    </row>
    <row r="10779" spans="1:5">
      <c r="A10779" s="774">
        <v>3738</v>
      </c>
      <c r="B10779" s="774" t="s">
        <v>10521</v>
      </c>
      <c r="C10779" s="774" t="s">
        <v>7725</v>
      </c>
      <c r="D10779" s="774" t="s">
        <v>7723</v>
      </c>
      <c r="E10779" s="717">
        <v>54.43</v>
      </c>
    </row>
    <row r="10780" spans="1:5">
      <c r="A10780" s="774">
        <v>3747</v>
      </c>
      <c r="B10780" s="774" t="s">
        <v>10522</v>
      </c>
      <c r="C10780" s="774" t="s">
        <v>7725</v>
      </c>
      <c r="D10780" s="774" t="s">
        <v>7723</v>
      </c>
      <c r="E10780" s="717">
        <v>42.82</v>
      </c>
    </row>
    <row r="10781" spans="1:5">
      <c r="A10781" s="774">
        <v>11649</v>
      </c>
      <c r="B10781" s="774" t="s">
        <v>10523</v>
      </c>
      <c r="C10781" s="774" t="s">
        <v>7728</v>
      </c>
      <c r="D10781" s="774" t="s">
        <v>7723</v>
      </c>
      <c r="E10781" s="717">
        <v>310.63</v>
      </c>
    </row>
    <row r="10782" spans="1:5">
      <c r="A10782" s="774">
        <v>11650</v>
      </c>
      <c r="B10782" s="774" t="s">
        <v>10524</v>
      </c>
      <c r="C10782" s="774" t="s">
        <v>7728</v>
      </c>
      <c r="D10782" s="774" t="s">
        <v>7723</v>
      </c>
      <c r="E10782" s="717">
        <v>529.45000000000005</v>
      </c>
    </row>
    <row r="10783" spans="1:5">
      <c r="A10783" s="774">
        <v>3742</v>
      </c>
      <c r="B10783" s="774" t="s">
        <v>10525</v>
      </c>
      <c r="C10783" s="774" t="s">
        <v>7725</v>
      </c>
      <c r="D10783" s="774" t="s">
        <v>7723</v>
      </c>
      <c r="E10783" s="717">
        <v>56.46</v>
      </c>
    </row>
    <row r="10784" spans="1:5">
      <c r="A10784" s="774">
        <v>3746</v>
      </c>
      <c r="B10784" s="774" t="s">
        <v>10526</v>
      </c>
      <c r="C10784" s="774" t="s">
        <v>7725</v>
      </c>
      <c r="D10784" s="774" t="s">
        <v>7723</v>
      </c>
      <c r="E10784" s="717">
        <v>65.92</v>
      </c>
    </row>
    <row r="10785" spans="1:5">
      <c r="A10785" s="774">
        <v>21106</v>
      </c>
      <c r="B10785" s="774" t="s">
        <v>10527</v>
      </c>
      <c r="C10785" s="774" t="s">
        <v>7748</v>
      </c>
      <c r="D10785" s="774" t="s">
        <v>7737</v>
      </c>
      <c r="E10785" s="717">
        <v>28.99</v>
      </c>
    </row>
    <row r="10786" spans="1:5">
      <c r="A10786" s="774">
        <v>3755</v>
      </c>
      <c r="B10786" s="774" t="s">
        <v>10528</v>
      </c>
      <c r="C10786" s="774" t="s">
        <v>7728</v>
      </c>
      <c r="D10786" s="774" t="s">
        <v>7737</v>
      </c>
      <c r="E10786" s="717">
        <v>19.309999999999999</v>
      </c>
    </row>
    <row r="10787" spans="1:5">
      <c r="A10787" s="774">
        <v>3750</v>
      </c>
      <c r="B10787" s="774" t="s">
        <v>10529</v>
      </c>
      <c r="C10787" s="774" t="s">
        <v>7728</v>
      </c>
      <c r="D10787" s="774" t="s">
        <v>7737</v>
      </c>
      <c r="E10787" s="717">
        <v>25.97</v>
      </c>
    </row>
    <row r="10788" spans="1:5">
      <c r="A10788" s="774">
        <v>3756</v>
      </c>
      <c r="B10788" s="774" t="s">
        <v>10530</v>
      </c>
      <c r="C10788" s="774" t="s">
        <v>7728</v>
      </c>
      <c r="D10788" s="774" t="s">
        <v>7737</v>
      </c>
      <c r="E10788" s="717">
        <v>48.53</v>
      </c>
    </row>
    <row r="10789" spans="1:5">
      <c r="A10789" s="774">
        <v>39377</v>
      </c>
      <c r="B10789" s="774" t="s">
        <v>10531</v>
      </c>
      <c r="C10789" s="774" t="s">
        <v>7728</v>
      </c>
      <c r="D10789" s="774" t="s">
        <v>7737</v>
      </c>
      <c r="E10789" s="717">
        <v>143.75</v>
      </c>
    </row>
    <row r="10790" spans="1:5">
      <c r="A10790" s="774">
        <v>38191</v>
      </c>
      <c r="B10790" s="774" t="s">
        <v>10532</v>
      </c>
      <c r="C10790" s="774" t="s">
        <v>7728</v>
      </c>
      <c r="D10790" s="774" t="s">
        <v>7737</v>
      </c>
      <c r="E10790" s="717">
        <v>10.7</v>
      </c>
    </row>
    <row r="10791" spans="1:5">
      <c r="A10791" s="774">
        <v>39381</v>
      </c>
      <c r="B10791" s="774" t="s">
        <v>10533</v>
      </c>
      <c r="C10791" s="774" t="s">
        <v>7728</v>
      </c>
      <c r="D10791" s="774" t="s">
        <v>7737</v>
      </c>
      <c r="E10791" s="717">
        <v>9.98</v>
      </c>
    </row>
    <row r="10792" spans="1:5">
      <c r="A10792" s="774">
        <v>38780</v>
      </c>
      <c r="B10792" s="774" t="s">
        <v>10534</v>
      </c>
      <c r="C10792" s="774" t="s">
        <v>7728</v>
      </c>
      <c r="D10792" s="774" t="s">
        <v>7737</v>
      </c>
      <c r="E10792" s="717">
        <v>12.21</v>
      </c>
    </row>
    <row r="10793" spans="1:5">
      <c r="A10793" s="774">
        <v>38781</v>
      </c>
      <c r="B10793" s="774" t="s">
        <v>10535</v>
      </c>
      <c r="C10793" s="774" t="s">
        <v>7728</v>
      </c>
      <c r="D10793" s="774" t="s">
        <v>7737</v>
      </c>
      <c r="E10793" s="717">
        <v>41.23</v>
      </c>
    </row>
    <row r="10794" spans="1:5">
      <c r="A10794" s="774">
        <v>38192</v>
      </c>
      <c r="B10794" s="774" t="s">
        <v>10536</v>
      </c>
      <c r="C10794" s="774" t="s">
        <v>7728</v>
      </c>
      <c r="D10794" s="774" t="s">
        <v>7737</v>
      </c>
      <c r="E10794" s="717">
        <v>74.599999999999994</v>
      </c>
    </row>
    <row r="10795" spans="1:5">
      <c r="A10795" s="774">
        <v>3753</v>
      </c>
      <c r="B10795" s="774" t="s">
        <v>872</v>
      </c>
      <c r="C10795" s="774" t="s">
        <v>7728</v>
      </c>
      <c r="D10795" s="774" t="s">
        <v>7737</v>
      </c>
      <c r="E10795" s="717">
        <v>6.53</v>
      </c>
    </row>
    <row r="10796" spans="1:5">
      <c r="A10796" s="774">
        <v>38782</v>
      </c>
      <c r="B10796" s="774" t="s">
        <v>10537</v>
      </c>
      <c r="C10796" s="774" t="s">
        <v>7728</v>
      </c>
      <c r="D10796" s="774" t="s">
        <v>7737</v>
      </c>
      <c r="E10796" s="717">
        <v>8.5</v>
      </c>
    </row>
    <row r="10797" spans="1:5">
      <c r="A10797" s="774">
        <v>38778</v>
      </c>
      <c r="B10797" s="774" t="s">
        <v>10538</v>
      </c>
      <c r="C10797" s="774" t="s">
        <v>7728</v>
      </c>
      <c r="D10797" s="774" t="s">
        <v>7737</v>
      </c>
      <c r="E10797" s="717">
        <v>6.38</v>
      </c>
    </row>
    <row r="10798" spans="1:5">
      <c r="A10798" s="774">
        <v>38779</v>
      </c>
      <c r="B10798" s="774" t="s">
        <v>10539</v>
      </c>
      <c r="C10798" s="774" t="s">
        <v>7728</v>
      </c>
      <c r="D10798" s="774" t="s">
        <v>7737</v>
      </c>
      <c r="E10798" s="717">
        <v>6.76</v>
      </c>
    </row>
    <row r="10799" spans="1:5">
      <c r="A10799" s="774">
        <v>39388</v>
      </c>
      <c r="B10799" s="774" t="s">
        <v>10540</v>
      </c>
      <c r="C10799" s="774" t="s">
        <v>7728</v>
      </c>
      <c r="D10799" s="774" t="s">
        <v>7723</v>
      </c>
      <c r="E10799" s="717">
        <v>13.4</v>
      </c>
    </row>
    <row r="10800" spans="1:5">
      <c r="A10800" s="774">
        <v>39387</v>
      </c>
      <c r="B10800" s="774" t="s">
        <v>10541</v>
      </c>
      <c r="C10800" s="774" t="s">
        <v>7728</v>
      </c>
      <c r="D10800" s="774" t="s">
        <v>7723</v>
      </c>
      <c r="E10800" s="717">
        <v>20.9</v>
      </c>
    </row>
    <row r="10801" spans="1:5">
      <c r="A10801" s="774">
        <v>39386</v>
      </c>
      <c r="B10801" s="774" t="s">
        <v>10542</v>
      </c>
      <c r="C10801" s="774" t="s">
        <v>7728</v>
      </c>
      <c r="D10801" s="774" t="s">
        <v>7723</v>
      </c>
      <c r="E10801" s="717">
        <v>14.57</v>
      </c>
    </row>
    <row r="10802" spans="1:5">
      <c r="A10802" s="774">
        <v>38194</v>
      </c>
      <c r="B10802" s="774" t="s">
        <v>10543</v>
      </c>
      <c r="C10802" s="774" t="s">
        <v>7728</v>
      </c>
      <c r="D10802" s="774" t="s">
        <v>7726</v>
      </c>
      <c r="E10802" s="717">
        <v>10.9</v>
      </c>
    </row>
    <row r="10803" spans="1:5">
      <c r="A10803" s="774">
        <v>38193</v>
      </c>
      <c r="B10803" s="774" t="s">
        <v>10544</v>
      </c>
      <c r="C10803" s="774" t="s">
        <v>7728</v>
      </c>
      <c r="D10803" s="774" t="s">
        <v>7723</v>
      </c>
      <c r="E10803" s="717">
        <v>9.4700000000000006</v>
      </c>
    </row>
    <row r="10804" spans="1:5">
      <c r="A10804" s="774">
        <v>12216</v>
      </c>
      <c r="B10804" s="774" t="s">
        <v>10545</v>
      </c>
      <c r="C10804" s="774" t="s">
        <v>7728</v>
      </c>
      <c r="D10804" s="774" t="s">
        <v>7737</v>
      </c>
      <c r="E10804" s="717">
        <v>37.31</v>
      </c>
    </row>
    <row r="10805" spans="1:5">
      <c r="A10805" s="774">
        <v>3757</v>
      </c>
      <c r="B10805" s="774" t="s">
        <v>10546</v>
      </c>
      <c r="C10805" s="774" t="s">
        <v>7728</v>
      </c>
      <c r="D10805" s="774" t="s">
        <v>7737</v>
      </c>
      <c r="E10805" s="717">
        <v>43.14</v>
      </c>
    </row>
    <row r="10806" spans="1:5">
      <c r="A10806" s="774">
        <v>3758</v>
      </c>
      <c r="B10806" s="774" t="s">
        <v>10547</v>
      </c>
      <c r="C10806" s="774" t="s">
        <v>7728</v>
      </c>
      <c r="D10806" s="774" t="s">
        <v>7737</v>
      </c>
      <c r="E10806" s="717">
        <v>50.3</v>
      </c>
    </row>
    <row r="10807" spans="1:5">
      <c r="A10807" s="774">
        <v>12214</v>
      </c>
      <c r="B10807" s="774" t="s">
        <v>10548</v>
      </c>
      <c r="C10807" s="774" t="s">
        <v>7728</v>
      </c>
      <c r="D10807" s="774" t="s">
        <v>7737</v>
      </c>
      <c r="E10807" s="717">
        <v>17.22</v>
      </c>
    </row>
    <row r="10808" spans="1:5">
      <c r="A10808" s="774">
        <v>3749</v>
      </c>
      <c r="B10808" s="774" t="s">
        <v>10549</v>
      </c>
      <c r="C10808" s="774" t="s">
        <v>7728</v>
      </c>
      <c r="D10808" s="774" t="s">
        <v>7737</v>
      </c>
      <c r="E10808" s="717">
        <v>30.7</v>
      </c>
    </row>
    <row r="10809" spans="1:5">
      <c r="A10809" s="774">
        <v>3751</v>
      </c>
      <c r="B10809" s="774" t="s">
        <v>10550</v>
      </c>
      <c r="C10809" s="774" t="s">
        <v>7728</v>
      </c>
      <c r="D10809" s="774" t="s">
        <v>7737</v>
      </c>
      <c r="E10809" s="717">
        <v>41.89</v>
      </c>
    </row>
    <row r="10810" spans="1:5">
      <c r="A10810" s="774">
        <v>39376</v>
      </c>
      <c r="B10810" s="774" t="s">
        <v>10551</v>
      </c>
      <c r="C10810" s="774" t="s">
        <v>7728</v>
      </c>
      <c r="D10810" s="774" t="s">
        <v>7737</v>
      </c>
      <c r="E10810" s="717">
        <v>35.32</v>
      </c>
    </row>
    <row r="10811" spans="1:5">
      <c r="A10811" s="774">
        <v>3752</v>
      </c>
      <c r="B10811" s="774" t="s">
        <v>10552</v>
      </c>
      <c r="C10811" s="774" t="s">
        <v>7728</v>
      </c>
      <c r="D10811" s="774" t="s">
        <v>7737</v>
      </c>
      <c r="E10811" s="717">
        <v>69.11</v>
      </c>
    </row>
    <row r="10812" spans="1:5">
      <c r="A10812" s="774">
        <v>746</v>
      </c>
      <c r="B10812" s="774" t="s">
        <v>10553</v>
      </c>
      <c r="C10812" s="774" t="s">
        <v>7728</v>
      </c>
      <c r="D10812" s="774" t="s">
        <v>7737</v>
      </c>
      <c r="E10812" s="718">
        <v>2025</v>
      </c>
    </row>
    <row r="10813" spans="1:5">
      <c r="A10813" s="774">
        <v>36521</v>
      </c>
      <c r="B10813" s="774" t="s">
        <v>10554</v>
      </c>
      <c r="C10813" s="774" t="s">
        <v>7728</v>
      </c>
      <c r="D10813" s="774" t="s">
        <v>7723</v>
      </c>
      <c r="E10813" s="717">
        <v>125.86</v>
      </c>
    </row>
    <row r="10814" spans="1:5">
      <c r="A10814" s="774">
        <v>36794</v>
      </c>
      <c r="B10814" s="774" t="s">
        <v>10555</v>
      </c>
      <c r="C10814" s="774" t="s">
        <v>7728</v>
      </c>
      <c r="D10814" s="774" t="s">
        <v>7723</v>
      </c>
      <c r="E10814" s="717">
        <v>128.30000000000001</v>
      </c>
    </row>
    <row r="10815" spans="1:5">
      <c r="A10815" s="774">
        <v>10426</v>
      </c>
      <c r="B10815" s="774" t="s">
        <v>10556</v>
      </c>
      <c r="C10815" s="774" t="s">
        <v>7728</v>
      </c>
      <c r="D10815" s="774" t="s">
        <v>7723</v>
      </c>
      <c r="E10815" s="717">
        <v>184.79</v>
      </c>
    </row>
    <row r="10816" spans="1:5">
      <c r="A10816" s="774">
        <v>10425</v>
      </c>
      <c r="B10816" s="774" t="s">
        <v>10557</v>
      </c>
      <c r="C10816" s="774" t="s">
        <v>7728</v>
      </c>
      <c r="D10816" s="774" t="s">
        <v>7723</v>
      </c>
      <c r="E10816" s="717">
        <v>81.489999999999995</v>
      </c>
    </row>
    <row r="10817" spans="1:5">
      <c r="A10817" s="774">
        <v>10431</v>
      </c>
      <c r="B10817" s="774" t="s">
        <v>10558</v>
      </c>
      <c r="C10817" s="774" t="s">
        <v>7728</v>
      </c>
      <c r="D10817" s="774" t="s">
        <v>7723</v>
      </c>
      <c r="E10817" s="717">
        <v>202.72</v>
      </c>
    </row>
    <row r="10818" spans="1:5">
      <c r="A10818" s="774">
        <v>10429</v>
      </c>
      <c r="B10818" s="774" t="s">
        <v>10559</v>
      </c>
      <c r="C10818" s="774" t="s">
        <v>7728</v>
      </c>
      <c r="D10818" s="774" t="s">
        <v>7723</v>
      </c>
      <c r="E10818" s="717">
        <v>97.19</v>
      </c>
    </row>
    <row r="10819" spans="1:5">
      <c r="A10819" s="774">
        <v>20269</v>
      </c>
      <c r="B10819" s="774" t="s">
        <v>10560</v>
      </c>
      <c r="C10819" s="774" t="s">
        <v>7728</v>
      </c>
      <c r="D10819" s="774" t="s">
        <v>7723</v>
      </c>
      <c r="E10819" s="717">
        <v>80.099999999999994</v>
      </c>
    </row>
    <row r="10820" spans="1:5">
      <c r="A10820" s="774">
        <v>20270</v>
      </c>
      <c r="B10820" s="774" t="s">
        <v>10561</v>
      </c>
      <c r="C10820" s="774" t="s">
        <v>7728</v>
      </c>
      <c r="D10820" s="774" t="s">
        <v>7723</v>
      </c>
      <c r="E10820" s="717">
        <v>87.22</v>
      </c>
    </row>
    <row r="10821" spans="1:5">
      <c r="A10821" s="774">
        <v>11696</v>
      </c>
      <c r="B10821" s="774" t="s">
        <v>10562</v>
      </c>
      <c r="C10821" s="774" t="s">
        <v>7728</v>
      </c>
      <c r="D10821" s="774" t="s">
        <v>7723</v>
      </c>
      <c r="E10821" s="717">
        <v>127.43</v>
      </c>
    </row>
    <row r="10822" spans="1:5">
      <c r="A10822" s="774">
        <v>10427</v>
      </c>
      <c r="B10822" s="774" t="s">
        <v>10563</v>
      </c>
      <c r="C10822" s="774" t="s">
        <v>7728</v>
      </c>
      <c r="D10822" s="774" t="s">
        <v>7723</v>
      </c>
      <c r="E10822" s="717">
        <v>228.48</v>
      </c>
    </row>
    <row r="10823" spans="1:5">
      <c r="A10823" s="774">
        <v>10428</v>
      </c>
      <c r="B10823" s="774" t="s">
        <v>10564</v>
      </c>
      <c r="C10823" s="774" t="s">
        <v>7728</v>
      </c>
      <c r="D10823" s="774" t="s">
        <v>7723</v>
      </c>
      <c r="E10823" s="717">
        <v>231.89</v>
      </c>
    </row>
    <row r="10824" spans="1:5">
      <c r="A10824" s="774">
        <v>2354</v>
      </c>
      <c r="B10824" s="774" t="s">
        <v>10565</v>
      </c>
      <c r="C10824" s="774" t="s">
        <v>615</v>
      </c>
      <c r="D10824" s="774" t="s">
        <v>7723</v>
      </c>
      <c r="E10824" s="717">
        <v>18.91</v>
      </c>
    </row>
    <row r="10825" spans="1:5">
      <c r="A10825" s="774">
        <v>40932</v>
      </c>
      <c r="B10825" s="774" t="s">
        <v>10566</v>
      </c>
      <c r="C10825" s="774" t="s">
        <v>7941</v>
      </c>
      <c r="D10825" s="774" t="s">
        <v>7723</v>
      </c>
      <c r="E10825" s="718">
        <v>3371.48</v>
      </c>
    </row>
    <row r="10826" spans="1:5">
      <c r="A10826" s="774">
        <v>10853</v>
      </c>
      <c r="B10826" s="774" t="s">
        <v>10567</v>
      </c>
      <c r="C10826" s="774" t="s">
        <v>7728</v>
      </c>
      <c r="D10826" s="774" t="s">
        <v>7723</v>
      </c>
      <c r="E10826" s="717">
        <v>73.31</v>
      </c>
    </row>
    <row r="10827" spans="1:5">
      <c r="A10827" s="774">
        <v>5093</v>
      </c>
      <c r="B10827" s="774" t="s">
        <v>10568</v>
      </c>
      <c r="C10827" s="774" t="s">
        <v>8219</v>
      </c>
      <c r="D10827" s="774" t="s">
        <v>7723</v>
      </c>
      <c r="E10827" s="717">
        <v>13.45</v>
      </c>
    </row>
    <row r="10828" spans="1:5">
      <c r="A10828" s="774">
        <v>37768</v>
      </c>
      <c r="B10828" s="774" t="s">
        <v>10569</v>
      </c>
      <c r="C10828" s="774" t="s">
        <v>7728</v>
      </c>
      <c r="D10828" s="774" t="s">
        <v>7737</v>
      </c>
      <c r="E10828" s="718">
        <v>98500</v>
      </c>
    </row>
    <row r="10829" spans="1:5">
      <c r="A10829" s="774">
        <v>37773</v>
      </c>
      <c r="B10829" s="774" t="s">
        <v>10570</v>
      </c>
      <c r="C10829" s="774" t="s">
        <v>7728</v>
      </c>
      <c r="D10829" s="774" t="s">
        <v>7737</v>
      </c>
      <c r="E10829" s="718">
        <v>83643.100000000006</v>
      </c>
    </row>
    <row r="10830" spans="1:5">
      <c r="A10830" s="774">
        <v>37769</v>
      </c>
      <c r="B10830" s="774" t="s">
        <v>10571</v>
      </c>
      <c r="C10830" s="774" t="s">
        <v>7728</v>
      </c>
      <c r="D10830" s="774" t="s">
        <v>7737</v>
      </c>
      <c r="E10830" s="718">
        <v>140029.09</v>
      </c>
    </row>
    <row r="10831" spans="1:5">
      <c r="A10831" s="774">
        <v>37770</v>
      </c>
      <c r="B10831" s="774" t="s">
        <v>10572</v>
      </c>
      <c r="C10831" s="774" t="s">
        <v>7728</v>
      </c>
      <c r="D10831" s="774" t="s">
        <v>7737</v>
      </c>
      <c r="E10831" s="718">
        <v>237651.71</v>
      </c>
    </row>
    <row r="10832" spans="1:5">
      <c r="A10832" s="774">
        <v>38382</v>
      </c>
      <c r="B10832" s="774" t="s">
        <v>10573</v>
      </c>
      <c r="C10832" s="774" t="s">
        <v>7728</v>
      </c>
      <c r="D10832" s="774" t="s">
        <v>7723</v>
      </c>
      <c r="E10832" s="717">
        <v>10.23</v>
      </c>
    </row>
    <row r="10833" spans="1:5">
      <c r="A10833" s="774">
        <v>6091</v>
      </c>
      <c r="B10833" s="774" t="s">
        <v>10574</v>
      </c>
      <c r="C10833" s="774" t="s">
        <v>7722</v>
      </c>
      <c r="D10833" s="774" t="s">
        <v>7723</v>
      </c>
      <c r="E10833" s="717">
        <v>21.74</v>
      </c>
    </row>
    <row r="10834" spans="1:5">
      <c r="A10834" s="774">
        <v>38383</v>
      </c>
      <c r="B10834" s="774" t="s">
        <v>10575</v>
      </c>
      <c r="C10834" s="774" t="s">
        <v>7728</v>
      </c>
      <c r="D10834" s="774" t="s">
        <v>7723</v>
      </c>
      <c r="E10834" s="717">
        <v>1.91</v>
      </c>
    </row>
    <row r="10835" spans="1:5">
      <c r="A10835" s="774">
        <v>3768</v>
      </c>
      <c r="B10835" s="774" t="s">
        <v>10576</v>
      </c>
      <c r="C10835" s="774" t="s">
        <v>7728</v>
      </c>
      <c r="D10835" s="774" t="s">
        <v>7723</v>
      </c>
      <c r="E10835" s="717">
        <v>3.12</v>
      </c>
    </row>
    <row r="10836" spans="1:5">
      <c r="A10836" s="774">
        <v>3767</v>
      </c>
      <c r="B10836" s="774" t="s">
        <v>10577</v>
      </c>
      <c r="C10836" s="774" t="s">
        <v>7728</v>
      </c>
      <c r="D10836" s="774" t="s">
        <v>7723</v>
      </c>
      <c r="E10836" s="717">
        <v>0.74</v>
      </c>
    </row>
    <row r="10837" spans="1:5">
      <c r="A10837" s="774">
        <v>13192</v>
      </c>
      <c r="B10837" s="774" t="s">
        <v>10578</v>
      </c>
      <c r="C10837" s="774" t="s">
        <v>7728</v>
      </c>
      <c r="D10837" s="774" t="s">
        <v>7723</v>
      </c>
      <c r="E10837" s="718">
        <v>4526.7299999999996</v>
      </c>
    </row>
    <row r="10838" spans="1:5">
      <c r="A10838" s="774">
        <v>38413</v>
      </c>
      <c r="B10838" s="774" t="s">
        <v>10579</v>
      </c>
      <c r="C10838" s="774" t="s">
        <v>7728</v>
      </c>
      <c r="D10838" s="774" t="s">
        <v>7723</v>
      </c>
      <c r="E10838" s="717">
        <v>748.65</v>
      </c>
    </row>
    <row r="10839" spans="1:5">
      <c r="A10839" s="774">
        <v>42440</v>
      </c>
      <c r="B10839" s="774" t="s">
        <v>10580</v>
      </c>
      <c r="C10839" s="774" t="s">
        <v>7728</v>
      </c>
      <c r="D10839" s="774" t="s">
        <v>7737</v>
      </c>
      <c r="E10839" s="717">
        <v>800</v>
      </c>
    </row>
    <row r="10840" spans="1:5">
      <c r="A10840" s="774">
        <v>20193</v>
      </c>
      <c r="B10840" s="774" t="s">
        <v>10581</v>
      </c>
      <c r="C10840" s="774" t="s">
        <v>10582</v>
      </c>
      <c r="D10840" s="774" t="s">
        <v>7723</v>
      </c>
      <c r="E10840" s="717">
        <v>3.99</v>
      </c>
    </row>
    <row r="10841" spans="1:5">
      <c r="A10841" s="774">
        <v>10527</v>
      </c>
      <c r="B10841" s="774" t="s">
        <v>10583</v>
      </c>
      <c r="C10841" s="774" t="s">
        <v>10584</v>
      </c>
      <c r="D10841" s="774" t="s">
        <v>7726</v>
      </c>
      <c r="E10841" s="717">
        <v>12</v>
      </c>
    </row>
    <row r="10842" spans="1:5">
      <c r="A10842" s="774">
        <v>41805</v>
      </c>
      <c r="B10842" s="774" t="s">
        <v>10585</v>
      </c>
      <c r="C10842" s="774" t="s">
        <v>7941</v>
      </c>
      <c r="D10842" s="774" t="s">
        <v>7726</v>
      </c>
      <c r="E10842" s="717">
        <v>600</v>
      </c>
    </row>
    <row r="10843" spans="1:5">
      <c r="A10843" s="774">
        <v>40271</v>
      </c>
      <c r="B10843" s="774" t="s">
        <v>10586</v>
      </c>
      <c r="C10843" s="774" t="s">
        <v>7941</v>
      </c>
      <c r="D10843" s="774" t="s">
        <v>7723</v>
      </c>
      <c r="E10843" s="717">
        <v>7.8</v>
      </c>
    </row>
    <row r="10844" spans="1:5">
      <c r="A10844" s="774">
        <v>40287</v>
      </c>
      <c r="B10844" s="774" t="s">
        <v>10587</v>
      </c>
      <c r="C10844" s="774" t="s">
        <v>7941</v>
      </c>
      <c r="D10844" s="774" t="s">
        <v>7723</v>
      </c>
      <c r="E10844" s="717">
        <v>3</v>
      </c>
    </row>
    <row r="10845" spans="1:5">
      <c r="A10845" s="774">
        <v>40295</v>
      </c>
      <c r="B10845" s="774" t="s">
        <v>10588</v>
      </c>
      <c r="C10845" s="774" t="s">
        <v>615</v>
      </c>
      <c r="D10845" s="774" t="s">
        <v>7737</v>
      </c>
      <c r="E10845" s="717">
        <v>2.34</v>
      </c>
    </row>
    <row r="10846" spans="1:5">
      <c r="A10846" s="774">
        <v>745</v>
      </c>
      <c r="B10846" s="774" t="s">
        <v>10589</v>
      </c>
      <c r="C10846" s="774" t="s">
        <v>615</v>
      </c>
      <c r="D10846" s="774" t="s">
        <v>7737</v>
      </c>
      <c r="E10846" s="717">
        <v>2.48</v>
      </c>
    </row>
    <row r="10847" spans="1:5">
      <c r="A10847" s="774">
        <v>4084</v>
      </c>
      <c r="B10847" s="774" t="s">
        <v>10590</v>
      </c>
      <c r="C10847" s="774" t="s">
        <v>615</v>
      </c>
      <c r="D10847" s="774" t="s">
        <v>7723</v>
      </c>
      <c r="E10847" s="717">
        <v>2.48</v>
      </c>
    </row>
    <row r="10848" spans="1:5">
      <c r="A10848" s="774">
        <v>743</v>
      </c>
      <c r="B10848" s="774" t="s">
        <v>10591</v>
      </c>
      <c r="C10848" s="774" t="s">
        <v>615</v>
      </c>
      <c r="D10848" s="774" t="s">
        <v>7726</v>
      </c>
      <c r="E10848" s="717">
        <v>2.48</v>
      </c>
    </row>
    <row r="10849" spans="1:5">
      <c r="A10849" s="774">
        <v>40293</v>
      </c>
      <c r="B10849" s="774" t="s">
        <v>10592</v>
      </c>
      <c r="C10849" s="774" t="s">
        <v>615</v>
      </c>
      <c r="D10849" s="774" t="s">
        <v>7723</v>
      </c>
      <c r="E10849" s="717">
        <v>2.97</v>
      </c>
    </row>
    <row r="10850" spans="1:5">
      <c r="A10850" s="774">
        <v>40294</v>
      </c>
      <c r="B10850" s="774" t="s">
        <v>10593</v>
      </c>
      <c r="C10850" s="774" t="s">
        <v>615</v>
      </c>
      <c r="D10850" s="774" t="s">
        <v>7723</v>
      </c>
      <c r="E10850" s="717">
        <v>2.48</v>
      </c>
    </row>
    <row r="10851" spans="1:5">
      <c r="A10851" s="774">
        <v>4085</v>
      </c>
      <c r="B10851" s="774" t="s">
        <v>10594</v>
      </c>
      <c r="C10851" s="774" t="s">
        <v>615</v>
      </c>
      <c r="D10851" s="774" t="s">
        <v>7723</v>
      </c>
      <c r="E10851" s="717">
        <v>3.47</v>
      </c>
    </row>
    <row r="10852" spans="1:5">
      <c r="A10852" s="774">
        <v>10775</v>
      </c>
      <c r="B10852" s="774" t="s">
        <v>10595</v>
      </c>
      <c r="C10852" s="774" t="s">
        <v>7941</v>
      </c>
      <c r="D10852" s="774" t="s">
        <v>7737</v>
      </c>
      <c r="E10852" s="717">
        <v>595</v>
      </c>
    </row>
    <row r="10853" spans="1:5">
      <c r="A10853" s="774">
        <v>10776</v>
      </c>
      <c r="B10853" s="774" t="s">
        <v>10596</v>
      </c>
      <c r="C10853" s="774" t="s">
        <v>7941</v>
      </c>
      <c r="D10853" s="774" t="s">
        <v>7737</v>
      </c>
      <c r="E10853" s="717">
        <v>464.84</v>
      </c>
    </row>
    <row r="10854" spans="1:5">
      <c r="A10854" s="774">
        <v>10779</v>
      </c>
      <c r="B10854" s="774" t="s">
        <v>10597</v>
      </c>
      <c r="C10854" s="774" t="s">
        <v>7941</v>
      </c>
      <c r="D10854" s="774" t="s">
        <v>7737</v>
      </c>
      <c r="E10854" s="717">
        <v>743.75</v>
      </c>
    </row>
    <row r="10855" spans="1:5">
      <c r="A10855" s="774">
        <v>10777</v>
      </c>
      <c r="B10855" s="774" t="s">
        <v>10598</v>
      </c>
      <c r="C10855" s="774" t="s">
        <v>7941</v>
      </c>
      <c r="D10855" s="774" t="s">
        <v>7737</v>
      </c>
      <c r="E10855" s="717">
        <v>675.57</v>
      </c>
    </row>
    <row r="10856" spans="1:5">
      <c r="A10856" s="774">
        <v>10778</v>
      </c>
      <c r="B10856" s="774" t="s">
        <v>10599</v>
      </c>
      <c r="C10856" s="774" t="s">
        <v>7941</v>
      </c>
      <c r="D10856" s="774" t="s">
        <v>7737</v>
      </c>
      <c r="E10856" s="717">
        <v>743.75</v>
      </c>
    </row>
    <row r="10857" spans="1:5">
      <c r="A10857" s="774">
        <v>40339</v>
      </c>
      <c r="B10857" s="774" t="s">
        <v>10600</v>
      </c>
      <c r="C10857" s="774" t="s">
        <v>7941</v>
      </c>
      <c r="D10857" s="774" t="s">
        <v>7723</v>
      </c>
      <c r="E10857" s="717">
        <v>3</v>
      </c>
    </row>
    <row r="10858" spans="1:5">
      <c r="A10858" s="774">
        <v>3355</v>
      </c>
      <c r="B10858" s="774" t="s">
        <v>10601</v>
      </c>
      <c r="C10858" s="774" t="s">
        <v>615</v>
      </c>
      <c r="D10858" s="774" t="s">
        <v>7737</v>
      </c>
      <c r="E10858" s="717">
        <v>24.3</v>
      </c>
    </row>
    <row r="10859" spans="1:5">
      <c r="A10859" s="774">
        <v>39814</v>
      </c>
      <c r="B10859" s="774" t="s">
        <v>10602</v>
      </c>
      <c r="C10859" s="774" t="s">
        <v>615</v>
      </c>
      <c r="D10859" s="774" t="s">
        <v>7737</v>
      </c>
      <c r="E10859" s="717">
        <v>45.56</v>
      </c>
    </row>
    <row r="10860" spans="1:5">
      <c r="A10860" s="774">
        <v>10749</v>
      </c>
      <c r="B10860" s="774" t="s">
        <v>10603</v>
      </c>
      <c r="C10860" s="774" t="s">
        <v>7941</v>
      </c>
      <c r="D10860" s="774" t="s">
        <v>7723</v>
      </c>
      <c r="E10860" s="717">
        <v>5.49</v>
      </c>
    </row>
    <row r="10861" spans="1:5">
      <c r="A10861" s="774">
        <v>40290</v>
      </c>
      <c r="B10861" s="774" t="s">
        <v>10604</v>
      </c>
      <c r="C10861" s="774" t="s">
        <v>7941</v>
      </c>
      <c r="D10861" s="774" t="s">
        <v>7723</v>
      </c>
      <c r="E10861" s="717">
        <v>7.92</v>
      </c>
    </row>
    <row r="10862" spans="1:5">
      <c r="A10862" s="774">
        <v>7252</v>
      </c>
      <c r="B10862" s="774" t="s">
        <v>10605</v>
      </c>
      <c r="C10862" s="774" t="s">
        <v>615</v>
      </c>
      <c r="D10862" s="774" t="s">
        <v>7737</v>
      </c>
      <c r="E10862" s="717">
        <v>2.25</v>
      </c>
    </row>
    <row r="10863" spans="1:5">
      <c r="A10863" s="774">
        <v>4778</v>
      </c>
      <c r="B10863" s="774" t="s">
        <v>10606</v>
      </c>
      <c r="C10863" s="774" t="s">
        <v>615</v>
      </c>
      <c r="D10863" s="774" t="s">
        <v>7737</v>
      </c>
      <c r="E10863" s="717">
        <v>2.7</v>
      </c>
    </row>
    <row r="10864" spans="1:5">
      <c r="A10864" s="774">
        <v>4780</v>
      </c>
      <c r="B10864" s="774" t="s">
        <v>10607</v>
      </c>
      <c r="C10864" s="774" t="s">
        <v>615</v>
      </c>
      <c r="D10864" s="774" t="s">
        <v>7737</v>
      </c>
      <c r="E10864" s="717">
        <v>2.92</v>
      </c>
    </row>
    <row r="10865" spans="1:5">
      <c r="A10865" s="774">
        <v>10809</v>
      </c>
      <c r="B10865" s="774" t="s">
        <v>10608</v>
      </c>
      <c r="C10865" s="774" t="s">
        <v>615</v>
      </c>
      <c r="D10865" s="774" t="s">
        <v>7723</v>
      </c>
      <c r="E10865" s="717">
        <v>1.79</v>
      </c>
    </row>
    <row r="10866" spans="1:5">
      <c r="A10866" s="774">
        <v>10811</v>
      </c>
      <c r="B10866" s="774" t="s">
        <v>10609</v>
      </c>
      <c r="C10866" s="774" t="s">
        <v>615</v>
      </c>
      <c r="D10866" s="774" t="s">
        <v>7726</v>
      </c>
      <c r="E10866" s="717">
        <v>1.53</v>
      </c>
    </row>
    <row r="10867" spans="1:5">
      <c r="A10867" s="774">
        <v>7247</v>
      </c>
      <c r="B10867" s="774" t="s">
        <v>123</v>
      </c>
      <c r="C10867" s="774" t="s">
        <v>615</v>
      </c>
      <c r="D10867" s="774" t="s">
        <v>7737</v>
      </c>
      <c r="E10867" s="717">
        <v>2.25</v>
      </c>
    </row>
    <row r="10868" spans="1:5">
      <c r="A10868" s="774">
        <v>40291</v>
      </c>
      <c r="B10868" s="774" t="s">
        <v>10610</v>
      </c>
      <c r="C10868" s="774" t="s">
        <v>7941</v>
      </c>
      <c r="D10868" s="774" t="s">
        <v>7723</v>
      </c>
      <c r="E10868" s="717">
        <v>418.61</v>
      </c>
    </row>
    <row r="10869" spans="1:5">
      <c r="A10869" s="774">
        <v>40275</v>
      </c>
      <c r="B10869" s="774" t="s">
        <v>10611</v>
      </c>
      <c r="C10869" s="774" t="s">
        <v>7941</v>
      </c>
      <c r="D10869" s="774" t="s">
        <v>7723</v>
      </c>
      <c r="E10869" s="717">
        <v>12</v>
      </c>
    </row>
    <row r="10870" spans="1:5">
      <c r="A10870" s="774">
        <v>42408</v>
      </c>
      <c r="B10870" s="774" t="s">
        <v>10612</v>
      </c>
      <c r="C10870" s="774" t="s">
        <v>7725</v>
      </c>
      <c r="D10870" s="774" t="s">
        <v>7723</v>
      </c>
      <c r="E10870" s="717">
        <v>1.06</v>
      </c>
    </row>
    <row r="10871" spans="1:5">
      <c r="A10871" s="774">
        <v>3777</v>
      </c>
      <c r="B10871" s="774" t="s">
        <v>10613</v>
      </c>
      <c r="C10871" s="774" t="s">
        <v>7725</v>
      </c>
      <c r="D10871" s="774" t="s">
        <v>7726</v>
      </c>
      <c r="E10871" s="717">
        <v>0.77</v>
      </c>
    </row>
    <row r="10872" spans="1:5">
      <c r="A10872" s="774">
        <v>3798</v>
      </c>
      <c r="B10872" s="774" t="s">
        <v>10614</v>
      </c>
      <c r="C10872" s="774" t="s">
        <v>7728</v>
      </c>
      <c r="D10872" s="774" t="s">
        <v>7737</v>
      </c>
      <c r="E10872" s="717">
        <v>49</v>
      </c>
    </row>
    <row r="10873" spans="1:5">
      <c r="A10873" s="774">
        <v>38769</v>
      </c>
      <c r="B10873" s="774" t="s">
        <v>10615</v>
      </c>
      <c r="C10873" s="774" t="s">
        <v>7728</v>
      </c>
      <c r="D10873" s="774" t="s">
        <v>7737</v>
      </c>
      <c r="E10873" s="717">
        <v>38.26</v>
      </c>
    </row>
    <row r="10874" spans="1:5">
      <c r="A10874" s="774">
        <v>39510</v>
      </c>
      <c r="B10874" s="774" t="s">
        <v>10616</v>
      </c>
      <c r="C10874" s="774" t="s">
        <v>7728</v>
      </c>
      <c r="D10874" s="774" t="s">
        <v>7737</v>
      </c>
      <c r="E10874" s="717">
        <v>154.87</v>
      </c>
    </row>
    <row r="10875" spans="1:5">
      <c r="A10875" s="774">
        <v>38776</v>
      </c>
      <c r="B10875" s="774" t="s">
        <v>10617</v>
      </c>
      <c r="C10875" s="774" t="s">
        <v>7728</v>
      </c>
      <c r="D10875" s="774" t="s">
        <v>7737</v>
      </c>
      <c r="E10875" s="717">
        <v>164.36</v>
      </c>
    </row>
    <row r="10876" spans="1:5">
      <c r="A10876" s="774">
        <v>38774</v>
      </c>
      <c r="B10876" s="774" t="s">
        <v>10618</v>
      </c>
      <c r="C10876" s="774" t="s">
        <v>7728</v>
      </c>
      <c r="D10876" s="774" t="s">
        <v>7723</v>
      </c>
      <c r="E10876" s="717">
        <v>27.38</v>
      </c>
    </row>
    <row r="10877" spans="1:5">
      <c r="A10877" s="774">
        <v>42247</v>
      </c>
      <c r="B10877" s="774" t="s">
        <v>10619</v>
      </c>
      <c r="C10877" s="774" t="s">
        <v>7728</v>
      </c>
      <c r="D10877" s="774" t="s">
        <v>7723</v>
      </c>
      <c r="E10877" s="717">
        <v>934.66</v>
      </c>
    </row>
    <row r="10878" spans="1:5">
      <c r="A10878" s="774">
        <v>42248</v>
      </c>
      <c r="B10878" s="774" t="s">
        <v>10620</v>
      </c>
      <c r="C10878" s="774" t="s">
        <v>7728</v>
      </c>
      <c r="D10878" s="774" t="s">
        <v>7723</v>
      </c>
      <c r="E10878" s="718">
        <v>1085.68</v>
      </c>
    </row>
    <row r="10879" spans="1:5">
      <c r="A10879" s="774">
        <v>42249</v>
      </c>
      <c r="B10879" s="774" t="s">
        <v>10621</v>
      </c>
      <c r="C10879" s="774" t="s">
        <v>7728</v>
      </c>
      <c r="D10879" s="774" t="s">
        <v>7723</v>
      </c>
      <c r="E10879" s="718">
        <v>1798.59</v>
      </c>
    </row>
    <row r="10880" spans="1:5">
      <c r="A10880" s="774">
        <v>42244</v>
      </c>
      <c r="B10880" s="774" t="s">
        <v>10622</v>
      </c>
      <c r="C10880" s="774" t="s">
        <v>7728</v>
      </c>
      <c r="D10880" s="774" t="s">
        <v>7723</v>
      </c>
      <c r="E10880" s="717">
        <v>280.89</v>
      </c>
    </row>
    <row r="10881" spans="1:5">
      <c r="A10881" s="774">
        <v>42245</v>
      </c>
      <c r="B10881" s="774" t="s">
        <v>10623</v>
      </c>
      <c r="C10881" s="774" t="s">
        <v>7728</v>
      </c>
      <c r="D10881" s="774" t="s">
        <v>7723</v>
      </c>
      <c r="E10881" s="717">
        <v>518.32000000000005</v>
      </c>
    </row>
    <row r="10882" spans="1:5">
      <c r="A10882" s="774">
        <v>42246</v>
      </c>
      <c r="B10882" s="774" t="s">
        <v>10624</v>
      </c>
      <c r="C10882" s="774" t="s">
        <v>7728</v>
      </c>
      <c r="D10882" s="774" t="s">
        <v>7723</v>
      </c>
      <c r="E10882" s="717">
        <v>573.76</v>
      </c>
    </row>
    <row r="10883" spans="1:5">
      <c r="A10883" s="774">
        <v>42243</v>
      </c>
      <c r="B10883" s="774" t="s">
        <v>10625</v>
      </c>
      <c r="C10883" s="774" t="s">
        <v>7728</v>
      </c>
      <c r="D10883" s="774" t="s">
        <v>7723</v>
      </c>
      <c r="E10883" s="717">
        <v>691.84</v>
      </c>
    </row>
    <row r="10884" spans="1:5">
      <c r="A10884" s="774">
        <v>38889</v>
      </c>
      <c r="B10884" s="774" t="s">
        <v>10626</v>
      </c>
      <c r="C10884" s="774" t="s">
        <v>7728</v>
      </c>
      <c r="D10884" s="774" t="s">
        <v>7737</v>
      </c>
      <c r="E10884" s="717">
        <v>29.33</v>
      </c>
    </row>
    <row r="10885" spans="1:5">
      <c r="A10885" s="774">
        <v>38784</v>
      </c>
      <c r="B10885" s="774" t="s">
        <v>10627</v>
      </c>
      <c r="C10885" s="774" t="s">
        <v>7728</v>
      </c>
      <c r="D10885" s="774" t="s">
        <v>7737</v>
      </c>
      <c r="E10885" s="717">
        <v>39.229999999999997</v>
      </c>
    </row>
    <row r="10886" spans="1:5">
      <c r="A10886" s="774">
        <v>3788</v>
      </c>
      <c r="B10886" s="774" t="s">
        <v>10628</v>
      </c>
      <c r="C10886" s="774" t="s">
        <v>7728</v>
      </c>
      <c r="D10886" s="774" t="s">
        <v>7737</v>
      </c>
      <c r="E10886" s="717">
        <v>40.89</v>
      </c>
    </row>
    <row r="10887" spans="1:5">
      <c r="A10887" s="774">
        <v>12230</v>
      </c>
      <c r="B10887" s="774" t="s">
        <v>10629</v>
      </c>
      <c r="C10887" s="774" t="s">
        <v>7728</v>
      </c>
      <c r="D10887" s="774" t="s">
        <v>7737</v>
      </c>
      <c r="E10887" s="717">
        <v>10.51</v>
      </c>
    </row>
    <row r="10888" spans="1:5">
      <c r="A10888" s="774">
        <v>3780</v>
      </c>
      <c r="B10888" s="774" t="s">
        <v>10630</v>
      </c>
      <c r="C10888" s="774" t="s">
        <v>7728</v>
      </c>
      <c r="D10888" s="774" t="s">
        <v>7737</v>
      </c>
      <c r="E10888" s="717">
        <v>60.33</v>
      </c>
    </row>
    <row r="10889" spans="1:5">
      <c r="A10889" s="774">
        <v>12231</v>
      </c>
      <c r="B10889" s="774" t="s">
        <v>10631</v>
      </c>
      <c r="C10889" s="774" t="s">
        <v>7728</v>
      </c>
      <c r="D10889" s="774" t="s">
        <v>7737</v>
      </c>
      <c r="E10889" s="717">
        <v>17.489999999999998</v>
      </c>
    </row>
    <row r="10890" spans="1:5">
      <c r="A10890" s="774">
        <v>3811</v>
      </c>
      <c r="B10890" s="774" t="s">
        <v>10632</v>
      </c>
      <c r="C10890" s="774" t="s">
        <v>7728</v>
      </c>
      <c r="D10890" s="774" t="s">
        <v>7737</v>
      </c>
      <c r="E10890" s="717">
        <v>56.66</v>
      </c>
    </row>
    <row r="10891" spans="1:5">
      <c r="A10891" s="774">
        <v>12232</v>
      </c>
      <c r="B10891" s="774" t="s">
        <v>10633</v>
      </c>
      <c r="C10891" s="774" t="s">
        <v>7728</v>
      </c>
      <c r="D10891" s="774" t="s">
        <v>7737</v>
      </c>
      <c r="E10891" s="717">
        <v>18.32</v>
      </c>
    </row>
    <row r="10892" spans="1:5">
      <c r="A10892" s="774">
        <v>3799</v>
      </c>
      <c r="B10892" s="774" t="s">
        <v>10634</v>
      </c>
      <c r="C10892" s="774" t="s">
        <v>7728</v>
      </c>
      <c r="D10892" s="774" t="s">
        <v>7737</v>
      </c>
      <c r="E10892" s="717">
        <v>80.14</v>
      </c>
    </row>
    <row r="10893" spans="1:5">
      <c r="A10893" s="774">
        <v>12239</v>
      </c>
      <c r="B10893" s="774" t="s">
        <v>10635</v>
      </c>
      <c r="C10893" s="774" t="s">
        <v>7728</v>
      </c>
      <c r="D10893" s="774" t="s">
        <v>7737</v>
      </c>
      <c r="E10893" s="717">
        <v>23.99</v>
      </c>
    </row>
    <row r="10894" spans="1:5">
      <c r="A10894" s="774">
        <v>38773</v>
      </c>
      <c r="B10894" s="774" t="s">
        <v>10636</v>
      </c>
      <c r="C10894" s="774" t="s">
        <v>7728</v>
      </c>
      <c r="D10894" s="774" t="s">
        <v>7737</v>
      </c>
      <c r="E10894" s="717">
        <v>3.84</v>
      </c>
    </row>
    <row r="10895" spans="1:5">
      <c r="A10895" s="774">
        <v>12271</v>
      </c>
      <c r="B10895" s="774" t="s">
        <v>10637</v>
      </c>
      <c r="C10895" s="774" t="s">
        <v>7728</v>
      </c>
      <c r="D10895" s="774" t="s">
        <v>7737</v>
      </c>
      <c r="E10895" s="717">
        <v>214.58</v>
      </c>
    </row>
    <row r="10896" spans="1:5">
      <c r="A10896" s="774">
        <v>38785</v>
      </c>
      <c r="B10896" s="774" t="s">
        <v>10638</v>
      </c>
      <c r="C10896" s="774" t="s">
        <v>7728</v>
      </c>
      <c r="D10896" s="774" t="s">
        <v>7737</v>
      </c>
      <c r="E10896" s="717">
        <v>101.59</v>
      </c>
    </row>
    <row r="10897" spans="1:5">
      <c r="A10897" s="774">
        <v>38786</v>
      </c>
      <c r="B10897" s="774" t="s">
        <v>10639</v>
      </c>
      <c r="C10897" s="774" t="s">
        <v>7728</v>
      </c>
      <c r="D10897" s="774" t="s">
        <v>7737</v>
      </c>
      <c r="E10897" s="717">
        <v>125.14</v>
      </c>
    </row>
    <row r="10898" spans="1:5">
      <c r="A10898" s="774">
        <v>39385</v>
      </c>
      <c r="B10898" s="774" t="s">
        <v>10640</v>
      </c>
      <c r="C10898" s="774" t="s">
        <v>7728</v>
      </c>
      <c r="D10898" s="774" t="s">
        <v>7723</v>
      </c>
      <c r="E10898" s="717">
        <v>25.04</v>
      </c>
    </row>
    <row r="10899" spans="1:5">
      <c r="A10899" s="774">
        <v>39389</v>
      </c>
      <c r="B10899" s="774" t="s">
        <v>10641</v>
      </c>
      <c r="C10899" s="774" t="s">
        <v>7728</v>
      </c>
      <c r="D10899" s="774" t="s">
        <v>7723</v>
      </c>
      <c r="E10899" s="717">
        <v>27.17</v>
      </c>
    </row>
    <row r="10900" spans="1:5">
      <c r="A10900" s="774">
        <v>39390</v>
      </c>
      <c r="B10900" s="774" t="s">
        <v>10642</v>
      </c>
      <c r="C10900" s="774" t="s">
        <v>7728</v>
      </c>
      <c r="D10900" s="774" t="s">
        <v>7723</v>
      </c>
      <c r="E10900" s="717">
        <v>56.96</v>
      </c>
    </row>
    <row r="10901" spans="1:5">
      <c r="A10901" s="774">
        <v>39391</v>
      </c>
      <c r="B10901" s="774" t="s">
        <v>10643</v>
      </c>
      <c r="C10901" s="774" t="s">
        <v>7728</v>
      </c>
      <c r="D10901" s="774" t="s">
        <v>7723</v>
      </c>
      <c r="E10901" s="717">
        <v>63.95</v>
      </c>
    </row>
    <row r="10902" spans="1:5">
      <c r="A10902" s="774">
        <v>3803</v>
      </c>
      <c r="B10902" s="774" t="s">
        <v>10644</v>
      </c>
      <c r="C10902" s="774" t="s">
        <v>7728</v>
      </c>
      <c r="D10902" s="774" t="s">
        <v>7737</v>
      </c>
      <c r="E10902" s="717">
        <v>36.28</v>
      </c>
    </row>
    <row r="10903" spans="1:5">
      <c r="A10903" s="774">
        <v>38770</v>
      </c>
      <c r="B10903" s="774" t="s">
        <v>10645</v>
      </c>
      <c r="C10903" s="774" t="s">
        <v>7728</v>
      </c>
      <c r="D10903" s="774" t="s">
        <v>7737</v>
      </c>
      <c r="E10903" s="717">
        <v>42.01</v>
      </c>
    </row>
    <row r="10904" spans="1:5">
      <c r="A10904" s="774">
        <v>12267</v>
      </c>
      <c r="B10904" s="774" t="s">
        <v>10646</v>
      </c>
      <c r="C10904" s="774" t="s">
        <v>7728</v>
      </c>
      <c r="D10904" s="774" t="s">
        <v>7737</v>
      </c>
      <c r="E10904" s="717">
        <v>123.12</v>
      </c>
    </row>
    <row r="10905" spans="1:5">
      <c r="A10905" s="774">
        <v>43265</v>
      </c>
      <c r="B10905" s="774" t="s">
        <v>10647</v>
      </c>
      <c r="C10905" s="774" t="s">
        <v>7728</v>
      </c>
      <c r="D10905" s="774" t="s">
        <v>7723</v>
      </c>
      <c r="E10905" s="717">
        <v>78.319999999999993</v>
      </c>
    </row>
    <row r="10906" spans="1:5">
      <c r="A10906" s="774">
        <v>12266</v>
      </c>
      <c r="B10906" s="774" t="s">
        <v>10648</v>
      </c>
      <c r="C10906" s="774" t="s">
        <v>7728</v>
      </c>
      <c r="D10906" s="774" t="s">
        <v>7737</v>
      </c>
      <c r="E10906" s="717">
        <v>63.01</v>
      </c>
    </row>
    <row r="10907" spans="1:5">
      <c r="A10907" s="774">
        <v>39378</v>
      </c>
      <c r="B10907" s="774" t="s">
        <v>10649</v>
      </c>
      <c r="C10907" s="774" t="s">
        <v>7728</v>
      </c>
      <c r="D10907" s="774" t="s">
        <v>7737</v>
      </c>
      <c r="E10907" s="717">
        <v>44.67</v>
      </c>
    </row>
    <row r="10908" spans="1:5">
      <c r="A10908" s="774">
        <v>43543</v>
      </c>
      <c r="B10908" s="774" t="s">
        <v>10650</v>
      </c>
      <c r="C10908" s="774" t="s">
        <v>7728</v>
      </c>
      <c r="D10908" s="774" t="s">
        <v>7737</v>
      </c>
      <c r="E10908" s="717">
        <v>93.08</v>
      </c>
    </row>
    <row r="10909" spans="1:5">
      <c r="A10909" s="774">
        <v>38775</v>
      </c>
      <c r="B10909" s="774" t="s">
        <v>10651</v>
      </c>
      <c r="C10909" s="774" t="s">
        <v>7728</v>
      </c>
      <c r="D10909" s="774" t="s">
        <v>7737</v>
      </c>
      <c r="E10909" s="717">
        <v>47.36</v>
      </c>
    </row>
    <row r="10910" spans="1:5">
      <c r="A10910" s="774">
        <v>21119</v>
      </c>
      <c r="B10910" s="774" t="s">
        <v>10652</v>
      </c>
      <c r="C10910" s="774" t="s">
        <v>7728</v>
      </c>
      <c r="D10910" s="774" t="s">
        <v>7723</v>
      </c>
      <c r="E10910" s="717">
        <v>1.64</v>
      </c>
    </row>
    <row r="10911" spans="1:5">
      <c r="A10911" s="774">
        <v>37974</v>
      </c>
      <c r="B10911" s="774" t="s">
        <v>10653</v>
      </c>
      <c r="C10911" s="774" t="s">
        <v>7728</v>
      </c>
      <c r="D10911" s="774" t="s">
        <v>7723</v>
      </c>
      <c r="E10911" s="717">
        <v>2.44</v>
      </c>
    </row>
    <row r="10912" spans="1:5">
      <c r="A10912" s="774">
        <v>37975</v>
      </c>
      <c r="B10912" s="774" t="s">
        <v>10654</v>
      </c>
      <c r="C10912" s="774" t="s">
        <v>7728</v>
      </c>
      <c r="D10912" s="774" t="s">
        <v>7723</v>
      </c>
      <c r="E10912" s="717">
        <v>4.96</v>
      </c>
    </row>
    <row r="10913" spans="1:5">
      <c r="A10913" s="774">
        <v>37976</v>
      </c>
      <c r="B10913" s="774" t="s">
        <v>10655</v>
      </c>
      <c r="C10913" s="774" t="s">
        <v>7728</v>
      </c>
      <c r="D10913" s="774" t="s">
        <v>7723</v>
      </c>
      <c r="E10913" s="717">
        <v>10.18</v>
      </c>
    </row>
    <row r="10914" spans="1:5">
      <c r="A10914" s="774">
        <v>37977</v>
      </c>
      <c r="B10914" s="774" t="s">
        <v>10656</v>
      </c>
      <c r="C10914" s="774" t="s">
        <v>7728</v>
      </c>
      <c r="D10914" s="774" t="s">
        <v>7723</v>
      </c>
      <c r="E10914" s="717">
        <v>13.99</v>
      </c>
    </row>
    <row r="10915" spans="1:5">
      <c r="A10915" s="774">
        <v>37978</v>
      </c>
      <c r="B10915" s="774" t="s">
        <v>10657</v>
      </c>
      <c r="C10915" s="774" t="s">
        <v>7728</v>
      </c>
      <c r="D10915" s="774" t="s">
        <v>7723</v>
      </c>
      <c r="E10915" s="717">
        <v>28.37</v>
      </c>
    </row>
    <row r="10916" spans="1:5">
      <c r="A10916" s="774">
        <v>37979</v>
      </c>
      <c r="B10916" s="774" t="s">
        <v>10658</v>
      </c>
      <c r="C10916" s="774" t="s">
        <v>7728</v>
      </c>
      <c r="D10916" s="774" t="s">
        <v>7723</v>
      </c>
      <c r="E10916" s="717">
        <v>121.88</v>
      </c>
    </row>
    <row r="10917" spans="1:5">
      <c r="A10917" s="774">
        <v>37980</v>
      </c>
      <c r="B10917" s="774" t="s">
        <v>10659</v>
      </c>
      <c r="C10917" s="774" t="s">
        <v>7728</v>
      </c>
      <c r="D10917" s="774" t="s">
        <v>7723</v>
      </c>
      <c r="E10917" s="717">
        <v>136.97</v>
      </c>
    </row>
    <row r="10918" spans="1:5">
      <c r="A10918" s="774">
        <v>36147</v>
      </c>
      <c r="B10918" s="774" t="s">
        <v>10660</v>
      </c>
      <c r="C10918" s="774" t="s">
        <v>8219</v>
      </c>
      <c r="D10918" s="774" t="s">
        <v>7723</v>
      </c>
      <c r="E10918" s="717">
        <v>310.51</v>
      </c>
    </row>
    <row r="10919" spans="1:5">
      <c r="A10919" s="774">
        <v>12731</v>
      </c>
      <c r="B10919" s="774" t="s">
        <v>10661</v>
      </c>
      <c r="C10919" s="774" t="s">
        <v>7728</v>
      </c>
      <c r="D10919" s="774" t="s">
        <v>7737</v>
      </c>
      <c r="E10919" s="717">
        <v>259.85000000000002</v>
      </c>
    </row>
    <row r="10920" spans="1:5">
      <c r="A10920" s="774">
        <v>12723</v>
      </c>
      <c r="B10920" s="774" t="s">
        <v>10662</v>
      </c>
      <c r="C10920" s="774" t="s">
        <v>7728</v>
      </c>
      <c r="D10920" s="774" t="s">
        <v>7737</v>
      </c>
      <c r="E10920" s="717">
        <v>2.0099999999999998</v>
      </c>
    </row>
    <row r="10921" spans="1:5">
      <c r="A10921" s="774">
        <v>12724</v>
      </c>
      <c r="B10921" s="774" t="s">
        <v>10663</v>
      </c>
      <c r="C10921" s="774" t="s">
        <v>7728</v>
      </c>
      <c r="D10921" s="774" t="s">
        <v>7737</v>
      </c>
      <c r="E10921" s="717">
        <v>3.87</v>
      </c>
    </row>
    <row r="10922" spans="1:5">
      <c r="A10922" s="774">
        <v>12725</v>
      </c>
      <c r="B10922" s="774" t="s">
        <v>10664</v>
      </c>
      <c r="C10922" s="774" t="s">
        <v>7728</v>
      </c>
      <c r="D10922" s="774" t="s">
        <v>7737</v>
      </c>
      <c r="E10922" s="717">
        <v>7.76</v>
      </c>
    </row>
    <row r="10923" spans="1:5">
      <c r="A10923" s="774">
        <v>12726</v>
      </c>
      <c r="B10923" s="774" t="s">
        <v>10665</v>
      </c>
      <c r="C10923" s="774" t="s">
        <v>7728</v>
      </c>
      <c r="D10923" s="774" t="s">
        <v>7737</v>
      </c>
      <c r="E10923" s="717">
        <v>17.14</v>
      </c>
    </row>
    <row r="10924" spans="1:5">
      <c r="A10924" s="774">
        <v>12727</v>
      </c>
      <c r="B10924" s="774" t="s">
        <v>10666</v>
      </c>
      <c r="C10924" s="774" t="s">
        <v>7728</v>
      </c>
      <c r="D10924" s="774" t="s">
        <v>7737</v>
      </c>
      <c r="E10924" s="717">
        <v>21.74</v>
      </c>
    </row>
    <row r="10925" spans="1:5">
      <c r="A10925" s="774">
        <v>12728</v>
      </c>
      <c r="B10925" s="774" t="s">
        <v>10667</v>
      </c>
      <c r="C10925" s="774" t="s">
        <v>7728</v>
      </c>
      <c r="D10925" s="774" t="s">
        <v>7737</v>
      </c>
      <c r="E10925" s="717">
        <v>35.51</v>
      </c>
    </row>
    <row r="10926" spans="1:5">
      <c r="A10926" s="774">
        <v>12729</v>
      </c>
      <c r="B10926" s="774" t="s">
        <v>10668</v>
      </c>
      <c r="C10926" s="774" t="s">
        <v>7728</v>
      </c>
      <c r="D10926" s="774" t="s">
        <v>7737</v>
      </c>
      <c r="E10926" s="717">
        <v>116.39</v>
      </c>
    </row>
    <row r="10927" spans="1:5">
      <c r="A10927" s="774">
        <v>12730</v>
      </c>
      <c r="B10927" s="774" t="s">
        <v>10669</v>
      </c>
      <c r="C10927" s="774" t="s">
        <v>7728</v>
      </c>
      <c r="D10927" s="774" t="s">
        <v>7737</v>
      </c>
      <c r="E10927" s="717">
        <v>178.2</v>
      </c>
    </row>
    <row r="10928" spans="1:5">
      <c r="A10928" s="774">
        <v>3840</v>
      </c>
      <c r="B10928" s="774" t="s">
        <v>10670</v>
      </c>
      <c r="C10928" s="774" t="s">
        <v>7728</v>
      </c>
      <c r="D10928" s="774" t="s">
        <v>7737</v>
      </c>
      <c r="E10928" s="717">
        <v>48.72</v>
      </c>
    </row>
    <row r="10929" spans="1:5">
      <c r="A10929" s="774">
        <v>3838</v>
      </c>
      <c r="B10929" s="774" t="s">
        <v>10671</v>
      </c>
      <c r="C10929" s="774" t="s">
        <v>7728</v>
      </c>
      <c r="D10929" s="774" t="s">
        <v>7737</v>
      </c>
      <c r="E10929" s="717">
        <v>107.53</v>
      </c>
    </row>
    <row r="10930" spans="1:5">
      <c r="A10930" s="774">
        <v>3844</v>
      </c>
      <c r="B10930" s="774" t="s">
        <v>10672</v>
      </c>
      <c r="C10930" s="774" t="s">
        <v>7728</v>
      </c>
      <c r="D10930" s="774" t="s">
        <v>7737</v>
      </c>
      <c r="E10930" s="717">
        <v>191.81</v>
      </c>
    </row>
    <row r="10931" spans="1:5">
      <c r="A10931" s="774">
        <v>3839</v>
      </c>
      <c r="B10931" s="774" t="s">
        <v>10673</v>
      </c>
      <c r="C10931" s="774" t="s">
        <v>7728</v>
      </c>
      <c r="D10931" s="774" t="s">
        <v>7737</v>
      </c>
      <c r="E10931" s="717">
        <v>349.37</v>
      </c>
    </row>
    <row r="10932" spans="1:5">
      <c r="A10932" s="774">
        <v>3843</v>
      </c>
      <c r="B10932" s="774" t="s">
        <v>10674</v>
      </c>
      <c r="C10932" s="774" t="s">
        <v>7728</v>
      </c>
      <c r="D10932" s="774" t="s">
        <v>7737</v>
      </c>
      <c r="E10932" s="717">
        <v>479.52</v>
      </c>
    </row>
    <row r="10933" spans="1:5">
      <c r="A10933" s="774">
        <v>3900</v>
      </c>
      <c r="B10933" s="774" t="s">
        <v>10675</v>
      </c>
      <c r="C10933" s="774" t="s">
        <v>7728</v>
      </c>
      <c r="D10933" s="774" t="s">
        <v>7723</v>
      </c>
      <c r="E10933" s="717">
        <v>44.04</v>
      </c>
    </row>
    <row r="10934" spans="1:5">
      <c r="A10934" s="774">
        <v>3846</v>
      </c>
      <c r="B10934" s="774" t="s">
        <v>10676</v>
      </c>
      <c r="C10934" s="774" t="s">
        <v>7728</v>
      </c>
      <c r="D10934" s="774" t="s">
        <v>7723</v>
      </c>
      <c r="E10934" s="717">
        <v>13.88</v>
      </c>
    </row>
    <row r="10935" spans="1:5">
      <c r="A10935" s="774">
        <v>3886</v>
      </c>
      <c r="B10935" s="774" t="s">
        <v>10677</v>
      </c>
      <c r="C10935" s="774" t="s">
        <v>7728</v>
      </c>
      <c r="D10935" s="774" t="s">
        <v>7723</v>
      </c>
      <c r="E10935" s="717">
        <v>14.62</v>
      </c>
    </row>
    <row r="10936" spans="1:5">
      <c r="A10936" s="774">
        <v>3854</v>
      </c>
      <c r="B10936" s="774" t="s">
        <v>10678</v>
      </c>
      <c r="C10936" s="774" t="s">
        <v>7728</v>
      </c>
      <c r="D10936" s="774" t="s">
        <v>7723</v>
      </c>
      <c r="E10936" s="717">
        <v>8.1199999999999992</v>
      </c>
    </row>
    <row r="10937" spans="1:5">
      <c r="A10937" s="774">
        <v>3873</v>
      </c>
      <c r="B10937" s="774" t="s">
        <v>10679</v>
      </c>
      <c r="C10937" s="774" t="s">
        <v>7728</v>
      </c>
      <c r="D10937" s="774" t="s">
        <v>7723</v>
      </c>
      <c r="E10937" s="717">
        <v>10.75</v>
      </c>
    </row>
    <row r="10938" spans="1:5">
      <c r="A10938" s="774">
        <v>38021</v>
      </c>
      <c r="B10938" s="774" t="s">
        <v>10680</v>
      </c>
      <c r="C10938" s="774" t="s">
        <v>7728</v>
      </c>
      <c r="D10938" s="774" t="s">
        <v>7723</v>
      </c>
      <c r="E10938" s="717">
        <v>25.71</v>
      </c>
    </row>
    <row r="10939" spans="1:5">
      <c r="A10939" s="774">
        <v>3847</v>
      </c>
      <c r="B10939" s="774" t="s">
        <v>10681</v>
      </c>
      <c r="C10939" s="774" t="s">
        <v>7728</v>
      </c>
      <c r="D10939" s="774" t="s">
        <v>7723</v>
      </c>
      <c r="E10939" s="717">
        <v>29.19</v>
      </c>
    </row>
    <row r="10940" spans="1:5">
      <c r="A10940" s="774">
        <v>38022</v>
      </c>
      <c r="B10940" s="774" t="s">
        <v>10682</v>
      </c>
      <c r="C10940" s="774" t="s">
        <v>7728</v>
      </c>
      <c r="D10940" s="774" t="s">
        <v>7723</v>
      </c>
      <c r="E10940" s="717">
        <v>45.6</v>
      </c>
    </row>
    <row r="10941" spans="1:5">
      <c r="A10941" s="774">
        <v>3833</v>
      </c>
      <c r="B10941" s="774" t="s">
        <v>10683</v>
      </c>
      <c r="C10941" s="774" t="s">
        <v>7728</v>
      </c>
      <c r="D10941" s="774" t="s">
        <v>7737</v>
      </c>
      <c r="E10941" s="717">
        <v>19.04</v>
      </c>
    </row>
    <row r="10942" spans="1:5">
      <c r="A10942" s="774">
        <v>3835</v>
      </c>
      <c r="B10942" s="774" t="s">
        <v>10684</v>
      </c>
      <c r="C10942" s="774" t="s">
        <v>7728</v>
      </c>
      <c r="D10942" s="774" t="s">
        <v>7737</v>
      </c>
      <c r="E10942" s="717">
        <v>62</v>
      </c>
    </row>
    <row r="10943" spans="1:5">
      <c r="A10943" s="774">
        <v>3836</v>
      </c>
      <c r="B10943" s="774" t="s">
        <v>10685</v>
      </c>
      <c r="C10943" s="774" t="s">
        <v>7728</v>
      </c>
      <c r="D10943" s="774" t="s">
        <v>7737</v>
      </c>
      <c r="E10943" s="717">
        <v>133.44</v>
      </c>
    </row>
    <row r="10944" spans="1:5">
      <c r="A10944" s="774">
        <v>3830</v>
      </c>
      <c r="B10944" s="774" t="s">
        <v>10686</v>
      </c>
      <c r="C10944" s="774" t="s">
        <v>7728</v>
      </c>
      <c r="D10944" s="774" t="s">
        <v>7737</v>
      </c>
      <c r="E10944" s="717">
        <v>218.18</v>
      </c>
    </row>
    <row r="10945" spans="1:5">
      <c r="A10945" s="774">
        <v>3831</v>
      </c>
      <c r="B10945" s="774" t="s">
        <v>10687</v>
      </c>
      <c r="C10945" s="774" t="s">
        <v>7728</v>
      </c>
      <c r="D10945" s="774" t="s">
        <v>7737</v>
      </c>
      <c r="E10945" s="717">
        <v>364.72</v>
      </c>
    </row>
    <row r="10946" spans="1:5">
      <c r="A10946" s="774">
        <v>37981</v>
      </c>
      <c r="B10946" s="774" t="s">
        <v>10688</v>
      </c>
      <c r="C10946" s="774" t="s">
        <v>7728</v>
      </c>
      <c r="D10946" s="774" t="s">
        <v>7723</v>
      </c>
      <c r="E10946" s="717">
        <v>5.58</v>
      </c>
    </row>
    <row r="10947" spans="1:5">
      <c r="A10947" s="774">
        <v>37982</v>
      </c>
      <c r="B10947" s="774" t="s">
        <v>10689</v>
      </c>
      <c r="C10947" s="774" t="s">
        <v>7728</v>
      </c>
      <c r="D10947" s="774" t="s">
        <v>7723</v>
      </c>
      <c r="E10947" s="717">
        <v>8.48</v>
      </c>
    </row>
    <row r="10948" spans="1:5">
      <c r="A10948" s="774">
        <v>37983</v>
      </c>
      <c r="B10948" s="774" t="s">
        <v>10690</v>
      </c>
      <c r="C10948" s="774" t="s">
        <v>7728</v>
      </c>
      <c r="D10948" s="774" t="s">
        <v>7723</v>
      </c>
      <c r="E10948" s="717">
        <v>11.87</v>
      </c>
    </row>
    <row r="10949" spans="1:5">
      <c r="A10949" s="774">
        <v>37984</v>
      </c>
      <c r="B10949" s="774" t="s">
        <v>10691</v>
      </c>
      <c r="C10949" s="774" t="s">
        <v>7728</v>
      </c>
      <c r="D10949" s="774" t="s">
        <v>7723</v>
      </c>
      <c r="E10949" s="717">
        <v>20.51</v>
      </c>
    </row>
    <row r="10950" spans="1:5">
      <c r="A10950" s="774">
        <v>37985</v>
      </c>
      <c r="B10950" s="774" t="s">
        <v>10692</v>
      </c>
      <c r="C10950" s="774" t="s">
        <v>7728</v>
      </c>
      <c r="D10950" s="774" t="s">
        <v>7723</v>
      </c>
      <c r="E10950" s="717">
        <v>28.72</v>
      </c>
    </row>
    <row r="10951" spans="1:5">
      <c r="A10951" s="774">
        <v>3826</v>
      </c>
      <c r="B10951" s="774" t="s">
        <v>10693</v>
      </c>
      <c r="C10951" s="774" t="s">
        <v>7728</v>
      </c>
      <c r="D10951" s="774" t="s">
        <v>7737</v>
      </c>
      <c r="E10951" s="717">
        <v>48.35</v>
      </c>
    </row>
    <row r="10952" spans="1:5">
      <c r="A10952" s="774">
        <v>3825</v>
      </c>
      <c r="B10952" s="774" t="s">
        <v>10694</v>
      </c>
      <c r="C10952" s="774" t="s">
        <v>7728</v>
      </c>
      <c r="D10952" s="774" t="s">
        <v>7737</v>
      </c>
      <c r="E10952" s="717">
        <v>13.9</v>
      </c>
    </row>
    <row r="10953" spans="1:5">
      <c r="A10953" s="774">
        <v>3827</v>
      </c>
      <c r="B10953" s="774" t="s">
        <v>10695</v>
      </c>
      <c r="C10953" s="774" t="s">
        <v>7728</v>
      </c>
      <c r="D10953" s="774" t="s">
        <v>7737</v>
      </c>
      <c r="E10953" s="717">
        <v>30.38</v>
      </c>
    </row>
    <row r="10954" spans="1:5">
      <c r="A10954" s="774">
        <v>20165</v>
      </c>
      <c r="B10954" s="774" t="s">
        <v>10696</v>
      </c>
      <c r="C10954" s="774" t="s">
        <v>7728</v>
      </c>
      <c r="D10954" s="774" t="s">
        <v>7723</v>
      </c>
      <c r="E10954" s="717">
        <v>24.62</v>
      </c>
    </row>
    <row r="10955" spans="1:5">
      <c r="A10955" s="774">
        <v>20166</v>
      </c>
      <c r="B10955" s="774" t="s">
        <v>10697</v>
      </c>
      <c r="C10955" s="774" t="s">
        <v>7728</v>
      </c>
      <c r="D10955" s="774" t="s">
        <v>7723</v>
      </c>
      <c r="E10955" s="717">
        <v>79.55</v>
      </c>
    </row>
    <row r="10956" spans="1:5">
      <c r="A10956" s="774">
        <v>20164</v>
      </c>
      <c r="B10956" s="774" t="s">
        <v>10698</v>
      </c>
      <c r="C10956" s="774" t="s">
        <v>7728</v>
      </c>
      <c r="D10956" s="774" t="s">
        <v>7723</v>
      </c>
      <c r="E10956" s="717">
        <v>13</v>
      </c>
    </row>
    <row r="10957" spans="1:5">
      <c r="A10957" s="774">
        <v>3893</v>
      </c>
      <c r="B10957" s="774" t="s">
        <v>10699</v>
      </c>
      <c r="C10957" s="774" t="s">
        <v>7728</v>
      </c>
      <c r="D10957" s="774" t="s">
        <v>7723</v>
      </c>
      <c r="E10957" s="717">
        <v>16.13</v>
      </c>
    </row>
    <row r="10958" spans="1:5">
      <c r="A10958" s="774">
        <v>3848</v>
      </c>
      <c r="B10958" s="774" t="s">
        <v>10700</v>
      </c>
      <c r="C10958" s="774" t="s">
        <v>7728</v>
      </c>
      <c r="D10958" s="774" t="s">
        <v>7723</v>
      </c>
      <c r="E10958" s="717">
        <v>9.8000000000000007</v>
      </c>
    </row>
    <row r="10959" spans="1:5">
      <c r="A10959" s="774">
        <v>3895</v>
      </c>
      <c r="B10959" s="774" t="s">
        <v>10701</v>
      </c>
      <c r="C10959" s="774" t="s">
        <v>7728</v>
      </c>
      <c r="D10959" s="774" t="s">
        <v>7723</v>
      </c>
      <c r="E10959" s="717">
        <v>10.66</v>
      </c>
    </row>
    <row r="10960" spans="1:5">
      <c r="A10960" s="774">
        <v>12404</v>
      </c>
      <c r="B10960" s="774" t="s">
        <v>10702</v>
      </c>
      <c r="C10960" s="774" t="s">
        <v>7728</v>
      </c>
      <c r="D10960" s="774" t="s">
        <v>7723</v>
      </c>
      <c r="E10960" s="717">
        <v>6.23</v>
      </c>
    </row>
    <row r="10961" spans="1:5">
      <c r="A10961" s="774">
        <v>3939</v>
      </c>
      <c r="B10961" s="774" t="s">
        <v>10703</v>
      </c>
      <c r="C10961" s="774" t="s">
        <v>7728</v>
      </c>
      <c r="D10961" s="774" t="s">
        <v>7723</v>
      </c>
      <c r="E10961" s="717">
        <v>12.83</v>
      </c>
    </row>
    <row r="10962" spans="1:5">
      <c r="A10962" s="774">
        <v>3911</v>
      </c>
      <c r="B10962" s="774" t="s">
        <v>10704</v>
      </c>
      <c r="C10962" s="774" t="s">
        <v>7728</v>
      </c>
      <c r="D10962" s="774" t="s">
        <v>7723</v>
      </c>
      <c r="E10962" s="717">
        <v>10.48</v>
      </c>
    </row>
    <row r="10963" spans="1:5">
      <c r="A10963" s="774">
        <v>3908</v>
      </c>
      <c r="B10963" s="774" t="s">
        <v>10705</v>
      </c>
      <c r="C10963" s="774" t="s">
        <v>7728</v>
      </c>
      <c r="D10963" s="774" t="s">
        <v>7723</v>
      </c>
      <c r="E10963" s="717">
        <v>3.39</v>
      </c>
    </row>
    <row r="10964" spans="1:5">
      <c r="A10964" s="774">
        <v>3910</v>
      </c>
      <c r="B10964" s="774" t="s">
        <v>10706</v>
      </c>
      <c r="C10964" s="774" t="s">
        <v>7728</v>
      </c>
      <c r="D10964" s="774" t="s">
        <v>7723</v>
      </c>
      <c r="E10964" s="717">
        <v>7.5</v>
      </c>
    </row>
    <row r="10965" spans="1:5">
      <c r="A10965" s="774">
        <v>3913</v>
      </c>
      <c r="B10965" s="774" t="s">
        <v>10707</v>
      </c>
      <c r="C10965" s="774" t="s">
        <v>7728</v>
      </c>
      <c r="D10965" s="774" t="s">
        <v>7723</v>
      </c>
      <c r="E10965" s="717">
        <v>35.86</v>
      </c>
    </row>
    <row r="10966" spans="1:5">
      <c r="A10966" s="774">
        <v>3912</v>
      </c>
      <c r="B10966" s="774" t="s">
        <v>10708</v>
      </c>
      <c r="C10966" s="774" t="s">
        <v>7728</v>
      </c>
      <c r="D10966" s="774" t="s">
        <v>7723</v>
      </c>
      <c r="E10966" s="717">
        <v>19.66</v>
      </c>
    </row>
    <row r="10967" spans="1:5">
      <c r="A10967" s="774">
        <v>3909</v>
      </c>
      <c r="B10967" s="774" t="s">
        <v>10709</v>
      </c>
      <c r="C10967" s="774" t="s">
        <v>7728</v>
      </c>
      <c r="D10967" s="774" t="s">
        <v>7723</v>
      </c>
      <c r="E10967" s="717">
        <v>4.6100000000000003</v>
      </c>
    </row>
    <row r="10968" spans="1:5">
      <c r="A10968" s="774">
        <v>3914</v>
      </c>
      <c r="B10968" s="774" t="s">
        <v>10710</v>
      </c>
      <c r="C10968" s="774" t="s">
        <v>7728</v>
      </c>
      <c r="D10968" s="774" t="s">
        <v>7723</v>
      </c>
      <c r="E10968" s="717">
        <v>54.1</v>
      </c>
    </row>
    <row r="10969" spans="1:5">
      <c r="A10969" s="774">
        <v>3915</v>
      </c>
      <c r="B10969" s="774" t="s">
        <v>10711</v>
      </c>
      <c r="C10969" s="774" t="s">
        <v>7728</v>
      </c>
      <c r="D10969" s="774" t="s">
        <v>7723</v>
      </c>
      <c r="E10969" s="717">
        <v>85.31</v>
      </c>
    </row>
    <row r="10970" spans="1:5">
      <c r="A10970" s="774">
        <v>3916</v>
      </c>
      <c r="B10970" s="774" t="s">
        <v>10712</v>
      </c>
      <c r="C10970" s="774" t="s">
        <v>7728</v>
      </c>
      <c r="D10970" s="774" t="s">
        <v>7723</v>
      </c>
      <c r="E10970" s="717">
        <v>155.41999999999999</v>
      </c>
    </row>
    <row r="10971" spans="1:5">
      <c r="A10971" s="774">
        <v>3917</v>
      </c>
      <c r="B10971" s="774" t="s">
        <v>10713</v>
      </c>
      <c r="C10971" s="774" t="s">
        <v>7728</v>
      </c>
      <c r="D10971" s="774" t="s">
        <v>7723</v>
      </c>
      <c r="E10971" s="717">
        <v>256.35000000000002</v>
      </c>
    </row>
    <row r="10972" spans="1:5">
      <c r="A10972" s="774">
        <v>1904</v>
      </c>
      <c r="B10972" s="774" t="s">
        <v>10714</v>
      </c>
      <c r="C10972" s="774" t="s">
        <v>7728</v>
      </c>
      <c r="D10972" s="774" t="s">
        <v>7723</v>
      </c>
      <c r="E10972" s="717">
        <v>0.75</v>
      </c>
    </row>
    <row r="10973" spans="1:5">
      <c r="A10973" s="774">
        <v>1899</v>
      </c>
      <c r="B10973" s="774" t="s">
        <v>10715</v>
      </c>
      <c r="C10973" s="774" t="s">
        <v>7728</v>
      </c>
      <c r="D10973" s="774" t="s">
        <v>7723</v>
      </c>
      <c r="E10973" s="717">
        <v>0.85</v>
      </c>
    </row>
    <row r="10974" spans="1:5">
      <c r="A10974" s="774">
        <v>1900</v>
      </c>
      <c r="B10974" s="774" t="s">
        <v>10716</v>
      </c>
      <c r="C10974" s="774" t="s">
        <v>7728</v>
      </c>
      <c r="D10974" s="774" t="s">
        <v>7723</v>
      </c>
      <c r="E10974" s="717">
        <v>1.37</v>
      </c>
    </row>
    <row r="10975" spans="1:5">
      <c r="A10975" s="774">
        <v>12407</v>
      </c>
      <c r="B10975" s="774" t="s">
        <v>10717</v>
      </c>
      <c r="C10975" s="774" t="s">
        <v>7728</v>
      </c>
      <c r="D10975" s="774" t="s">
        <v>7723</v>
      </c>
      <c r="E10975" s="717">
        <v>19.399999999999999</v>
      </c>
    </row>
    <row r="10976" spans="1:5">
      <c r="A10976" s="774">
        <v>12408</v>
      </c>
      <c r="B10976" s="774" t="s">
        <v>10718</v>
      </c>
      <c r="C10976" s="774" t="s">
        <v>7728</v>
      </c>
      <c r="D10976" s="774" t="s">
        <v>7723</v>
      </c>
      <c r="E10976" s="717">
        <v>10.95</v>
      </c>
    </row>
    <row r="10977" spans="1:5">
      <c r="A10977" s="774">
        <v>12409</v>
      </c>
      <c r="B10977" s="774" t="s">
        <v>10719</v>
      </c>
      <c r="C10977" s="774" t="s">
        <v>7728</v>
      </c>
      <c r="D10977" s="774" t="s">
        <v>7723</v>
      </c>
      <c r="E10977" s="717">
        <v>10.95</v>
      </c>
    </row>
    <row r="10978" spans="1:5">
      <c r="A10978" s="774">
        <v>12410</v>
      </c>
      <c r="B10978" s="774" t="s">
        <v>10720</v>
      </c>
      <c r="C10978" s="774" t="s">
        <v>7728</v>
      </c>
      <c r="D10978" s="774" t="s">
        <v>7723</v>
      </c>
      <c r="E10978" s="717">
        <v>7.54</v>
      </c>
    </row>
    <row r="10979" spans="1:5">
      <c r="A10979" s="774">
        <v>3936</v>
      </c>
      <c r="B10979" s="774" t="s">
        <v>10721</v>
      </c>
      <c r="C10979" s="774" t="s">
        <v>7728</v>
      </c>
      <c r="D10979" s="774" t="s">
        <v>7723</v>
      </c>
      <c r="E10979" s="717">
        <v>13.63</v>
      </c>
    </row>
    <row r="10980" spans="1:5">
      <c r="A10980" s="774">
        <v>3922</v>
      </c>
      <c r="B10980" s="774" t="s">
        <v>10722</v>
      </c>
      <c r="C10980" s="774" t="s">
        <v>7728</v>
      </c>
      <c r="D10980" s="774" t="s">
        <v>7723</v>
      </c>
      <c r="E10980" s="717">
        <v>12.54</v>
      </c>
    </row>
    <row r="10981" spans="1:5">
      <c r="A10981" s="774">
        <v>3924</v>
      </c>
      <c r="B10981" s="774" t="s">
        <v>10723</v>
      </c>
      <c r="C10981" s="774" t="s">
        <v>7728</v>
      </c>
      <c r="D10981" s="774" t="s">
        <v>7723</v>
      </c>
      <c r="E10981" s="717">
        <v>13.63</v>
      </c>
    </row>
    <row r="10982" spans="1:5">
      <c r="A10982" s="774">
        <v>3923</v>
      </c>
      <c r="B10982" s="774" t="s">
        <v>10724</v>
      </c>
      <c r="C10982" s="774" t="s">
        <v>7728</v>
      </c>
      <c r="D10982" s="774" t="s">
        <v>7723</v>
      </c>
      <c r="E10982" s="717">
        <v>13.63</v>
      </c>
    </row>
    <row r="10983" spans="1:5">
      <c r="A10983" s="774">
        <v>3937</v>
      </c>
      <c r="B10983" s="774" t="s">
        <v>10725</v>
      </c>
      <c r="C10983" s="774" t="s">
        <v>7728</v>
      </c>
      <c r="D10983" s="774" t="s">
        <v>7723</v>
      </c>
      <c r="E10983" s="717">
        <v>11.25</v>
      </c>
    </row>
    <row r="10984" spans="1:5">
      <c r="A10984" s="774">
        <v>3921</v>
      </c>
      <c r="B10984" s="774" t="s">
        <v>10726</v>
      </c>
      <c r="C10984" s="774" t="s">
        <v>7728</v>
      </c>
      <c r="D10984" s="774" t="s">
        <v>7723</v>
      </c>
      <c r="E10984" s="717">
        <v>11.25</v>
      </c>
    </row>
    <row r="10985" spans="1:5">
      <c r="A10985" s="774">
        <v>3920</v>
      </c>
      <c r="B10985" s="774" t="s">
        <v>10727</v>
      </c>
      <c r="C10985" s="774" t="s">
        <v>7728</v>
      </c>
      <c r="D10985" s="774" t="s">
        <v>7723</v>
      </c>
      <c r="E10985" s="717">
        <v>11.25</v>
      </c>
    </row>
    <row r="10986" spans="1:5">
      <c r="A10986" s="774">
        <v>3938</v>
      </c>
      <c r="B10986" s="774" t="s">
        <v>10728</v>
      </c>
      <c r="C10986" s="774" t="s">
        <v>7728</v>
      </c>
      <c r="D10986" s="774" t="s">
        <v>7723</v>
      </c>
      <c r="E10986" s="717">
        <v>7.41</v>
      </c>
    </row>
    <row r="10987" spans="1:5">
      <c r="A10987" s="774">
        <v>3919</v>
      </c>
      <c r="B10987" s="774" t="s">
        <v>10729</v>
      </c>
      <c r="C10987" s="774" t="s">
        <v>7728</v>
      </c>
      <c r="D10987" s="774" t="s">
        <v>7723</v>
      </c>
      <c r="E10987" s="717">
        <v>7.56</v>
      </c>
    </row>
    <row r="10988" spans="1:5">
      <c r="A10988" s="774">
        <v>3927</v>
      </c>
      <c r="B10988" s="774" t="s">
        <v>10730</v>
      </c>
      <c r="C10988" s="774" t="s">
        <v>7728</v>
      </c>
      <c r="D10988" s="774" t="s">
        <v>7723</v>
      </c>
      <c r="E10988" s="717">
        <v>38.29</v>
      </c>
    </row>
    <row r="10989" spans="1:5">
      <c r="A10989" s="774">
        <v>3928</v>
      </c>
      <c r="B10989" s="774" t="s">
        <v>10731</v>
      </c>
      <c r="C10989" s="774" t="s">
        <v>7728</v>
      </c>
      <c r="D10989" s="774" t="s">
        <v>7723</v>
      </c>
      <c r="E10989" s="717">
        <v>38.29</v>
      </c>
    </row>
    <row r="10990" spans="1:5">
      <c r="A10990" s="774">
        <v>3926</v>
      </c>
      <c r="B10990" s="774" t="s">
        <v>10732</v>
      </c>
      <c r="C10990" s="774" t="s">
        <v>7728</v>
      </c>
      <c r="D10990" s="774" t="s">
        <v>7723</v>
      </c>
      <c r="E10990" s="717">
        <v>21.83</v>
      </c>
    </row>
    <row r="10991" spans="1:5">
      <c r="A10991" s="774">
        <v>3935</v>
      </c>
      <c r="B10991" s="774" t="s">
        <v>10733</v>
      </c>
      <c r="C10991" s="774" t="s">
        <v>7728</v>
      </c>
      <c r="D10991" s="774" t="s">
        <v>7723</v>
      </c>
      <c r="E10991" s="717">
        <v>21.83</v>
      </c>
    </row>
    <row r="10992" spans="1:5">
      <c r="A10992" s="774">
        <v>3925</v>
      </c>
      <c r="B10992" s="774" t="s">
        <v>10734</v>
      </c>
      <c r="C10992" s="774" t="s">
        <v>7728</v>
      </c>
      <c r="D10992" s="774" t="s">
        <v>7723</v>
      </c>
      <c r="E10992" s="717">
        <v>21.83</v>
      </c>
    </row>
    <row r="10993" spans="1:5">
      <c r="A10993" s="774">
        <v>12406</v>
      </c>
      <c r="B10993" s="774" t="s">
        <v>10735</v>
      </c>
      <c r="C10993" s="774" t="s">
        <v>7728</v>
      </c>
      <c r="D10993" s="774" t="s">
        <v>7723</v>
      </c>
      <c r="E10993" s="717">
        <v>5.36</v>
      </c>
    </row>
    <row r="10994" spans="1:5">
      <c r="A10994" s="774">
        <v>3929</v>
      </c>
      <c r="B10994" s="774" t="s">
        <v>10736</v>
      </c>
      <c r="C10994" s="774" t="s">
        <v>7728</v>
      </c>
      <c r="D10994" s="774" t="s">
        <v>7723</v>
      </c>
      <c r="E10994" s="717">
        <v>58.34</v>
      </c>
    </row>
    <row r="10995" spans="1:5">
      <c r="A10995" s="774">
        <v>3931</v>
      </c>
      <c r="B10995" s="774" t="s">
        <v>10737</v>
      </c>
      <c r="C10995" s="774" t="s">
        <v>7728</v>
      </c>
      <c r="D10995" s="774" t="s">
        <v>7723</v>
      </c>
      <c r="E10995" s="717">
        <v>58.34</v>
      </c>
    </row>
    <row r="10996" spans="1:5">
      <c r="A10996" s="774">
        <v>3930</v>
      </c>
      <c r="B10996" s="774" t="s">
        <v>10738</v>
      </c>
      <c r="C10996" s="774" t="s">
        <v>7728</v>
      </c>
      <c r="D10996" s="774" t="s">
        <v>7723</v>
      </c>
      <c r="E10996" s="717">
        <v>58.34</v>
      </c>
    </row>
    <row r="10997" spans="1:5">
      <c r="A10997" s="774">
        <v>3932</v>
      </c>
      <c r="B10997" s="774" t="s">
        <v>10739</v>
      </c>
      <c r="C10997" s="774" t="s">
        <v>7728</v>
      </c>
      <c r="D10997" s="774" t="s">
        <v>7723</v>
      </c>
      <c r="E10997" s="717">
        <v>100.74</v>
      </c>
    </row>
    <row r="10998" spans="1:5">
      <c r="A10998" s="774">
        <v>3933</v>
      </c>
      <c r="B10998" s="774" t="s">
        <v>10740</v>
      </c>
      <c r="C10998" s="774" t="s">
        <v>7728</v>
      </c>
      <c r="D10998" s="774" t="s">
        <v>7723</v>
      </c>
      <c r="E10998" s="717">
        <v>100.74</v>
      </c>
    </row>
    <row r="10999" spans="1:5">
      <c r="A10999" s="774">
        <v>3934</v>
      </c>
      <c r="B10999" s="774" t="s">
        <v>10741</v>
      </c>
      <c r="C10999" s="774" t="s">
        <v>7728</v>
      </c>
      <c r="D10999" s="774" t="s">
        <v>7723</v>
      </c>
      <c r="E10999" s="717">
        <v>100.74</v>
      </c>
    </row>
    <row r="11000" spans="1:5">
      <c r="A11000" s="774">
        <v>40355</v>
      </c>
      <c r="B11000" s="774" t="s">
        <v>10742</v>
      </c>
      <c r="C11000" s="774" t="s">
        <v>7728</v>
      </c>
      <c r="D11000" s="774" t="s">
        <v>7737</v>
      </c>
      <c r="E11000" s="717">
        <v>7.25</v>
      </c>
    </row>
    <row r="11001" spans="1:5">
      <c r="A11001" s="774">
        <v>40364</v>
      </c>
      <c r="B11001" s="774" t="s">
        <v>10743</v>
      </c>
      <c r="C11001" s="774" t="s">
        <v>7728</v>
      </c>
      <c r="D11001" s="774" t="s">
        <v>7737</v>
      </c>
      <c r="E11001" s="717">
        <v>33.96</v>
      </c>
    </row>
    <row r="11002" spans="1:5">
      <c r="A11002" s="774">
        <v>40361</v>
      </c>
      <c r="B11002" s="774" t="s">
        <v>10744</v>
      </c>
      <c r="C11002" s="774" t="s">
        <v>7728</v>
      </c>
      <c r="D11002" s="774" t="s">
        <v>7737</v>
      </c>
      <c r="E11002" s="717">
        <v>26.55</v>
      </c>
    </row>
    <row r="11003" spans="1:5">
      <c r="A11003" s="774">
        <v>40358</v>
      </c>
      <c r="B11003" s="774" t="s">
        <v>10745</v>
      </c>
      <c r="C11003" s="774" t="s">
        <v>7728</v>
      </c>
      <c r="D11003" s="774" t="s">
        <v>7737</v>
      </c>
      <c r="E11003" s="717">
        <v>10.119999999999999</v>
      </c>
    </row>
    <row r="11004" spans="1:5">
      <c r="A11004" s="774">
        <v>40370</v>
      </c>
      <c r="B11004" s="774" t="s">
        <v>10746</v>
      </c>
      <c r="C11004" s="774" t="s">
        <v>7728</v>
      </c>
      <c r="D11004" s="774" t="s">
        <v>7737</v>
      </c>
      <c r="E11004" s="717">
        <v>107.75</v>
      </c>
    </row>
    <row r="11005" spans="1:5">
      <c r="A11005" s="774">
        <v>40367</v>
      </c>
      <c r="B11005" s="774" t="s">
        <v>10747</v>
      </c>
      <c r="C11005" s="774" t="s">
        <v>7728</v>
      </c>
      <c r="D11005" s="774" t="s">
        <v>7737</v>
      </c>
      <c r="E11005" s="717">
        <v>53.55</v>
      </c>
    </row>
    <row r="11006" spans="1:5">
      <c r="A11006" s="774">
        <v>40373</v>
      </c>
      <c r="B11006" s="774" t="s">
        <v>10748</v>
      </c>
      <c r="C11006" s="774" t="s">
        <v>7728</v>
      </c>
      <c r="D11006" s="774" t="s">
        <v>7737</v>
      </c>
      <c r="E11006" s="717">
        <v>145.71</v>
      </c>
    </row>
    <row r="11007" spans="1:5">
      <c r="A11007" s="774">
        <v>38947</v>
      </c>
      <c r="B11007" s="774" t="s">
        <v>10749</v>
      </c>
      <c r="C11007" s="774" t="s">
        <v>7728</v>
      </c>
      <c r="D11007" s="774" t="s">
        <v>7737</v>
      </c>
      <c r="E11007" s="717">
        <v>7.66</v>
      </c>
    </row>
    <row r="11008" spans="1:5">
      <c r="A11008" s="774">
        <v>38948</v>
      </c>
      <c r="B11008" s="774" t="s">
        <v>10750</v>
      </c>
      <c r="C11008" s="774" t="s">
        <v>7728</v>
      </c>
      <c r="D11008" s="774" t="s">
        <v>7737</v>
      </c>
      <c r="E11008" s="717">
        <v>12.23</v>
      </c>
    </row>
    <row r="11009" spans="1:5">
      <c r="A11009" s="774">
        <v>38949</v>
      </c>
      <c r="B11009" s="774" t="s">
        <v>10751</v>
      </c>
      <c r="C11009" s="774" t="s">
        <v>7728</v>
      </c>
      <c r="D11009" s="774" t="s">
        <v>7737</v>
      </c>
      <c r="E11009" s="717">
        <v>13.57</v>
      </c>
    </row>
    <row r="11010" spans="1:5">
      <c r="A11010" s="774">
        <v>38951</v>
      </c>
      <c r="B11010" s="774" t="s">
        <v>10752</v>
      </c>
      <c r="C11010" s="774" t="s">
        <v>7728</v>
      </c>
      <c r="D11010" s="774" t="s">
        <v>7737</v>
      </c>
      <c r="E11010" s="717">
        <v>21.46</v>
      </c>
    </row>
    <row r="11011" spans="1:5">
      <c r="A11011" s="774">
        <v>39312</v>
      </c>
      <c r="B11011" s="774" t="s">
        <v>10753</v>
      </c>
      <c r="C11011" s="774" t="s">
        <v>7728</v>
      </c>
      <c r="D11011" s="774" t="s">
        <v>7737</v>
      </c>
      <c r="E11011" s="717">
        <v>16.649999999999999</v>
      </c>
    </row>
    <row r="11012" spans="1:5">
      <c r="A11012" s="774">
        <v>39313</v>
      </c>
      <c r="B11012" s="774" t="s">
        <v>10754</v>
      </c>
      <c r="C11012" s="774" t="s">
        <v>7728</v>
      </c>
      <c r="D11012" s="774" t="s">
        <v>7737</v>
      </c>
      <c r="E11012" s="717">
        <v>21.73</v>
      </c>
    </row>
    <row r="11013" spans="1:5">
      <c r="A11013" s="774">
        <v>38950</v>
      </c>
      <c r="B11013" s="774" t="s">
        <v>10755</v>
      </c>
      <c r="C11013" s="774" t="s">
        <v>7728</v>
      </c>
      <c r="D11013" s="774" t="s">
        <v>7737</v>
      </c>
      <c r="E11013" s="717">
        <v>32.700000000000003</v>
      </c>
    </row>
    <row r="11014" spans="1:5">
      <c r="A11014" s="774">
        <v>39314</v>
      </c>
      <c r="B11014" s="774" t="s">
        <v>10756</v>
      </c>
      <c r="C11014" s="774" t="s">
        <v>7728</v>
      </c>
      <c r="D11014" s="774" t="s">
        <v>7737</v>
      </c>
      <c r="E11014" s="717">
        <v>34.5</v>
      </c>
    </row>
    <row r="11015" spans="1:5">
      <c r="A11015" s="774">
        <v>3907</v>
      </c>
      <c r="B11015" s="774" t="s">
        <v>10757</v>
      </c>
      <c r="C11015" s="774" t="s">
        <v>7728</v>
      </c>
      <c r="D11015" s="774" t="s">
        <v>7723</v>
      </c>
      <c r="E11015" s="717">
        <v>4.5599999999999996</v>
      </c>
    </row>
    <row r="11016" spans="1:5">
      <c r="A11016" s="774">
        <v>3889</v>
      </c>
      <c r="B11016" s="774" t="s">
        <v>10758</v>
      </c>
      <c r="C11016" s="774" t="s">
        <v>7728</v>
      </c>
      <c r="D11016" s="774" t="s">
        <v>7723</v>
      </c>
      <c r="E11016" s="717">
        <v>3.48</v>
      </c>
    </row>
    <row r="11017" spans="1:5">
      <c r="A11017" s="774">
        <v>3868</v>
      </c>
      <c r="B11017" s="774" t="s">
        <v>10759</v>
      </c>
      <c r="C11017" s="774" t="s">
        <v>7728</v>
      </c>
      <c r="D11017" s="774" t="s">
        <v>7723</v>
      </c>
      <c r="E11017" s="717">
        <v>1.35</v>
      </c>
    </row>
    <row r="11018" spans="1:5">
      <c r="A11018" s="774">
        <v>3869</v>
      </c>
      <c r="B11018" s="774" t="s">
        <v>10760</v>
      </c>
      <c r="C11018" s="774" t="s">
        <v>7728</v>
      </c>
      <c r="D11018" s="774" t="s">
        <v>7723</v>
      </c>
      <c r="E11018" s="717">
        <v>3.87</v>
      </c>
    </row>
    <row r="11019" spans="1:5">
      <c r="A11019" s="774">
        <v>3872</v>
      </c>
      <c r="B11019" s="774" t="s">
        <v>10761</v>
      </c>
      <c r="C11019" s="774" t="s">
        <v>7728</v>
      </c>
      <c r="D11019" s="774" t="s">
        <v>7723</v>
      </c>
      <c r="E11019" s="717">
        <v>4.7</v>
      </c>
    </row>
    <row r="11020" spans="1:5">
      <c r="A11020" s="774">
        <v>3850</v>
      </c>
      <c r="B11020" s="774" t="s">
        <v>10762</v>
      </c>
      <c r="C11020" s="774" t="s">
        <v>7728</v>
      </c>
      <c r="D11020" s="774" t="s">
        <v>7723</v>
      </c>
      <c r="E11020" s="717">
        <v>12.12</v>
      </c>
    </row>
    <row r="11021" spans="1:5">
      <c r="A11021" s="774">
        <v>38023</v>
      </c>
      <c r="B11021" s="774" t="s">
        <v>10763</v>
      </c>
      <c r="C11021" s="774" t="s">
        <v>7728</v>
      </c>
      <c r="D11021" s="774" t="s">
        <v>7723</v>
      </c>
      <c r="E11021" s="717">
        <v>5.1100000000000003</v>
      </c>
    </row>
    <row r="11022" spans="1:5">
      <c r="A11022" s="774">
        <v>37986</v>
      </c>
      <c r="B11022" s="774" t="s">
        <v>10764</v>
      </c>
      <c r="C11022" s="774" t="s">
        <v>7728</v>
      </c>
      <c r="D11022" s="774" t="s">
        <v>7723</v>
      </c>
      <c r="E11022" s="717">
        <v>1.92</v>
      </c>
    </row>
    <row r="11023" spans="1:5">
      <c r="A11023" s="774">
        <v>37987</v>
      </c>
      <c r="B11023" s="774" t="s">
        <v>10765</v>
      </c>
      <c r="C11023" s="774" t="s">
        <v>7728</v>
      </c>
      <c r="D11023" s="774" t="s">
        <v>7723</v>
      </c>
      <c r="E11023" s="717">
        <v>143.34</v>
      </c>
    </row>
    <row r="11024" spans="1:5">
      <c r="A11024" s="774">
        <v>37988</v>
      </c>
      <c r="B11024" s="774" t="s">
        <v>10766</v>
      </c>
      <c r="C11024" s="774" t="s">
        <v>7728</v>
      </c>
      <c r="D11024" s="774" t="s">
        <v>7723</v>
      </c>
      <c r="E11024" s="717">
        <v>233.8</v>
      </c>
    </row>
    <row r="11025" spans="1:5">
      <c r="A11025" s="774">
        <v>21120</v>
      </c>
      <c r="B11025" s="774" t="s">
        <v>10767</v>
      </c>
      <c r="C11025" s="774" t="s">
        <v>7728</v>
      </c>
      <c r="D11025" s="774" t="s">
        <v>7723</v>
      </c>
      <c r="E11025" s="717">
        <v>11.65</v>
      </c>
    </row>
    <row r="11026" spans="1:5">
      <c r="A11026" s="774">
        <v>39318</v>
      </c>
      <c r="B11026" s="774" t="s">
        <v>10768</v>
      </c>
      <c r="C11026" s="774" t="s">
        <v>7728</v>
      </c>
      <c r="D11026" s="774" t="s">
        <v>7723</v>
      </c>
      <c r="E11026" s="717">
        <v>9.61</v>
      </c>
    </row>
    <row r="11027" spans="1:5">
      <c r="A11027" s="774">
        <v>20162</v>
      </c>
      <c r="B11027" s="774" t="s">
        <v>10769</v>
      </c>
      <c r="C11027" s="774" t="s">
        <v>7728</v>
      </c>
      <c r="D11027" s="774" t="s">
        <v>7723</v>
      </c>
      <c r="E11027" s="717">
        <v>17.100000000000001</v>
      </c>
    </row>
    <row r="11028" spans="1:5">
      <c r="A11028" s="774">
        <v>40366</v>
      </c>
      <c r="B11028" s="774" t="s">
        <v>10770</v>
      </c>
      <c r="C11028" s="774" t="s">
        <v>7728</v>
      </c>
      <c r="D11028" s="774" t="s">
        <v>7737</v>
      </c>
      <c r="E11028" s="717">
        <v>26.49</v>
      </c>
    </row>
    <row r="11029" spans="1:5">
      <c r="A11029" s="774">
        <v>40363</v>
      </c>
      <c r="B11029" s="774" t="s">
        <v>10771</v>
      </c>
      <c r="C11029" s="774" t="s">
        <v>7728</v>
      </c>
      <c r="D11029" s="774" t="s">
        <v>7737</v>
      </c>
      <c r="E11029" s="717">
        <v>20.72</v>
      </c>
    </row>
    <row r="11030" spans="1:5">
      <c r="A11030" s="774">
        <v>40354</v>
      </c>
      <c r="B11030" s="774" t="s">
        <v>10772</v>
      </c>
      <c r="C11030" s="774" t="s">
        <v>7728</v>
      </c>
      <c r="D11030" s="774" t="s">
        <v>7737</v>
      </c>
      <c r="E11030" s="717">
        <v>9.02</v>
      </c>
    </row>
    <row r="11031" spans="1:5">
      <c r="A11031" s="774">
        <v>40360</v>
      </c>
      <c r="B11031" s="774" t="s">
        <v>10773</v>
      </c>
      <c r="C11031" s="774" t="s">
        <v>7728</v>
      </c>
      <c r="D11031" s="774" t="s">
        <v>7737</v>
      </c>
      <c r="E11031" s="717">
        <v>13.58</v>
      </c>
    </row>
    <row r="11032" spans="1:5">
      <c r="A11032" s="774">
        <v>40372</v>
      </c>
      <c r="B11032" s="774" t="s">
        <v>10774</v>
      </c>
      <c r="C11032" s="774" t="s">
        <v>7728</v>
      </c>
      <c r="D11032" s="774" t="s">
        <v>7737</v>
      </c>
      <c r="E11032" s="717">
        <v>83.88</v>
      </c>
    </row>
    <row r="11033" spans="1:5">
      <c r="A11033" s="774">
        <v>40369</v>
      </c>
      <c r="B11033" s="774" t="s">
        <v>10775</v>
      </c>
      <c r="C11033" s="774" t="s">
        <v>7728</v>
      </c>
      <c r="D11033" s="774" t="s">
        <v>7737</v>
      </c>
      <c r="E11033" s="717">
        <v>41.74</v>
      </c>
    </row>
    <row r="11034" spans="1:5">
      <c r="A11034" s="774">
        <v>40357</v>
      </c>
      <c r="B11034" s="774" t="s">
        <v>10776</v>
      </c>
      <c r="C11034" s="774" t="s">
        <v>7728</v>
      </c>
      <c r="D11034" s="774" t="s">
        <v>7737</v>
      </c>
      <c r="E11034" s="717">
        <v>10.119999999999999</v>
      </c>
    </row>
    <row r="11035" spans="1:5">
      <c r="A11035" s="774">
        <v>40375</v>
      </c>
      <c r="B11035" s="774" t="s">
        <v>10777</v>
      </c>
      <c r="C11035" s="774" t="s">
        <v>7728</v>
      </c>
      <c r="D11035" s="774" t="s">
        <v>7737</v>
      </c>
      <c r="E11035" s="717">
        <v>113.55</v>
      </c>
    </row>
    <row r="11036" spans="1:5">
      <c r="A11036" s="774">
        <v>1893</v>
      </c>
      <c r="B11036" s="774" t="s">
        <v>10778</v>
      </c>
      <c r="C11036" s="774" t="s">
        <v>7728</v>
      </c>
      <c r="D11036" s="774" t="s">
        <v>7723</v>
      </c>
      <c r="E11036" s="717">
        <v>2.82</v>
      </c>
    </row>
    <row r="11037" spans="1:5">
      <c r="A11037" s="774">
        <v>1902</v>
      </c>
      <c r="B11037" s="774" t="s">
        <v>10779</v>
      </c>
      <c r="C11037" s="774" t="s">
        <v>7728</v>
      </c>
      <c r="D11037" s="774" t="s">
        <v>7723</v>
      </c>
      <c r="E11037" s="717">
        <v>2.0499999999999998</v>
      </c>
    </row>
    <row r="11038" spans="1:5">
      <c r="A11038" s="774">
        <v>1901</v>
      </c>
      <c r="B11038" s="774" t="s">
        <v>10780</v>
      </c>
      <c r="C11038" s="774" t="s">
        <v>7728</v>
      </c>
      <c r="D11038" s="774" t="s">
        <v>7723</v>
      </c>
      <c r="E11038" s="717">
        <v>0.64</v>
      </c>
    </row>
    <row r="11039" spans="1:5">
      <c r="A11039" s="774">
        <v>1892</v>
      </c>
      <c r="B11039" s="774" t="s">
        <v>10781</v>
      </c>
      <c r="C11039" s="774" t="s">
        <v>7728</v>
      </c>
      <c r="D11039" s="774" t="s">
        <v>7723</v>
      </c>
      <c r="E11039" s="717">
        <v>1.32</v>
      </c>
    </row>
    <row r="11040" spans="1:5">
      <c r="A11040" s="774">
        <v>1907</v>
      </c>
      <c r="B11040" s="774" t="s">
        <v>10782</v>
      </c>
      <c r="C11040" s="774" t="s">
        <v>7728</v>
      </c>
      <c r="D11040" s="774" t="s">
        <v>7723</v>
      </c>
      <c r="E11040" s="717">
        <v>9.1</v>
      </c>
    </row>
    <row r="11041" spans="1:5">
      <c r="A11041" s="774">
        <v>1894</v>
      </c>
      <c r="B11041" s="774" t="s">
        <v>10783</v>
      </c>
      <c r="C11041" s="774" t="s">
        <v>7728</v>
      </c>
      <c r="D11041" s="774" t="s">
        <v>7723</v>
      </c>
      <c r="E11041" s="717">
        <v>4.09</v>
      </c>
    </row>
    <row r="11042" spans="1:5">
      <c r="A11042" s="774">
        <v>1891</v>
      </c>
      <c r="B11042" s="774" t="s">
        <v>10784</v>
      </c>
      <c r="C11042" s="774" t="s">
        <v>7728</v>
      </c>
      <c r="D11042" s="774" t="s">
        <v>7723</v>
      </c>
      <c r="E11042" s="717">
        <v>0.95</v>
      </c>
    </row>
    <row r="11043" spans="1:5">
      <c r="A11043" s="774">
        <v>1896</v>
      </c>
      <c r="B11043" s="774" t="s">
        <v>10785</v>
      </c>
      <c r="C11043" s="774" t="s">
        <v>7728</v>
      </c>
      <c r="D11043" s="774" t="s">
        <v>7723</v>
      </c>
      <c r="E11043" s="717">
        <v>12.22</v>
      </c>
    </row>
    <row r="11044" spans="1:5">
      <c r="A11044" s="774">
        <v>1895</v>
      </c>
      <c r="B11044" s="774" t="s">
        <v>10786</v>
      </c>
      <c r="C11044" s="774" t="s">
        <v>7728</v>
      </c>
      <c r="D11044" s="774" t="s">
        <v>7723</v>
      </c>
      <c r="E11044" s="717">
        <v>21.47</v>
      </c>
    </row>
    <row r="11045" spans="1:5">
      <c r="A11045" s="774">
        <v>2641</v>
      </c>
      <c r="B11045" s="774" t="s">
        <v>10787</v>
      </c>
      <c r="C11045" s="774" t="s">
        <v>7728</v>
      </c>
      <c r="D11045" s="774" t="s">
        <v>7737</v>
      </c>
      <c r="E11045" s="717">
        <v>22.09</v>
      </c>
    </row>
    <row r="11046" spans="1:5">
      <c r="A11046" s="774">
        <v>2636</v>
      </c>
      <c r="B11046" s="774" t="s">
        <v>10788</v>
      </c>
      <c r="C11046" s="774" t="s">
        <v>7728</v>
      </c>
      <c r="D11046" s="774" t="s">
        <v>7737</v>
      </c>
      <c r="E11046" s="717">
        <v>1.42</v>
      </c>
    </row>
    <row r="11047" spans="1:5">
      <c r="A11047" s="774">
        <v>2637</v>
      </c>
      <c r="B11047" s="774" t="s">
        <v>10789</v>
      </c>
      <c r="C11047" s="774" t="s">
        <v>7728</v>
      </c>
      <c r="D11047" s="774" t="s">
        <v>7737</v>
      </c>
      <c r="E11047" s="717">
        <v>1.51</v>
      </c>
    </row>
    <row r="11048" spans="1:5">
      <c r="A11048" s="774">
        <v>2638</v>
      </c>
      <c r="B11048" s="774" t="s">
        <v>10790</v>
      </c>
      <c r="C11048" s="774" t="s">
        <v>7728</v>
      </c>
      <c r="D11048" s="774" t="s">
        <v>7737</v>
      </c>
      <c r="E11048" s="717">
        <v>1.76</v>
      </c>
    </row>
    <row r="11049" spans="1:5">
      <c r="A11049" s="774">
        <v>2639</v>
      </c>
      <c r="B11049" s="774" t="s">
        <v>10791</v>
      </c>
      <c r="C11049" s="774" t="s">
        <v>7728</v>
      </c>
      <c r="D11049" s="774" t="s">
        <v>7737</v>
      </c>
      <c r="E11049" s="717">
        <v>3.12</v>
      </c>
    </row>
    <row r="11050" spans="1:5">
      <c r="A11050" s="774">
        <v>2644</v>
      </c>
      <c r="B11050" s="774" t="s">
        <v>10792</v>
      </c>
      <c r="C11050" s="774" t="s">
        <v>7728</v>
      </c>
      <c r="D11050" s="774" t="s">
        <v>7737</v>
      </c>
      <c r="E11050" s="717">
        <v>4.5199999999999996</v>
      </c>
    </row>
    <row r="11051" spans="1:5">
      <c r="A11051" s="774">
        <v>2643</v>
      </c>
      <c r="B11051" s="774" t="s">
        <v>10793</v>
      </c>
      <c r="C11051" s="774" t="s">
        <v>7728</v>
      </c>
      <c r="D11051" s="774" t="s">
        <v>7737</v>
      </c>
      <c r="E11051" s="717">
        <v>6.3</v>
      </c>
    </row>
    <row r="11052" spans="1:5">
      <c r="A11052" s="774">
        <v>2640</v>
      </c>
      <c r="B11052" s="774" t="s">
        <v>10794</v>
      </c>
      <c r="C11052" s="774" t="s">
        <v>7728</v>
      </c>
      <c r="D11052" s="774" t="s">
        <v>7737</v>
      </c>
      <c r="E11052" s="717">
        <v>9.19</v>
      </c>
    </row>
    <row r="11053" spans="1:5">
      <c r="A11053" s="774">
        <v>2642</v>
      </c>
      <c r="B11053" s="774" t="s">
        <v>10795</v>
      </c>
      <c r="C11053" s="774" t="s">
        <v>7728</v>
      </c>
      <c r="D11053" s="774" t="s">
        <v>7737</v>
      </c>
      <c r="E11053" s="717">
        <v>14</v>
      </c>
    </row>
    <row r="11054" spans="1:5">
      <c r="A11054" s="774">
        <v>38943</v>
      </c>
      <c r="B11054" s="774" t="s">
        <v>10796</v>
      </c>
      <c r="C11054" s="774" t="s">
        <v>7728</v>
      </c>
      <c r="D11054" s="774" t="s">
        <v>7737</v>
      </c>
      <c r="E11054" s="717">
        <v>5.66</v>
      </c>
    </row>
    <row r="11055" spans="1:5">
      <c r="A11055" s="774">
        <v>38944</v>
      </c>
      <c r="B11055" s="774" t="s">
        <v>10797</v>
      </c>
      <c r="C11055" s="774" t="s">
        <v>7728</v>
      </c>
      <c r="D11055" s="774" t="s">
        <v>7737</v>
      </c>
      <c r="E11055" s="717">
        <v>8.75</v>
      </c>
    </row>
    <row r="11056" spans="1:5">
      <c r="A11056" s="774">
        <v>38945</v>
      </c>
      <c r="B11056" s="774" t="s">
        <v>10798</v>
      </c>
      <c r="C11056" s="774" t="s">
        <v>7728</v>
      </c>
      <c r="D11056" s="774" t="s">
        <v>7737</v>
      </c>
      <c r="E11056" s="717">
        <v>17.739999999999998</v>
      </c>
    </row>
    <row r="11057" spans="1:5">
      <c r="A11057" s="774">
        <v>38946</v>
      </c>
      <c r="B11057" s="774" t="s">
        <v>10799</v>
      </c>
      <c r="C11057" s="774" t="s">
        <v>7728</v>
      </c>
      <c r="D11057" s="774" t="s">
        <v>7737</v>
      </c>
      <c r="E11057" s="717">
        <v>26.45</v>
      </c>
    </row>
    <row r="11058" spans="1:5">
      <c r="A11058" s="774">
        <v>39308</v>
      </c>
      <c r="B11058" s="774" t="s">
        <v>10800</v>
      </c>
      <c r="C11058" s="774" t="s">
        <v>7728</v>
      </c>
      <c r="D11058" s="774" t="s">
        <v>7737</v>
      </c>
      <c r="E11058" s="717">
        <v>11.53</v>
      </c>
    </row>
    <row r="11059" spans="1:5">
      <c r="A11059" s="774">
        <v>39309</v>
      </c>
      <c r="B11059" s="774" t="s">
        <v>10801</v>
      </c>
      <c r="C11059" s="774" t="s">
        <v>7728</v>
      </c>
      <c r="D11059" s="774" t="s">
        <v>7737</v>
      </c>
      <c r="E11059" s="717">
        <v>16.68</v>
      </c>
    </row>
    <row r="11060" spans="1:5">
      <c r="A11060" s="774">
        <v>39310</v>
      </c>
      <c r="B11060" s="774" t="s">
        <v>10802</v>
      </c>
      <c r="C11060" s="774" t="s">
        <v>7728</v>
      </c>
      <c r="D11060" s="774" t="s">
        <v>7737</v>
      </c>
      <c r="E11060" s="717">
        <v>25.28</v>
      </c>
    </row>
    <row r="11061" spans="1:5">
      <c r="A11061" s="774">
        <v>39311</v>
      </c>
      <c r="B11061" s="774" t="s">
        <v>10803</v>
      </c>
      <c r="C11061" s="774" t="s">
        <v>7728</v>
      </c>
      <c r="D11061" s="774" t="s">
        <v>7737</v>
      </c>
      <c r="E11061" s="717">
        <v>37.99</v>
      </c>
    </row>
    <row r="11062" spans="1:5">
      <c r="A11062" s="774">
        <v>39855</v>
      </c>
      <c r="B11062" s="774" t="s">
        <v>10804</v>
      </c>
      <c r="C11062" s="774" t="s">
        <v>7728</v>
      </c>
      <c r="D11062" s="774" t="s">
        <v>7737</v>
      </c>
      <c r="E11062" s="717">
        <v>2.0299999999999998</v>
      </c>
    </row>
    <row r="11063" spans="1:5">
      <c r="A11063" s="774">
        <v>39856</v>
      </c>
      <c r="B11063" s="774" t="s">
        <v>10805</v>
      </c>
      <c r="C11063" s="774" t="s">
        <v>7728</v>
      </c>
      <c r="D11063" s="774" t="s">
        <v>7737</v>
      </c>
      <c r="E11063" s="717">
        <v>4.8</v>
      </c>
    </row>
    <row r="11064" spans="1:5">
      <c r="A11064" s="774">
        <v>39857</v>
      </c>
      <c r="B11064" s="774" t="s">
        <v>10806</v>
      </c>
      <c r="C11064" s="774" t="s">
        <v>7728</v>
      </c>
      <c r="D11064" s="774" t="s">
        <v>7737</v>
      </c>
      <c r="E11064" s="717">
        <v>7.76</v>
      </c>
    </row>
    <row r="11065" spans="1:5">
      <c r="A11065" s="774">
        <v>39858</v>
      </c>
      <c r="B11065" s="774" t="s">
        <v>10807</v>
      </c>
      <c r="C11065" s="774" t="s">
        <v>7728</v>
      </c>
      <c r="D11065" s="774" t="s">
        <v>7737</v>
      </c>
      <c r="E11065" s="717">
        <v>17.23</v>
      </c>
    </row>
    <row r="11066" spans="1:5">
      <c r="A11066" s="774">
        <v>39859</v>
      </c>
      <c r="B11066" s="774" t="s">
        <v>10808</v>
      </c>
      <c r="C11066" s="774" t="s">
        <v>7728</v>
      </c>
      <c r="D11066" s="774" t="s">
        <v>7737</v>
      </c>
      <c r="E11066" s="717">
        <v>26.56</v>
      </c>
    </row>
    <row r="11067" spans="1:5">
      <c r="A11067" s="774">
        <v>39860</v>
      </c>
      <c r="B11067" s="774" t="s">
        <v>10809</v>
      </c>
      <c r="C11067" s="774" t="s">
        <v>7728</v>
      </c>
      <c r="D11067" s="774" t="s">
        <v>7737</v>
      </c>
      <c r="E11067" s="717">
        <v>40.76</v>
      </c>
    </row>
    <row r="11068" spans="1:5">
      <c r="A11068" s="774">
        <v>39861</v>
      </c>
      <c r="B11068" s="774" t="s">
        <v>10810</v>
      </c>
      <c r="C11068" s="774" t="s">
        <v>7728</v>
      </c>
      <c r="D11068" s="774" t="s">
        <v>7737</v>
      </c>
      <c r="E11068" s="717">
        <v>116.39</v>
      </c>
    </row>
    <row r="11069" spans="1:5">
      <c r="A11069" s="774">
        <v>38447</v>
      </c>
      <c r="B11069" s="774" t="s">
        <v>10811</v>
      </c>
      <c r="C11069" s="774" t="s">
        <v>7728</v>
      </c>
      <c r="D11069" s="774" t="s">
        <v>7737</v>
      </c>
      <c r="E11069" s="717">
        <v>100.71</v>
      </c>
    </row>
    <row r="11070" spans="1:5">
      <c r="A11070" s="774">
        <v>36320</v>
      </c>
      <c r="B11070" s="774" t="s">
        <v>10812</v>
      </c>
      <c r="C11070" s="774" t="s">
        <v>7728</v>
      </c>
      <c r="D11070" s="774" t="s">
        <v>7737</v>
      </c>
      <c r="E11070" s="717">
        <v>1.46</v>
      </c>
    </row>
    <row r="11071" spans="1:5">
      <c r="A11071" s="774">
        <v>36324</v>
      </c>
      <c r="B11071" s="774" t="s">
        <v>10813</v>
      </c>
      <c r="C11071" s="774" t="s">
        <v>7728</v>
      </c>
      <c r="D11071" s="774" t="s">
        <v>7737</v>
      </c>
      <c r="E11071" s="717">
        <v>2.21</v>
      </c>
    </row>
    <row r="11072" spans="1:5">
      <c r="A11072" s="774">
        <v>38441</v>
      </c>
      <c r="B11072" s="774" t="s">
        <v>10814</v>
      </c>
      <c r="C11072" s="774" t="s">
        <v>7728</v>
      </c>
      <c r="D11072" s="774" t="s">
        <v>7737</v>
      </c>
      <c r="E11072" s="717">
        <v>2.9</v>
      </c>
    </row>
    <row r="11073" spans="1:5">
      <c r="A11073" s="774">
        <v>38442</v>
      </c>
      <c r="B11073" s="774" t="s">
        <v>10815</v>
      </c>
      <c r="C11073" s="774" t="s">
        <v>7728</v>
      </c>
      <c r="D11073" s="774" t="s">
        <v>7737</v>
      </c>
      <c r="E11073" s="717">
        <v>7.38</v>
      </c>
    </row>
    <row r="11074" spans="1:5">
      <c r="A11074" s="774">
        <v>38443</v>
      </c>
      <c r="B11074" s="774" t="s">
        <v>10816</v>
      </c>
      <c r="C11074" s="774" t="s">
        <v>7728</v>
      </c>
      <c r="D11074" s="774" t="s">
        <v>7737</v>
      </c>
      <c r="E11074" s="717">
        <v>11.15</v>
      </c>
    </row>
    <row r="11075" spans="1:5">
      <c r="A11075" s="774">
        <v>38444</v>
      </c>
      <c r="B11075" s="774" t="s">
        <v>10817</v>
      </c>
      <c r="C11075" s="774" t="s">
        <v>7728</v>
      </c>
      <c r="D11075" s="774" t="s">
        <v>7737</v>
      </c>
      <c r="E11075" s="717">
        <v>16.600000000000001</v>
      </c>
    </row>
    <row r="11076" spans="1:5">
      <c r="A11076" s="774">
        <v>38445</v>
      </c>
      <c r="B11076" s="774" t="s">
        <v>10818</v>
      </c>
      <c r="C11076" s="774" t="s">
        <v>7728</v>
      </c>
      <c r="D11076" s="774" t="s">
        <v>7737</v>
      </c>
      <c r="E11076" s="717">
        <v>39</v>
      </c>
    </row>
    <row r="11077" spans="1:5">
      <c r="A11077" s="774">
        <v>38446</v>
      </c>
      <c r="B11077" s="774" t="s">
        <v>10819</v>
      </c>
      <c r="C11077" s="774" t="s">
        <v>7728</v>
      </c>
      <c r="D11077" s="774" t="s">
        <v>7737</v>
      </c>
      <c r="E11077" s="717">
        <v>62.94</v>
      </c>
    </row>
    <row r="11078" spans="1:5">
      <c r="A11078" s="774">
        <v>3867</v>
      </c>
      <c r="B11078" s="774" t="s">
        <v>10820</v>
      </c>
      <c r="C11078" s="774" t="s">
        <v>7728</v>
      </c>
      <c r="D11078" s="774" t="s">
        <v>7723</v>
      </c>
      <c r="E11078" s="717">
        <v>81.45</v>
      </c>
    </row>
    <row r="11079" spans="1:5">
      <c r="A11079" s="774">
        <v>3861</v>
      </c>
      <c r="B11079" s="774" t="s">
        <v>10821</v>
      </c>
      <c r="C11079" s="774" t="s">
        <v>7728</v>
      </c>
      <c r="D11079" s="774" t="s">
        <v>7723</v>
      </c>
      <c r="E11079" s="717">
        <v>0.67</v>
      </c>
    </row>
    <row r="11080" spans="1:5">
      <c r="A11080" s="774">
        <v>3904</v>
      </c>
      <c r="B11080" s="774" t="s">
        <v>10822</v>
      </c>
      <c r="C11080" s="774" t="s">
        <v>7728</v>
      </c>
      <c r="D11080" s="774" t="s">
        <v>7723</v>
      </c>
      <c r="E11080" s="717">
        <v>0.82</v>
      </c>
    </row>
    <row r="11081" spans="1:5">
      <c r="A11081" s="774">
        <v>3903</v>
      </c>
      <c r="B11081" s="774" t="s">
        <v>10823</v>
      </c>
      <c r="C11081" s="774" t="s">
        <v>7728</v>
      </c>
      <c r="D11081" s="774" t="s">
        <v>7723</v>
      </c>
      <c r="E11081" s="717">
        <v>2.0299999999999998</v>
      </c>
    </row>
    <row r="11082" spans="1:5">
      <c r="A11082" s="774">
        <v>3862</v>
      </c>
      <c r="B11082" s="774" t="s">
        <v>10824</v>
      </c>
      <c r="C11082" s="774" t="s">
        <v>7728</v>
      </c>
      <c r="D11082" s="774" t="s">
        <v>7723</v>
      </c>
      <c r="E11082" s="717">
        <v>4.13</v>
      </c>
    </row>
    <row r="11083" spans="1:5">
      <c r="A11083" s="774">
        <v>3863</v>
      </c>
      <c r="B11083" s="774" t="s">
        <v>10825</v>
      </c>
      <c r="C11083" s="774" t="s">
        <v>7728</v>
      </c>
      <c r="D11083" s="774" t="s">
        <v>7723</v>
      </c>
      <c r="E11083" s="717">
        <v>4.84</v>
      </c>
    </row>
    <row r="11084" spans="1:5">
      <c r="A11084" s="774">
        <v>3864</v>
      </c>
      <c r="B11084" s="774" t="s">
        <v>10826</v>
      </c>
      <c r="C11084" s="774" t="s">
        <v>7728</v>
      </c>
      <c r="D11084" s="774" t="s">
        <v>7723</v>
      </c>
      <c r="E11084" s="717">
        <v>12.61</v>
      </c>
    </row>
    <row r="11085" spans="1:5">
      <c r="A11085" s="774">
        <v>3865</v>
      </c>
      <c r="B11085" s="774" t="s">
        <v>10827</v>
      </c>
      <c r="C11085" s="774" t="s">
        <v>7728</v>
      </c>
      <c r="D11085" s="774" t="s">
        <v>7723</v>
      </c>
      <c r="E11085" s="717">
        <v>21.94</v>
      </c>
    </row>
    <row r="11086" spans="1:5">
      <c r="A11086" s="774">
        <v>3866</v>
      </c>
      <c r="B11086" s="774" t="s">
        <v>10828</v>
      </c>
      <c r="C11086" s="774" t="s">
        <v>7728</v>
      </c>
      <c r="D11086" s="774" t="s">
        <v>7723</v>
      </c>
      <c r="E11086" s="717">
        <v>50.21</v>
      </c>
    </row>
    <row r="11087" spans="1:5">
      <c r="A11087" s="774">
        <v>3902</v>
      </c>
      <c r="B11087" s="774" t="s">
        <v>10829</v>
      </c>
      <c r="C11087" s="774" t="s">
        <v>7728</v>
      </c>
      <c r="D11087" s="774" t="s">
        <v>7723</v>
      </c>
      <c r="E11087" s="717">
        <v>24.41</v>
      </c>
    </row>
    <row r="11088" spans="1:5">
      <c r="A11088" s="774">
        <v>3878</v>
      </c>
      <c r="B11088" s="774" t="s">
        <v>10830</v>
      </c>
      <c r="C11088" s="774" t="s">
        <v>7728</v>
      </c>
      <c r="D11088" s="774" t="s">
        <v>7723</v>
      </c>
      <c r="E11088" s="717">
        <v>7.71</v>
      </c>
    </row>
    <row r="11089" spans="1:5">
      <c r="A11089" s="774">
        <v>3877</v>
      </c>
      <c r="B11089" s="774" t="s">
        <v>10831</v>
      </c>
      <c r="C11089" s="774" t="s">
        <v>7728</v>
      </c>
      <c r="D11089" s="774" t="s">
        <v>7723</v>
      </c>
      <c r="E11089" s="717">
        <v>7.05</v>
      </c>
    </row>
    <row r="11090" spans="1:5">
      <c r="A11090" s="774">
        <v>3879</v>
      </c>
      <c r="B11090" s="774" t="s">
        <v>10832</v>
      </c>
      <c r="C11090" s="774" t="s">
        <v>7728</v>
      </c>
      <c r="D11090" s="774" t="s">
        <v>7723</v>
      </c>
      <c r="E11090" s="717">
        <v>15.56</v>
      </c>
    </row>
    <row r="11091" spans="1:5">
      <c r="A11091" s="774">
        <v>3880</v>
      </c>
      <c r="B11091" s="774" t="s">
        <v>10833</v>
      </c>
      <c r="C11091" s="774" t="s">
        <v>7728</v>
      </c>
      <c r="D11091" s="774" t="s">
        <v>7723</v>
      </c>
      <c r="E11091" s="717">
        <v>35.11</v>
      </c>
    </row>
    <row r="11092" spans="1:5">
      <c r="A11092" s="774">
        <v>12892</v>
      </c>
      <c r="B11092" s="774" t="s">
        <v>10834</v>
      </c>
      <c r="C11092" s="774" t="s">
        <v>8219</v>
      </c>
      <c r="D11092" s="774" t="s">
        <v>7723</v>
      </c>
      <c r="E11092" s="717">
        <v>10.8</v>
      </c>
    </row>
    <row r="11093" spans="1:5">
      <c r="A11093" s="774">
        <v>3883</v>
      </c>
      <c r="B11093" s="774" t="s">
        <v>10835</v>
      </c>
      <c r="C11093" s="774" t="s">
        <v>7728</v>
      </c>
      <c r="D11093" s="774" t="s">
        <v>7723</v>
      </c>
      <c r="E11093" s="717">
        <v>1.62</v>
      </c>
    </row>
    <row r="11094" spans="1:5">
      <c r="A11094" s="774">
        <v>3876</v>
      </c>
      <c r="B11094" s="774" t="s">
        <v>10836</v>
      </c>
      <c r="C11094" s="774" t="s">
        <v>7728</v>
      </c>
      <c r="D11094" s="774" t="s">
        <v>7723</v>
      </c>
      <c r="E11094" s="717">
        <v>4.0599999999999996</v>
      </c>
    </row>
    <row r="11095" spans="1:5">
      <c r="A11095" s="774">
        <v>3884</v>
      </c>
      <c r="B11095" s="774" t="s">
        <v>10837</v>
      </c>
      <c r="C11095" s="774" t="s">
        <v>7728</v>
      </c>
      <c r="D11095" s="774" t="s">
        <v>7723</v>
      </c>
      <c r="E11095" s="717">
        <v>2.4300000000000002</v>
      </c>
    </row>
    <row r="11096" spans="1:5">
      <c r="A11096" s="774">
        <v>3837</v>
      </c>
      <c r="B11096" s="774" t="s">
        <v>10838</v>
      </c>
      <c r="C11096" s="774" t="s">
        <v>7728</v>
      </c>
      <c r="D11096" s="774" t="s">
        <v>7737</v>
      </c>
      <c r="E11096" s="717">
        <v>41.97</v>
      </c>
    </row>
    <row r="11097" spans="1:5">
      <c r="A11097" s="774">
        <v>3845</v>
      </c>
      <c r="B11097" s="774" t="s">
        <v>10839</v>
      </c>
      <c r="C11097" s="774" t="s">
        <v>7728</v>
      </c>
      <c r="D11097" s="774" t="s">
        <v>7737</v>
      </c>
      <c r="E11097" s="717">
        <v>15.33</v>
      </c>
    </row>
    <row r="11098" spans="1:5">
      <c r="A11098" s="774">
        <v>11045</v>
      </c>
      <c r="B11098" s="774" t="s">
        <v>10840</v>
      </c>
      <c r="C11098" s="774" t="s">
        <v>7728</v>
      </c>
      <c r="D11098" s="774" t="s">
        <v>7737</v>
      </c>
      <c r="E11098" s="717">
        <v>29.57</v>
      </c>
    </row>
    <row r="11099" spans="1:5">
      <c r="A11099" s="774">
        <v>20170</v>
      </c>
      <c r="B11099" s="774" t="s">
        <v>10841</v>
      </c>
      <c r="C11099" s="774" t="s">
        <v>7728</v>
      </c>
      <c r="D11099" s="774" t="s">
        <v>7723</v>
      </c>
      <c r="E11099" s="717">
        <v>13.85</v>
      </c>
    </row>
    <row r="11100" spans="1:5">
      <c r="A11100" s="774">
        <v>20171</v>
      </c>
      <c r="B11100" s="774" t="s">
        <v>10842</v>
      </c>
      <c r="C11100" s="774" t="s">
        <v>7728</v>
      </c>
      <c r="D11100" s="774" t="s">
        <v>7723</v>
      </c>
      <c r="E11100" s="717">
        <v>41.16</v>
      </c>
    </row>
    <row r="11101" spans="1:5">
      <c r="A11101" s="774">
        <v>20167</v>
      </c>
      <c r="B11101" s="774" t="s">
        <v>10843</v>
      </c>
      <c r="C11101" s="774" t="s">
        <v>7728</v>
      </c>
      <c r="D11101" s="774" t="s">
        <v>7723</v>
      </c>
      <c r="E11101" s="717">
        <v>5.14</v>
      </c>
    </row>
    <row r="11102" spans="1:5">
      <c r="A11102" s="774">
        <v>20168</v>
      </c>
      <c r="B11102" s="774" t="s">
        <v>10844</v>
      </c>
      <c r="C11102" s="774" t="s">
        <v>7728</v>
      </c>
      <c r="D11102" s="774" t="s">
        <v>7723</v>
      </c>
      <c r="E11102" s="717">
        <v>8.07</v>
      </c>
    </row>
    <row r="11103" spans="1:5">
      <c r="A11103" s="774">
        <v>20169</v>
      </c>
      <c r="B11103" s="774" t="s">
        <v>10845</v>
      </c>
      <c r="C11103" s="774" t="s">
        <v>7728</v>
      </c>
      <c r="D11103" s="774" t="s">
        <v>7723</v>
      </c>
      <c r="E11103" s="717">
        <v>11.43</v>
      </c>
    </row>
    <row r="11104" spans="1:5">
      <c r="A11104" s="774">
        <v>3899</v>
      </c>
      <c r="B11104" s="774" t="s">
        <v>10846</v>
      </c>
      <c r="C11104" s="774" t="s">
        <v>7728</v>
      </c>
      <c r="D11104" s="774" t="s">
        <v>7723</v>
      </c>
      <c r="E11104" s="717">
        <v>6.05</v>
      </c>
    </row>
    <row r="11105" spans="1:5">
      <c r="A11105" s="774">
        <v>38676</v>
      </c>
      <c r="B11105" s="774" t="s">
        <v>10847</v>
      </c>
      <c r="C11105" s="774" t="s">
        <v>7728</v>
      </c>
      <c r="D11105" s="774" t="s">
        <v>7723</v>
      </c>
      <c r="E11105" s="717">
        <v>29.28</v>
      </c>
    </row>
    <row r="11106" spans="1:5">
      <c r="A11106" s="774">
        <v>3897</v>
      </c>
      <c r="B11106" s="774" t="s">
        <v>10848</v>
      </c>
      <c r="C11106" s="774" t="s">
        <v>7728</v>
      </c>
      <c r="D11106" s="774" t="s">
        <v>7723</v>
      </c>
      <c r="E11106" s="717">
        <v>1.27</v>
      </c>
    </row>
    <row r="11107" spans="1:5">
      <c r="A11107" s="774">
        <v>3875</v>
      </c>
      <c r="B11107" s="774" t="s">
        <v>10849</v>
      </c>
      <c r="C11107" s="774" t="s">
        <v>7728</v>
      </c>
      <c r="D11107" s="774" t="s">
        <v>7723</v>
      </c>
      <c r="E11107" s="717">
        <v>2.76</v>
      </c>
    </row>
    <row r="11108" spans="1:5">
      <c r="A11108" s="774">
        <v>3898</v>
      </c>
      <c r="B11108" s="774" t="s">
        <v>10850</v>
      </c>
      <c r="C11108" s="774" t="s">
        <v>7728</v>
      </c>
      <c r="D11108" s="774" t="s">
        <v>7723</v>
      </c>
      <c r="E11108" s="717">
        <v>5.22</v>
      </c>
    </row>
    <row r="11109" spans="1:5">
      <c r="A11109" s="774">
        <v>3855</v>
      </c>
      <c r="B11109" s="774" t="s">
        <v>10851</v>
      </c>
      <c r="C11109" s="774" t="s">
        <v>7728</v>
      </c>
      <c r="D11109" s="774" t="s">
        <v>7723</v>
      </c>
      <c r="E11109" s="717">
        <v>5.39</v>
      </c>
    </row>
    <row r="11110" spans="1:5">
      <c r="A11110" s="774">
        <v>3874</v>
      </c>
      <c r="B11110" s="774" t="s">
        <v>10852</v>
      </c>
      <c r="C11110" s="774" t="s">
        <v>7728</v>
      </c>
      <c r="D11110" s="774" t="s">
        <v>7723</v>
      </c>
      <c r="E11110" s="717">
        <v>5.72</v>
      </c>
    </row>
    <row r="11111" spans="1:5">
      <c r="A11111" s="774">
        <v>3870</v>
      </c>
      <c r="B11111" s="774" t="s">
        <v>10853</v>
      </c>
      <c r="C11111" s="774" t="s">
        <v>7728</v>
      </c>
      <c r="D11111" s="774" t="s">
        <v>7723</v>
      </c>
      <c r="E11111" s="717">
        <v>7.1</v>
      </c>
    </row>
    <row r="11112" spans="1:5">
      <c r="A11112" s="774">
        <v>38678</v>
      </c>
      <c r="B11112" s="774" t="s">
        <v>10854</v>
      </c>
      <c r="C11112" s="774" t="s">
        <v>7728</v>
      </c>
      <c r="D11112" s="774" t="s">
        <v>7723</v>
      </c>
      <c r="E11112" s="717">
        <v>19.329999999999998</v>
      </c>
    </row>
    <row r="11113" spans="1:5">
      <c r="A11113" s="774">
        <v>3859</v>
      </c>
      <c r="B11113" s="774" t="s">
        <v>10855</v>
      </c>
      <c r="C11113" s="774" t="s">
        <v>7728</v>
      </c>
      <c r="D11113" s="774" t="s">
        <v>7723</v>
      </c>
      <c r="E11113" s="717">
        <v>1.43</v>
      </c>
    </row>
    <row r="11114" spans="1:5">
      <c r="A11114" s="774">
        <v>3856</v>
      </c>
      <c r="B11114" s="774" t="s">
        <v>10856</v>
      </c>
      <c r="C11114" s="774" t="s">
        <v>7728</v>
      </c>
      <c r="D11114" s="774" t="s">
        <v>7723</v>
      </c>
      <c r="E11114" s="717">
        <v>1.82</v>
      </c>
    </row>
    <row r="11115" spans="1:5">
      <c r="A11115" s="774">
        <v>3906</v>
      </c>
      <c r="B11115" s="774" t="s">
        <v>10857</v>
      </c>
      <c r="C11115" s="774" t="s">
        <v>7728</v>
      </c>
      <c r="D11115" s="774" t="s">
        <v>7723</v>
      </c>
      <c r="E11115" s="717">
        <v>1.71</v>
      </c>
    </row>
    <row r="11116" spans="1:5">
      <c r="A11116" s="774">
        <v>3860</v>
      </c>
      <c r="B11116" s="774" t="s">
        <v>10858</v>
      </c>
      <c r="C11116" s="774" t="s">
        <v>7728</v>
      </c>
      <c r="D11116" s="774" t="s">
        <v>7723</v>
      </c>
      <c r="E11116" s="717">
        <v>5.62</v>
      </c>
    </row>
    <row r="11117" spans="1:5">
      <c r="A11117" s="774">
        <v>3905</v>
      </c>
      <c r="B11117" s="774" t="s">
        <v>10859</v>
      </c>
      <c r="C11117" s="774" t="s">
        <v>7728</v>
      </c>
      <c r="D11117" s="774" t="s">
        <v>7723</v>
      </c>
      <c r="E11117" s="717">
        <v>12.44</v>
      </c>
    </row>
    <row r="11118" spans="1:5">
      <c r="A11118" s="774">
        <v>3871</v>
      </c>
      <c r="B11118" s="774" t="s">
        <v>10860</v>
      </c>
      <c r="C11118" s="774" t="s">
        <v>7728</v>
      </c>
      <c r="D11118" s="774" t="s">
        <v>7723</v>
      </c>
      <c r="E11118" s="717">
        <v>25.82</v>
      </c>
    </row>
    <row r="11119" spans="1:5">
      <c r="A11119" s="774">
        <v>37429</v>
      </c>
      <c r="B11119" s="774" t="s">
        <v>10861</v>
      </c>
      <c r="C11119" s="774" t="s">
        <v>7728</v>
      </c>
      <c r="D11119" s="774" t="s">
        <v>7737</v>
      </c>
      <c r="E11119" s="718">
        <v>2081.5</v>
      </c>
    </row>
    <row r="11120" spans="1:5">
      <c r="A11120" s="774">
        <v>37426</v>
      </c>
      <c r="B11120" s="774" t="s">
        <v>10862</v>
      </c>
      <c r="C11120" s="774" t="s">
        <v>7728</v>
      </c>
      <c r="D11120" s="774" t="s">
        <v>7737</v>
      </c>
      <c r="E11120" s="717">
        <v>20.02</v>
      </c>
    </row>
    <row r="11121" spans="1:5">
      <c r="A11121" s="774">
        <v>37427</v>
      </c>
      <c r="B11121" s="774" t="s">
        <v>10863</v>
      </c>
      <c r="C11121" s="774" t="s">
        <v>7728</v>
      </c>
      <c r="D11121" s="774" t="s">
        <v>7737</v>
      </c>
      <c r="E11121" s="717">
        <v>47.76</v>
      </c>
    </row>
    <row r="11122" spans="1:5">
      <c r="A11122" s="774">
        <v>37424</v>
      </c>
      <c r="B11122" s="774" t="s">
        <v>10864</v>
      </c>
      <c r="C11122" s="774" t="s">
        <v>7728</v>
      </c>
      <c r="D11122" s="774" t="s">
        <v>7737</v>
      </c>
      <c r="E11122" s="717">
        <v>9.1999999999999993</v>
      </c>
    </row>
    <row r="11123" spans="1:5">
      <c r="A11123" s="774">
        <v>37428</v>
      </c>
      <c r="B11123" s="774" t="s">
        <v>10865</v>
      </c>
      <c r="C11123" s="774" t="s">
        <v>7728</v>
      </c>
      <c r="D11123" s="774" t="s">
        <v>7737</v>
      </c>
      <c r="E11123" s="717">
        <v>164.6</v>
      </c>
    </row>
    <row r="11124" spans="1:5">
      <c r="A11124" s="774">
        <v>37425</v>
      </c>
      <c r="B11124" s="774" t="s">
        <v>10866</v>
      </c>
      <c r="C11124" s="774" t="s">
        <v>7728</v>
      </c>
      <c r="D11124" s="774" t="s">
        <v>7737</v>
      </c>
      <c r="E11124" s="717">
        <v>9.92</v>
      </c>
    </row>
    <row r="11125" spans="1:5">
      <c r="A11125" s="774">
        <v>11519</v>
      </c>
      <c r="B11125" s="774" t="s">
        <v>10867</v>
      </c>
      <c r="C11125" s="774" t="s">
        <v>8219</v>
      </c>
      <c r="D11125" s="774" t="s">
        <v>7723</v>
      </c>
      <c r="E11125" s="717">
        <v>37.340000000000003</v>
      </c>
    </row>
    <row r="11126" spans="1:5">
      <c r="A11126" s="774">
        <v>11520</v>
      </c>
      <c r="B11126" s="774" t="s">
        <v>10868</v>
      </c>
      <c r="C11126" s="774" t="s">
        <v>8219</v>
      </c>
      <c r="D11126" s="774" t="s">
        <v>7723</v>
      </c>
      <c r="E11126" s="717">
        <v>17.260000000000002</v>
      </c>
    </row>
    <row r="11127" spans="1:5">
      <c r="A11127" s="774">
        <v>11518</v>
      </c>
      <c r="B11127" s="774" t="s">
        <v>10869</v>
      </c>
      <c r="C11127" s="774" t="s">
        <v>8219</v>
      </c>
      <c r="D11127" s="774" t="s">
        <v>7723</v>
      </c>
      <c r="E11127" s="717">
        <v>62.77</v>
      </c>
    </row>
    <row r="11128" spans="1:5">
      <c r="A11128" s="774">
        <v>38473</v>
      </c>
      <c r="B11128" s="774" t="s">
        <v>10870</v>
      </c>
      <c r="C11128" s="774" t="s">
        <v>7728</v>
      </c>
      <c r="D11128" s="774" t="s">
        <v>7723</v>
      </c>
      <c r="E11128" s="717">
        <v>120.99</v>
      </c>
    </row>
    <row r="11129" spans="1:5">
      <c r="A11129" s="774">
        <v>4244</v>
      </c>
      <c r="B11129" s="774" t="s">
        <v>10871</v>
      </c>
      <c r="C11129" s="774" t="s">
        <v>615</v>
      </c>
      <c r="D11129" s="774" t="s">
        <v>7723</v>
      </c>
      <c r="E11129" s="717">
        <v>14.02</v>
      </c>
    </row>
    <row r="11130" spans="1:5">
      <c r="A11130" s="774">
        <v>40977</v>
      </c>
      <c r="B11130" s="774" t="s">
        <v>10872</v>
      </c>
      <c r="C11130" s="774" t="s">
        <v>7941</v>
      </c>
      <c r="D11130" s="774" t="s">
        <v>7723</v>
      </c>
      <c r="E11130" s="718">
        <v>2499.4499999999998</v>
      </c>
    </row>
    <row r="11131" spans="1:5">
      <c r="A11131" s="774">
        <v>4115</v>
      </c>
      <c r="B11131" s="774" t="s">
        <v>10873</v>
      </c>
      <c r="C11131" s="774" t="s">
        <v>7760</v>
      </c>
      <c r="D11131" s="774" t="s">
        <v>7737</v>
      </c>
      <c r="E11131" s="717">
        <v>18.34</v>
      </c>
    </row>
    <row r="11132" spans="1:5">
      <c r="A11132" s="774">
        <v>4119</v>
      </c>
      <c r="B11132" s="774" t="s">
        <v>10874</v>
      </c>
      <c r="C11132" s="774" t="s">
        <v>7760</v>
      </c>
      <c r="D11132" s="774" t="s">
        <v>7737</v>
      </c>
      <c r="E11132" s="717">
        <v>37.04</v>
      </c>
    </row>
    <row r="11133" spans="1:5">
      <c r="A11133" s="774">
        <v>2794</v>
      </c>
      <c r="B11133" s="774" t="s">
        <v>10875</v>
      </c>
      <c r="C11133" s="774" t="s">
        <v>7760</v>
      </c>
      <c r="D11133" s="774" t="s">
        <v>7737</v>
      </c>
      <c r="E11133" s="717">
        <v>98.27</v>
      </c>
    </row>
    <row r="11134" spans="1:5">
      <c r="A11134" s="774">
        <v>2788</v>
      </c>
      <c r="B11134" s="774" t="s">
        <v>10876</v>
      </c>
      <c r="C11134" s="774" t="s">
        <v>7760</v>
      </c>
      <c r="D11134" s="774" t="s">
        <v>7737</v>
      </c>
      <c r="E11134" s="717">
        <v>143.16</v>
      </c>
    </row>
    <row r="11135" spans="1:5">
      <c r="A11135" s="774">
        <v>4006</v>
      </c>
      <c r="B11135" s="774" t="s">
        <v>10877</v>
      </c>
      <c r="C11135" s="774" t="s">
        <v>7938</v>
      </c>
      <c r="D11135" s="774" t="s">
        <v>7723</v>
      </c>
      <c r="E11135" s="718">
        <v>1213.53</v>
      </c>
    </row>
    <row r="11136" spans="1:5">
      <c r="A11136" s="774">
        <v>36151</v>
      </c>
      <c r="B11136" s="774" t="s">
        <v>10878</v>
      </c>
      <c r="C11136" s="774" t="s">
        <v>7728</v>
      </c>
      <c r="D11136" s="774" t="s">
        <v>7723</v>
      </c>
      <c r="E11136" s="717">
        <v>24</v>
      </c>
    </row>
    <row r="11137" spans="1:5">
      <c r="A11137" s="774">
        <v>37457</v>
      </c>
      <c r="B11137" s="774" t="s">
        <v>10879</v>
      </c>
      <c r="C11137" s="774" t="s">
        <v>7760</v>
      </c>
      <c r="D11137" s="774" t="s">
        <v>7737</v>
      </c>
      <c r="E11137" s="717">
        <v>2.86</v>
      </c>
    </row>
    <row r="11138" spans="1:5">
      <c r="A11138" s="774">
        <v>37456</v>
      </c>
      <c r="B11138" s="774" t="s">
        <v>10880</v>
      </c>
      <c r="C11138" s="774" t="s">
        <v>7760</v>
      </c>
      <c r="D11138" s="774" t="s">
        <v>7737</v>
      </c>
      <c r="E11138" s="717">
        <v>1.5</v>
      </c>
    </row>
    <row r="11139" spans="1:5">
      <c r="A11139" s="774">
        <v>37461</v>
      </c>
      <c r="B11139" s="774" t="s">
        <v>10881</v>
      </c>
      <c r="C11139" s="774" t="s">
        <v>7760</v>
      </c>
      <c r="D11139" s="774" t="s">
        <v>7737</v>
      </c>
      <c r="E11139" s="717">
        <v>10.61</v>
      </c>
    </row>
    <row r="11140" spans="1:5">
      <c r="A11140" s="774">
        <v>37460</v>
      </c>
      <c r="B11140" s="774" t="s">
        <v>10882</v>
      </c>
      <c r="C11140" s="774" t="s">
        <v>7760</v>
      </c>
      <c r="D11140" s="774" t="s">
        <v>7737</v>
      </c>
      <c r="E11140" s="717">
        <v>14.5</v>
      </c>
    </row>
    <row r="11141" spans="1:5">
      <c r="A11141" s="774">
        <v>37458</v>
      </c>
      <c r="B11141" s="774" t="s">
        <v>10883</v>
      </c>
      <c r="C11141" s="774" t="s">
        <v>7760</v>
      </c>
      <c r="D11141" s="774" t="s">
        <v>7737</v>
      </c>
      <c r="E11141" s="717">
        <v>4.25</v>
      </c>
    </row>
    <row r="11142" spans="1:5">
      <c r="A11142" s="774">
        <v>37454</v>
      </c>
      <c r="B11142" s="774" t="s">
        <v>10884</v>
      </c>
      <c r="C11142" s="774" t="s">
        <v>7760</v>
      </c>
      <c r="D11142" s="774" t="s">
        <v>7737</v>
      </c>
      <c r="E11142" s="717">
        <v>1.1100000000000001</v>
      </c>
    </row>
    <row r="11143" spans="1:5">
      <c r="A11143" s="774">
        <v>37455</v>
      </c>
      <c r="B11143" s="774" t="s">
        <v>10885</v>
      </c>
      <c r="C11143" s="774" t="s">
        <v>7760</v>
      </c>
      <c r="D11143" s="774" t="s">
        <v>7737</v>
      </c>
      <c r="E11143" s="717">
        <v>1.87</v>
      </c>
    </row>
    <row r="11144" spans="1:5">
      <c r="A11144" s="774">
        <v>37459</v>
      </c>
      <c r="B11144" s="774" t="s">
        <v>10886</v>
      </c>
      <c r="C11144" s="774" t="s">
        <v>7760</v>
      </c>
      <c r="D11144" s="774" t="s">
        <v>7737</v>
      </c>
      <c r="E11144" s="717">
        <v>5.96</v>
      </c>
    </row>
    <row r="11145" spans="1:5">
      <c r="A11145" s="774">
        <v>21029</v>
      </c>
      <c r="B11145" s="774" t="s">
        <v>10887</v>
      </c>
      <c r="C11145" s="774" t="s">
        <v>7728</v>
      </c>
      <c r="D11145" s="774" t="s">
        <v>7726</v>
      </c>
      <c r="E11145" s="717">
        <v>242.69</v>
      </c>
    </row>
    <row r="11146" spans="1:5">
      <c r="A11146" s="774">
        <v>21030</v>
      </c>
      <c r="B11146" s="774" t="s">
        <v>10888</v>
      </c>
      <c r="C11146" s="774" t="s">
        <v>7728</v>
      </c>
      <c r="D11146" s="774" t="s">
        <v>7723</v>
      </c>
      <c r="E11146" s="717">
        <v>299.14999999999998</v>
      </c>
    </row>
    <row r="11147" spans="1:5">
      <c r="A11147" s="774">
        <v>21031</v>
      </c>
      <c r="B11147" s="774" t="s">
        <v>10889</v>
      </c>
      <c r="C11147" s="774" t="s">
        <v>7728</v>
      </c>
      <c r="D11147" s="774" t="s">
        <v>7723</v>
      </c>
      <c r="E11147" s="717">
        <v>372.44</v>
      </c>
    </row>
    <row r="11148" spans="1:5">
      <c r="A11148" s="774">
        <v>21032</v>
      </c>
      <c r="B11148" s="774" t="s">
        <v>10890</v>
      </c>
      <c r="C11148" s="774" t="s">
        <v>7728</v>
      </c>
      <c r="D11148" s="774" t="s">
        <v>7723</v>
      </c>
      <c r="E11148" s="717">
        <v>397.67</v>
      </c>
    </row>
    <row r="11149" spans="1:5">
      <c r="A11149" s="774">
        <v>37527</v>
      </c>
      <c r="B11149" s="774" t="s">
        <v>10891</v>
      </c>
      <c r="C11149" s="774" t="s">
        <v>7728</v>
      </c>
      <c r="D11149" s="774" t="s">
        <v>7723</v>
      </c>
      <c r="E11149" s="717">
        <v>359.22</v>
      </c>
    </row>
    <row r="11150" spans="1:5">
      <c r="A11150" s="774">
        <v>37528</v>
      </c>
      <c r="B11150" s="774" t="s">
        <v>10892</v>
      </c>
      <c r="C11150" s="774" t="s">
        <v>7728</v>
      </c>
      <c r="D11150" s="774" t="s">
        <v>7723</v>
      </c>
      <c r="E11150" s="717">
        <v>428.31</v>
      </c>
    </row>
    <row r="11151" spans="1:5">
      <c r="A11151" s="774">
        <v>37529</v>
      </c>
      <c r="B11151" s="774" t="s">
        <v>10893</v>
      </c>
      <c r="C11151" s="774" t="s">
        <v>7728</v>
      </c>
      <c r="D11151" s="774" t="s">
        <v>7723</v>
      </c>
      <c r="E11151" s="717">
        <v>432.51</v>
      </c>
    </row>
    <row r="11152" spans="1:5">
      <c r="A11152" s="774">
        <v>37530</v>
      </c>
      <c r="B11152" s="774" t="s">
        <v>10894</v>
      </c>
      <c r="C11152" s="774" t="s">
        <v>7728</v>
      </c>
      <c r="D11152" s="774" t="s">
        <v>7723</v>
      </c>
      <c r="E11152" s="717">
        <v>564.66999999999996</v>
      </c>
    </row>
    <row r="11153" spans="1:5">
      <c r="A11153" s="774">
        <v>21034</v>
      </c>
      <c r="B11153" s="774" t="s">
        <v>10895</v>
      </c>
      <c r="C11153" s="774" t="s">
        <v>7728</v>
      </c>
      <c r="D11153" s="774" t="s">
        <v>7723</v>
      </c>
      <c r="E11153" s="717">
        <v>481.77</v>
      </c>
    </row>
    <row r="11154" spans="1:5">
      <c r="A11154" s="774">
        <v>37531</v>
      </c>
      <c r="B11154" s="774" t="s">
        <v>10896</v>
      </c>
      <c r="C11154" s="774" t="s">
        <v>7728</v>
      </c>
      <c r="D11154" s="774" t="s">
        <v>7723</v>
      </c>
      <c r="E11154" s="717">
        <v>606.72</v>
      </c>
    </row>
    <row r="11155" spans="1:5">
      <c r="A11155" s="774">
        <v>21036</v>
      </c>
      <c r="B11155" s="774" t="s">
        <v>10897</v>
      </c>
      <c r="C11155" s="774" t="s">
        <v>7728</v>
      </c>
      <c r="D11155" s="774" t="s">
        <v>7723</v>
      </c>
      <c r="E11155" s="717">
        <v>737.68</v>
      </c>
    </row>
    <row r="11156" spans="1:5">
      <c r="A11156" s="774">
        <v>21037</v>
      </c>
      <c r="B11156" s="774" t="s">
        <v>10898</v>
      </c>
      <c r="C11156" s="774" t="s">
        <v>7728</v>
      </c>
      <c r="D11156" s="774" t="s">
        <v>7723</v>
      </c>
      <c r="E11156" s="717">
        <v>841</v>
      </c>
    </row>
    <row r="11157" spans="1:5">
      <c r="A11157" s="774">
        <v>20185</v>
      </c>
      <c r="B11157" s="774" t="s">
        <v>10899</v>
      </c>
      <c r="C11157" s="774" t="s">
        <v>7760</v>
      </c>
      <c r="D11157" s="774" t="s">
        <v>7737</v>
      </c>
      <c r="E11157" s="717">
        <v>17.260000000000002</v>
      </c>
    </row>
    <row r="11158" spans="1:5">
      <c r="A11158" s="774">
        <v>20260</v>
      </c>
      <c r="B11158" s="774" t="s">
        <v>10900</v>
      </c>
      <c r="C11158" s="774" t="s">
        <v>7728</v>
      </c>
      <c r="D11158" s="774" t="s">
        <v>7737</v>
      </c>
      <c r="E11158" s="717">
        <v>13.88</v>
      </c>
    </row>
    <row r="11159" spans="1:5">
      <c r="A11159" s="774">
        <v>37523</v>
      </c>
      <c r="B11159" s="774" t="s">
        <v>10901</v>
      </c>
      <c r="C11159" s="774" t="s">
        <v>7728</v>
      </c>
      <c r="D11159" s="774" t="s">
        <v>7737</v>
      </c>
      <c r="E11159" s="718">
        <v>418767.64</v>
      </c>
    </row>
    <row r="11160" spans="1:5">
      <c r="A11160" s="774">
        <v>37515</v>
      </c>
      <c r="B11160" s="774" t="s">
        <v>10902</v>
      </c>
      <c r="C11160" s="774" t="s">
        <v>7728</v>
      </c>
      <c r="D11160" s="774" t="s">
        <v>7737</v>
      </c>
      <c r="E11160" s="718">
        <v>372305.85</v>
      </c>
    </row>
    <row r="11161" spans="1:5">
      <c r="A11161" s="774">
        <v>12899</v>
      </c>
      <c r="B11161" s="774" t="s">
        <v>10903</v>
      </c>
      <c r="C11161" s="774" t="s">
        <v>7728</v>
      </c>
      <c r="D11161" s="774" t="s">
        <v>7737</v>
      </c>
      <c r="E11161" s="717">
        <v>74.78</v>
      </c>
    </row>
    <row r="11162" spans="1:5">
      <c r="A11162" s="774">
        <v>12898</v>
      </c>
      <c r="B11162" s="774" t="s">
        <v>10904</v>
      </c>
      <c r="C11162" s="774" t="s">
        <v>7728</v>
      </c>
      <c r="D11162" s="774" t="s">
        <v>7737</v>
      </c>
      <c r="E11162" s="717">
        <v>118.62</v>
      </c>
    </row>
    <row r="11163" spans="1:5">
      <c r="A11163" s="774">
        <v>42528</v>
      </c>
      <c r="B11163" s="774" t="s">
        <v>10905</v>
      </c>
      <c r="C11163" s="774" t="s">
        <v>7725</v>
      </c>
      <c r="D11163" s="774" t="s">
        <v>7723</v>
      </c>
      <c r="E11163" s="717">
        <v>5.9</v>
      </c>
    </row>
    <row r="11164" spans="1:5">
      <c r="A11164" s="774">
        <v>39696</v>
      </c>
      <c r="B11164" s="774" t="s">
        <v>10906</v>
      </c>
      <c r="C11164" s="774" t="s">
        <v>7725</v>
      </c>
      <c r="D11164" s="774" t="s">
        <v>7726</v>
      </c>
      <c r="E11164" s="717">
        <v>4.1500000000000004</v>
      </c>
    </row>
    <row r="11165" spans="1:5">
      <c r="A11165" s="774">
        <v>39700</v>
      </c>
      <c r="B11165" s="774" t="s">
        <v>10907</v>
      </c>
      <c r="C11165" s="774" t="s">
        <v>7725</v>
      </c>
      <c r="D11165" s="774" t="s">
        <v>7723</v>
      </c>
      <c r="E11165" s="717">
        <v>16.510000000000002</v>
      </c>
    </row>
    <row r="11166" spans="1:5">
      <c r="A11166" s="774">
        <v>11621</v>
      </c>
      <c r="B11166" s="774" t="s">
        <v>10908</v>
      </c>
      <c r="C11166" s="774" t="s">
        <v>7725</v>
      </c>
      <c r="D11166" s="774" t="s">
        <v>7723</v>
      </c>
      <c r="E11166" s="717">
        <v>32.85</v>
      </c>
    </row>
    <row r="11167" spans="1:5">
      <c r="A11167" s="774">
        <v>4014</v>
      </c>
      <c r="B11167" s="774" t="s">
        <v>10909</v>
      </c>
      <c r="C11167" s="774" t="s">
        <v>7725</v>
      </c>
      <c r="D11167" s="774" t="s">
        <v>7723</v>
      </c>
      <c r="E11167" s="717">
        <v>33.99</v>
      </c>
    </row>
    <row r="11168" spans="1:5">
      <c r="A11168" s="774">
        <v>4015</v>
      </c>
      <c r="B11168" s="774" t="s">
        <v>10910</v>
      </c>
      <c r="C11168" s="774" t="s">
        <v>7725</v>
      </c>
      <c r="D11168" s="774" t="s">
        <v>7723</v>
      </c>
      <c r="E11168" s="717">
        <v>41.74</v>
      </c>
    </row>
    <row r="11169" spans="1:5">
      <c r="A11169" s="774">
        <v>4017</v>
      </c>
      <c r="B11169" s="774" t="s">
        <v>10911</v>
      </c>
      <c r="C11169" s="774" t="s">
        <v>7725</v>
      </c>
      <c r="D11169" s="774" t="s">
        <v>7723</v>
      </c>
      <c r="E11169" s="717">
        <v>60.74</v>
      </c>
    </row>
    <row r="11170" spans="1:5">
      <c r="A11170" s="774">
        <v>4016</v>
      </c>
      <c r="B11170" s="774" t="s">
        <v>10912</v>
      </c>
      <c r="C11170" s="774" t="s">
        <v>7725</v>
      </c>
      <c r="D11170" s="774" t="s">
        <v>7726</v>
      </c>
      <c r="E11170" s="717">
        <v>23.99</v>
      </c>
    </row>
    <row r="11171" spans="1:5">
      <c r="A11171" s="774">
        <v>39699</v>
      </c>
      <c r="B11171" s="774" t="s">
        <v>10913</v>
      </c>
      <c r="C11171" s="774" t="s">
        <v>7725</v>
      </c>
      <c r="D11171" s="774" t="s">
        <v>7723</v>
      </c>
      <c r="E11171" s="717">
        <v>19.98</v>
      </c>
    </row>
    <row r="11172" spans="1:5">
      <c r="A11172" s="774">
        <v>38544</v>
      </c>
      <c r="B11172" s="774" t="s">
        <v>10914</v>
      </c>
      <c r="C11172" s="774" t="s">
        <v>7725</v>
      </c>
      <c r="D11172" s="774" t="s">
        <v>7723</v>
      </c>
      <c r="E11172" s="717">
        <v>6.15</v>
      </c>
    </row>
    <row r="11173" spans="1:5">
      <c r="A11173" s="774">
        <v>38545</v>
      </c>
      <c r="B11173" s="774" t="s">
        <v>10915</v>
      </c>
      <c r="C11173" s="774" t="s">
        <v>7725</v>
      </c>
      <c r="D11173" s="774" t="s">
        <v>7723</v>
      </c>
      <c r="E11173" s="717">
        <v>3.95</v>
      </c>
    </row>
    <row r="11174" spans="1:5">
      <c r="A11174" s="774">
        <v>42527</v>
      </c>
      <c r="B11174" s="774" t="s">
        <v>10916</v>
      </c>
      <c r="C11174" s="774" t="s">
        <v>7725</v>
      </c>
      <c r="D11174" s="774" t="s">
        <v>7723</v>
      </c>
      <c r="E11174" s="717">
        <v>15.59</v>
      </c>
    </row>
    <row r="11175" spans="1:5">
      <c r="A11175" s="774">
        <v>39323</v>
      </c>
      <c r="B11175" s="774" t="s">
        <v>10917</v>
      </c>
      <c r="C11175" s="774" t="s">
        <v>7725</v>
      </c>
      <c r="D11175" s="774" t="s">
        <v>7723</v>
      </c>
      <c r="E11175" s="717">
        <v>15.09</v>
      </c>
    </row>
    <row r="11176" spans="1:5">
      <c r="A11176" s="774">
        <v>626</v>
      </c>
      <c r="B11176" s="774" t="s">
        <v>10918</v>
      </c>
      <c r="C11176" s="774" t="s">
        <v>7748</v>
      </c>
      <c r="D11176" s="774" t="s">
        <v>7726</v>
      </c>
      <c r="E11176" s="717">
        <v>13.89</v>
      </c>
    </row>
    <row r="11177" spans="1:5">
      <c r="A11177" s="774">
        <v>25860</v>
      </c>
      <c r="B11177" s="774" t="s">
        <v>10919</v>
      </c>
      <c r="C11177" s="774" t="s">
        <v>7725</v>
      </c>
      <c r="D11177" s="774" t="s">
        <v>7737</v>
      </c>
      <c r="E11177" s="717">
        <v>10.5</v>
      </c>
    </row>
    <row r="11178" spans="1:5">
      <c r="A11178" s="774">
        <v>25861</v>
      </c>
      <c r="B11178" s="774" t="s">
        <v>10920</v>
      </c>
      <c r="C11178" s="774" t="s">
        <v>7725</v>
      </c>
      <c r="D11178" s="774" t="s">
        <v>7737</v>
      </c>
      <c r="E11178" s="717">
        <v>15.85</v>
      </c>
    </row>
    <row r="11179" spans="1:5">
      <c r="A11179" s="774">
        <v>25862</v>
      </c>
      <c r="B11179" s="774" t="s">
        <v>10921</v>
      </c>
      <c r="C11179" s="774" t="s">
        <v>7725</v>
      </c>
      <c r="D11179" s="774" t="s">
        <v>7737</v>
      </c>
      <c r="E11179" s="717">
        <v>16.82</v>
      </c>
    </row>
    <row r="11180" spans="1:5">
      <c r="A11180" s="774">
        <v>25863</v>
      </c>
      <c r="B11180" s="774" t="s">
        <v>10922</v>
      </c>
      <c r="C11180" s="774" t="s">
        <v>7725</v>
      </c>
      <c r="D11180" s="774" t="s">
        <v>7737</v>
      </c>
      <c r="E11180" s="717">
        <v>21.03</v>
      </c>
    </row>
    <row r="11181" spans="1:5">
      <c r="A11181" s="774">
        <v>25864</v>
      </c>
      <c r="B11181" s="774" t="s">
        <v>10923</v>
      </c>
      <c r="C11181" s="774" t="s">
        <v>7725</v>
      </c>
      <c r="D11181" s="774" t="s">
        <v>7737</v>
      </c>
      <c r="E11181" s="717">
        <v>31.54</v>
      </c>
    </row>
    <row r="11182" spans="1:5">
      <c r="A11182" s="774">
        <v>25865</v>
      </c>
      <c r="B11182" s="774" t="s">
        <v>10924</v>
      </c>
      <c r="C11182" s="774" t="s">
        <v>7725</v>
      </c>
      <c r="D11182" s="774" t="s">
        <v>7737</v>
      </c>
      <c r="E11182" s="717">
        <v>42.25</v>
      </c>
    </row>
    <row r="11183" spans="1:5">
      <c r="A11183" s="774">
        <v>25866</v>
      </c>
      <c r="B11183" s="774" t="s">
        <v>10925</v>
      </c>
      <c r="C11183" s="774" t="s">
        <v>7725</v>
      </c>
      <c r="D11183" s="774" t="s">
        <v>7737</v>
      </c>
      <c r="E11183" s="717">
        <v>52.46</v>
      </c>
    </row>
    <row r="11184" spans="1:5">
      <c r="A11184" s="774">
        <v>25868</v>
      </c>
      <c r="B11184" s="774" t="s">
        <v>10926</v>
      </c>
      <c r="C11184" s="774" t="s">
        <v>7725</v>
      </c>
      <c r="D11184" s="774" t="s">
        <v>7737</v>
      </c>
      <c r="E11184" s="717">
        <v>11.71</v>
      </c>
    </row>
    <row r="11185" spans="1:5">
      <c r="A11185" s="774">
        <v>25869</v>
      </c>
      <c r="B11185" s="774" t="s">
        <v>10927</v>
      </c>
      <c r="C11185" s="774" t="s">
        <v>7725</v>
      </c>
      <c r="D11185" s="774" t="s">
        <v>7737</v>
      </c>
      <c r="E11185" s="717">
        <v>16.53</v>
      </c>
    </row>
    <row r="11186" spans="1:5">
      <c r="A11186" s="774">
        <v>25870</v>
      </c>
      <c r="B11186" s="774" t="s">
        <v>10928</v>
      </c>
      <c r="C11186" s="774" t="s">
        <v>7725</v>
      </c>
      <c r="D11186" s="774" t="s">
        <v>7737</v>
      </c>
      <c r="E11186" s="717">
        <v>18.73</v>
      </c>
    </row>
    <row r="11187" spans="1:5">
      <c r="A11187" s="774">
        <v>25871</v>
      </c>
      <c r="B11187" s="774" t="s">
        <v>10929</v>
      </c>
      <c r="C11187" s="774" t="s">
        <v>7725</v>
      </c>
      <c r="D11187" s="774" t="s">
        <v>7737</v>
      </c>
      <c r="E11187" s="717">
        <v>23</v>
      </c>
    </row>
    <row r="11188" spans="1:5">
      <c r="A11188" s="774">
        <v>25867</v>
      </c>
      <c r="B11188" s="774" t="s">
        <v>10930</v>
      </c>
      <c r="C11188" s="774" t="s">
        <v>7725</v>
      </c>
      <c r="D11188" s="774" t="s">
        <v>7737</v>
      </c>
      <c r="E11188" s="717">
        <v>34.049999999999997</v>
      </c>
    </row>
    <row r="11189" spans="1:5">
      <c r="A11189" s="774">
        <v>25872</v>
      </c>
      <c r="B11189" s="774" t="s">
        <v>10931</v>
      </c>
      <c r="C11189" s="774" t="s">
        <v>7725</v>
      </c>
      <c r="D11189" s="774" t="s">
        <v>7737</v>
      </c>
      <c r="E11189" s="717">
        <v>46.02</v>
      </c>
    </row>
    <row r="11190" spans="1:5">
      <c r="A11190" s="774">
        <v>25873</v>
      </c>
      <c r="B11190" s="774" t="s">
        <v>10932</v>
      </c>
      <c r="C11190" s="774" t="s">
        <v>7725</v>
      </c>
      <c r="D11190" s="774" t="s">
        <v>7737</v>
      </c>
      <c r="E11190" s="717">
        <v>57.4</v>
      </c>
    </row>
    <row r="11191" spans="1:5">
      <c r="A11191" s="774">
        <v>11479</v>
      </c>
      <c r="B11191" s="774" t="s">
        <v>10933</v>
      </c>
      <c r="C11191" s="774" t="s">
        <v>7728</v>
      </c>
      <c r="D11191" s="774" t="s">
        <v>7723</v>
      </c>
      <c r="E11191" s="717">
        <v>26.22</v>
      </c>
    </row>
    <row r="11192" spans="1:5">
      <c r="A11192" s="774">
        <v>11481</v>
      </c>
      <c r="B11192" s="774" t="s">
        <v>10934</v>
      </c>
      <c r="C11192" s="774" t="s">
        <v>7728</v>
      </c>
      <c r="D11192" s="774" t="s">
        <v>7723</v>
      </c>
      <c r="E11192" s="717">
        <v>23.72</v>
      </c>
    </row>
    <row r="11193" spans="1:5">
      <c r="A11193" s="774">
        <v>43609</v>
      </c>
      <c r="B11193" s="774" t="s">
        <v>10935</v>
      </c>
      <c r="C11193" s="774" t="s">
        <v>7728</v>
      </c>
      <c r="D11193" s="774" t="s">
        <v>7723</v>
      </c>
      <c r="E11193" s="717">
        <v>23.72</v>
      </c>
    </row>
    <row r="11194" spans="1:5">
      <c r="A11194" s="774">
        <v>11478</v>
      </c>
      <c r="B11194" s="774" t="s">
        <v>10936</v>
      </c>
      <c r="C11194" s="774" t="s">
        <v>7728</v>
      </c>
      <c r="D11194" s="774" t="s">
        <v>7723</v>
      </c>
      <c r="E11194" s="717">
        <v>44.99</v>
      </c>
    </row>
    <row r="11195" spans="1:5">
      <c r="A11195" s="774">
        <v>43608</v>
      </c>
      <c r="B11195" s="774" t="s">
        <v>10937</v>
      </c>
      <c r="C11195" s="774" t="s">
        <v>7728</v>
      </c>
      <c r="D11195" s="774" t="s">
        <v>7723</v>
      </c>
      <c r="E11195" s="717">
        <v>34.33</v>
      </c>
    </row>
    <row r="11196" spans="1:5">
      <c r="A11196" s="774">
        <v>11476</v>
      </c>
      <c r="B11196" s="774" t="s">
        <v>10938</v>
      </c>
      <c r="C11196" s="774" t="s">
        <v>7728</v>
      </c>
      <c r="D11196" s="774" t="s">
        <v>7723</v>
      </c>
      <c r="E11196" s="717">
        <v>34.33</v>
      </c>
    </row>
    <row r="11197" spans="1:5">
      <c r="A11197" s="774">
        <v>40637</v>
      </c>
      <c r="B11197" s="774" t="s">
        <v>10939</v>
      </c>
      <c r="C11197" s="774" t="s">
        <v>7728</v>
      </c>
      <c r="D11197" s="774" t="s">
        <v>7737</v>
      </c>
      <c r="E11197" s="718">
        <v>505925.24</v>
      </c>
    </row>
    <row r="11198" spans="1:5">
      <c r="A11198" s="774">
        <v>13836</v>
      </c>
      <c r="B11198" s="774" t="s">
        <v>10940</v>
      </c>
      <c r="C11198" s="774" t="s">
        <v>7728</v>
      </c>
      <c r="D11198" s="774" t="s">
        <v>7737</v>
      </c>
      <c r="E11198" s="718">
        <v>47417.11</v>
      </c>
    </row>
    <row r="11199" spans="1:5">
      <c r="A11199" s="774">
        <v>14534</v>
      </c>
      <c r="B11199" s="774" t="s">
        <v>10941</v>
      </c>
      <c r="C11199" s="774" t="s">
        <v>7728</v>
      </c>
      <c r="D11199" s="774" t="s">
        <v>7737</v>
      </c>
      <c r="E11199" s="718">
        <v>19850.060000000001</v>
      </c>
    </row>
    <row r="11200" spans="1:5">
      <c r="A11200" s="774">
        <v>14619</v>
      </c>
      <c r="B11200" s="774" t="s">
        <v>10942</v>
      </c>
      <c r="C11200" s="774" t="s">
        <v>7728</v>
      </c>
      <c r="D11200" s="774" t="s">
        <v>7723</v>
      </c>
      <c r="E11200" s="718">
        <v>12795.81</v>
      </c>
    </row>
    <row r="11201" spans="1:5">
      <c r="A11201" s="774">
        <v>14535</v>
      </c>
      <c r="B11201" s="774" t="s">
        <v>10943</v>
      </c>
      <c r="C11201" s="774" t="s">
        <v>7728</v>
      </c>
      <c r="D11201" s="774" t="s">
        <v>7737</v>
      </c>
      <c r="E11201" s="718">
        <v>197013.73</v>
      </c>
    </row>
    <row r="11202" spans="1:5">
      <c r="A11202" s="774">
        <v>39813</v>
      </c>
      <c r="B11202" s="774" t="s">
        <v>10944</v>
      </c>
      <c r="C11202" s="774" t="s">
        <v>7728</v>
      </c>
      <c r="D11202" s="774" t="s">
        <v>7737</v>
      </c>
      <c r="E11202" s="718">
        <v>21484.47</v>
      </c>
    </row>
    <row r="11203" spans="1:5">
      <c r="A11203" s="774">
        <v>40403</v>
      </c>
      <c r="B11203" s="774" t="s">
        <v>10945</v>
      </c>
      <c r="C11203" s="774" t="s">
        <v>7728</v>
      </c>
      <c r="D11203" s="774" t="s">
        <v>7737</v>
      </c>
      <c r="E11203" s="717">
        <v>442.82</v>
      </c>
    </row>
    <row r="11204" spans="1:5">
      <c r="A11204" s="774">
        <v>12868</v>
      </c>
      <c r="B11204" s="774" t="s">
        <v>10946</v>
      </c>
      <c r="C11204" s="774" t="s">
        <v>615</v>
      </c>
      <c r="D11204" s="774" t="s">
        <v>7723</v>
      </c>
      <c r="E11204" s="717">
        <v>14.84</v>
      </c>
    </row>
    <row r="11205" spans="1:5">
      <c r="A11205" s="774">
        <v>40916</v>
      </c>
      <c r="B11205" s="774" t="s">
        <v>10947</v>
      </c>
      <c r="C11205" s="774" t="s">
        <v>7941</v>
      </c>
      <c r="D11205" s="774" t="s">
        <v>7723</v>
      </c>
      <c r="E11205" s="718">
        <v>2646.24</v>
      </c>
    </row>
    <row r="11206" spans="1:5">
      <c r="A11206" s="774">
        <v>4755</v>
      </c>
      <c r="B11206" s="774" t="s">
        <v>10948</v>
      </c>
      <c r="C11206" s="774" t="s">
        <v>615</v>
      </c>
      <c r="D11206" s="774" t="s">
        <v>7723</v>
      </c>
      <c r="E11206" s="717">
        <v>11.31</v>
      </c>
    </row>
    <row r="11207" spans="1:5">
      <c r="A11207" s="774">
        <v>41067</v>
      </c>
      <c r="B11207" s="774" t="s">
        <v>10949</v>
      </c>
      <c r="C11207" s="774" t="s">
        <v>7941</v>
      </c>
      <c r="D11207" s="774" t="s">
        <v>7723</v>
      </c>
      <c r="E11207" s="718">
        <v>2018.6</v>
      </c>
    </row>
    <row r="11208" spans="1:5">
      <c r="A11208" s="774">
        <v>38463</v>
      </c>
      <c r="B11208" s="774" t="s">
        <v>10950</v>
      </c>
      <c r="C11208" s="774" t="s">
        <v>7728</v>
      </c>
      <c r="D11208" s="774" t="s">
        <v>7723</v>
      </c>
      <c r="E11208" s="717">
        <v>29.39</v>
      </c>
    </row>
    <row r="11209" spans="1:5">
      <c r="A11209" s="774">
        <v>40703</v>
      </c>
      <c r="B11209" s="774" t="s">
        <v>10951</v>
      </c>
      <c r="C11209" s="774" t="s">
        <v>7728</v>
      </c>
      <c r="D11209" s="774" t="s">
        <v>7737</v>
      </c>
      <c r="E11209" s="718">
        <v>7599.78</v>
      </c>
    </row>
    <row r="11210" spans="1:5">
      <c r="A11210" s="774">
        <v>14531</v>
      </c>
      <c r="B11210" s="774" t="s">
        <v>10952</v>
      </c>
      <c r="C11210" s="774" t="s">
        <v>7728</v>
      </c>
      <c r="D11210" s="774" t="s">
        <v>7737</v>
      </c>
      <c r="E11210" s="718">
        <v>14168.85</v>
      </c>
    </row>
    <row r="11211" spans="1:5">
      <c r="A11211" s="774">
        <v>36533</v>
      </c>
      <c r="B11211" s="774" t="s">
        <v>10953</v>
      </c>
      <c r="C11211" s="774" t="s">
        <v>7728</v>
      </c>
      <c r="D11211" s="774" t="s">
        <v>7737</v>
      </c>
      <c r="E11211" s="718">
        <v>16304.73</v>
      </c>
    </row>
    <row r="11212" spans="1:5">
      <c r="A11212" s="774">
        <v>11616</v>
      </c>
      <c r="B11212" s="774" t="s">
        <v>10954</v>
      </c>
      <c r="C11212" s="774" t="s">
        <v>7728</v>
      </c>
      <c r="D11212" s="774" t="s">
        <v>7737</v>
      </c>
      <c r="E11212" s="718">
        <v>15399.57</v>
      </c>
    </row>
    <row r="11213" spans="1:5">
      <c r="A11213" s="774">
        <v>41898</v>
      </c>
      <c r="B11213" s="774" t="s">
        <v>10955</v>
      </c>
      <c r="C11213" s="774" t="s">
        <v>7728</v>
      </c>
      <c r="D11213" s="774" t="s">
        <v>7737</v>
      </c>
      <c r="E11213" s="718">
        <v>17326.61</v>
      </c>
    </row>
    <row r="11214" spans="1:5">
      <c r="A11214" s="774">
        <v>13447</v>
      </c>
      <c r="B11214" s="774" t="s">
        <v>10956</v>
      </c>
      <c r="C11214" s="774" t="s">
        <v>7728</v>
      </c>
      <c r="D11214" s="774" t="s">
        <v>7737</v>
      </c>
      <c r="E11214" s="718">
        <v>31882.16</v>
      </c>
    </row>
    <row r="11215" spans="1:5">
      <c r="A11215" s="774">
        <v>14529</v>
      </c>
      <c r="B11215" s="774" t="s">
        <v>10957</v>
      </c>
      <c r="C11215" s="774" t="s">
        <v>7728</v>
      </c>
      <c r="D11215" s="774" t="s">
        <v>7737</v>
      </c>
      <c r="E11215" s="718">
        <v>17830.88</v>
      </c>
    </row>
    <row r="11216" spans="1:5">
      <c r="A11216" s="774">
        <v>10747</v>
      </c>
      <c r="B11216" s="774" t="s">
        <v>10958</v>
      </c>
      <c r="C11216" s="774" t="s">
        <v>7728</v>
      </c>
      <c r="D11216" s="774" t="s">
        <v>7737</v>
      </c>
      <c r="E11216" s="718">
        <v>17494.82</v>
      </c>
    </row>
    <row r="11217" spans="1:5">
      <c r="A11217" s="774">
        <v>36141</v>
      </c>
      <c r="B11217" s="774" t="s">
        <v>10959</v>
      </c>
      <c r="C11217" s="774" t="s">
        <v>7728</v>
      </c>
      <c r="D11217" s="774" t="s">
        <v>7723</v>
      </c>
      <c r="E11217" s="717">
        <v>32.4</v>
      </c>
    </row>
    <row r="11218" spans="1:5">
      <c r="A11218" s="774">
        <v>39434</v>
      </c>
      <c r="B11218" s="774" t="s">
        <v>10960</v>
      </c>
      <c r="C11218" s="774" t="s">
        <v>7748</v>
      </c>
      <c r="D11218" s="774" t="s">
        <v>7723</v>
      </c>
      <c r="E11218" s="717">
        <v>2.42</v>
      </c>
    </row>
    <row r="11219" spans="1:5">
      <c r="A11219" s="774">
        <v>39433</v>
      </c>
      <c r="B11219" s="774" t="s">
        <v>10961</v>
      </c>
      <c r="C11219" s="774" t="s">
        <v>7748</v>
      </c>
      <c r="D11219" s="774" t="s">
        <v>7723</v>
      </c>
      <c r="E11219" s="717">
        <v>1.73</v>
      </c>
    </row>
    <row r="11220" spans="1:5">
      <c r="A11220" s="774">
        <v>4049</v>
      </c>
      <c r="B11220" s="774" t="s">
        <v>10962</v>
      </c>
      <c r="C11220" s="774" t="s">
        <v>7722</v>
      </c>
      <c r="D11220" s="774" t="s">
        <v>7723</v>
      </c>
      <c r="E11220" s="717">
        <v>53.19</v>
      </c>
    </row>
    <row r="11221" spans="1:5">
      <c r="A11221" s="774">
        <v>38120</v>
      </c>
      <c r="B11221" s="774" t="s">
        <v>10963</v>
      </c>
      <c r="C11221" s="774" t="s">
        <v>7748</v>
      </c>
      <c r="D11221" s="774" t="s">
        <v>7723</v>
      </c>
      <c r="E11221" s="717">
        <v>98.85</v>
      </c>
    </row>
    <row r="11222" spans="1:5">
      <c r="A11222" s="774">
        <v>38877</v>
      </c>
      <c r="B11222" s="774" t="s">
        <v>10964</v>
      </c>
      <c r="C11222" s="774" t="s">
        <v>7748</v>
      </c>
      <c r="D11222" s="774" t="s">
        <v>7723</v>
      </c>
      <c r="E11222" s="717">
        <v>6.89</v>
      </c>
    </row>
    <row r="11223" spans="1:5">
      <c r="A11223" s="774">
        <v>34546</v>
      </c>
      <c r="B11223" s="774" t="s">
        <v>10965</v>
      </c>
      <c r="C11223" s="774" t="s">
        <v>7748</v>
      </c>
      <c r="D11223" s="774" t="s">
        <v>7723</v>
      </c>
      <c r="E11223" s="717">
        <v>6.94</v>
      </c>
    </row>
    <row r="11224" spans="1:5">
      <c r="A11224" s="774">
        <v>10498</v>
      </c>
      <c r="B11224" s="774" t="s">
        <v>10966</v>
      </c>
      <c r="C11224" s="774" t="s">
        <v>7748</v>
      </c>
      <c r="D11224" s="774" t="s">
        <v>7737</v>
      </c>
      <c r="E11224" s="717">
        <v>9.14</v>
      </c>
    </row>
    <row r="11225" spans="1:5">
      <c r="A11225" s="774">
        <v>4823</v>
      </c>
      <c r="B11225" s="774" t="s">
        <v>10967</v>
      </c>
      <c r="C11225" s="774" t="s">
        <v>7748</v>
      </c>
      <c r="D11225" s="774" t="s">
        <v>7723</v>
      </c>
      <c r="E11225" s="717">
        <v>28.53</v>
      </c>
    </row>
    <row r="11226" spans="1:5">
      <c r="A11226" s="774">
        <v>12357</v>
      </c>
      <c r="B11226" s="774" t="s">
        <v>10968</v>
      </c>
      <c r="C11226" s="774" t="s">
        <v>7728</v>
      </c>
      <c r="D11226" s="774" t="s">
        <v>7723</v>
      </c>
      <c r="E11226" s="717">
        <v>174.23</v>
      </c>
    </row>
    <row r="11227" spans="1:5">
      <c r="A11227" s="774">
        <v>12358</v>
      </c>
      <c r="B11227" s="774" t="s">
        <v>10969</v>
      </c>
      <c r="C11227" s="774" t="s">
        <v>7728</v>
      </c>
      <c r="D11227" s="774" t="s">
        <v>7723</v>
      </c>
      <c r="E11227" s="717">
        <v>195.98</v>
      </c>
    </row>
    <row r="11228" spans="1:5">
      <c r="A11228" s="774">
        <v>11079</v>
      </c>
      <c r="B11228" s="774" t="s">
        <v>10970</v>
      </c>
      <c r="C11228" s="774" t="s">
        <v>7938</v>
      </c>
      <c r="D11228" s="774" t="s">
        <v>7723</v>
      </c>
      <c r="E11228" s="718">
        <v>2579.13</v>
      </c>
    </row>
    <row r="11229" spans="1:5">
      <c r="A11229" s="774">
        <v>11082</v>
      </c>
      <c r="B11229" s="774" t="s">
        <v>10971</v>
      </c>
      <c r="C11229" s="774" t="s">
        <v>7938</v>
      </c>
      <c r="D11229" s="774" t="s">
        <v>7723</v>
      </c>
      <c r="E11229" s="718">
        <v>2579.13</v>
      </c>
    </row>
    <row r="11230" spans="1:5">
      <c r="A11230" s="774">
        <v>4058</v>
      </c>
      <c r="B11230" s="774" t="s">
        <v>10972</v>
      </c>
      <c r="C11230" s="774" t="s">
        <v>615</v>
      </c>
      <c r="D11230" s="774" t="s">
        <v>7723</v>
      </c>
      <c r="E11230" s="717">
        <v>16.46</v>
      </c>
    </row>
    <row r="11231" spans="1:5">
      <c r="A11231" s="774">
        <v>40974</v>
      </c>
      <c r="B11231" s="774" t="s">
        <v>10973</v>
      </c>
      <c r="C11231" s="774" t="s">
        <v>7941</v>
      </c>
      <c r="D11231" s="774" t="s">
        <v>7723</v>
      </c>
      <c r="E11231" s="718">
        <v>2934.02</v>
      </c>
    </row>
    <row r="11232" spans="1:5">
      <c r="A11232" s="774">
        <v>34794</v>
      </c>
      <c r="B11232" s="774" t="s">
        <v>10974</v>
      </c>
      <c r="C11232" s="774" t="s">
        <v>615</v>
      </c>
      <c r="D11232" s="774" t="s">
        <v>7723</v>
      </c>
      <c r="E11232" s="717">
        <v>16.89</v>
      </c>
    </row>
    <row r="11233" spans="1:5">
      <c r="A11233" s="774">
        <v>40925</v>
      </c>
      <c r="B11233" s="774" t="s">
        <v>10975</v>
      </c>
      <c r="C11233" s="774" t="s">
        <v>7941</v>
      </c>
      <c r="D11233" s="774" t="s">
        <v>7723</v>
      </c>
      <c r="E11233" s="718">
        <v>3008.84</v>
      </c>
    </row>
    <row r="11234" spans="1:5">
      <c r="A11234" s="774">
        <v>13741</v>
      </c>
      <c r="B11234" s="774" t="s">
        <v>10976</v>
      </c>
      <c r="C11234" s="774" t="s">
        <v>7728</v>
      </c>
      <c r="D11234" s="774" t="s">
        <v>7723</v>
      </c>
      <c r="E11234" s="718">
        <v>2025.21</v>
      </c>
    </row>
    <row r="11235" spans="1:5">
      <c r="A11235" s="774">
        <v>3288</v>
      </c>
      <c r="B11235" s="774" t="s">
        <v>10977</v>
      </c>
      <c r="C11235" s="774" t="s">
        <v>7760</v>
      </c>
      <c r="D11235" s="774" t="s">
        <v>7726</v>
      </c>
      <c r="E11235" s="717">
        <v>5</v>
      </c>
    </row>
    <row r="11236" spans="1:5">
      <c r="A11236" s="774">
        <v>13587</v>
      </c>
      <c r="B11236" s="774" t="s">
        <v>10978</v>
      </c>
      <c r="C11236" s="774" t="s">
        <v>7760</v>
      </c>
      <c r="D11236" s="774" t="s">
        <v>7723</v>
      </c>
      <c r="E11236" s="717">
        <v>3.02</v>
      </c>
    </row>
    <row r="11237" spans="1:5">
      <c r="A11237" s="774">
        <v>38598</v>
      </c>
      <c r="B11237" s="774" t="s">
        <v>10979</v>
      </c>
      <c r="C11237" s="774" t="s">
        <v>7728</v>
      </c>
      <c r="D11237" s="774" t="s">
        <v>7723</v>
      </c>
      <c r="E11237" s="717">
        <v>2.36</v>
      </c>
    </row>
    <row r="11238" spans="1:5">
      <c r="A11238" s="774">
        <v>38595</v>
      </c>
      <c r="B11238" s="774" t="s">
        <v>10980</v>
      </c>
      <c r="C11238" s="774" t="s">
        <v>7728</v>
      </c>
      <c r="D11238" s="774" t="s">
        <v>7723</v>
      </c>
      <c r="E11238" s="717">
        <v>2</v>
      </c>
    </row>
    <row r="11239" spans="1:5">
      <c r="A11239" s="774">
        <v>38592</v>
      </c>
      <c r="B11239" s="774" t="s">
        <v>10981</v>
      </c>
      <c r="C11239" s="774" t="s">
        <v>7728</v>
      </c>
      <c r="D11239" s="774" t="s">
        <v>7723</v>
      </c>
      <c r="E11239" s="717">
        <v>2.02</v>
      </c>
    </row>
    <row r="11240" spans="1:5">
      <c r="A11240" s="774">
        <v>38588</v>
      </c>
      <c r="B11240" s="774" t="s">
        <v>10982</v>
      </c>
      <c r="C11240" s="774" t="s">
        <v>7728</v>
      </c>
      <c r="D11240" s="774" t="s">
        <v>7723</v>
      </c>
      <c r="E11240" s="717">
        <v>1.62</v>
      </c>
    </row>
    <row r="11241" spans="1:5">
      <c r="A11241" s="774">
        <v>38593</v>
      </c>
      <c r="B11241" s="774" t="s">
        <v>10983</v>
      </c>
      <c r="C11241" s="774" t="s">
        <v>7728</v>
      </c>
      <c r="D11241" s="774" t="s">
        <v>7723</v>
      </c>
      <c r="E11241" s="717">
        <v>2.23</v>
      </c>
    </row>
    <row r="11242" spans="1:5">
      <c r="A11242" s="774">
        <v>38589</v>
      </c>
      <c r="B11242" s="774" t="s">
        <v>10984</v>
      </c>
      <c r="C11242" s="774" t="s">
        <v>7728</v>
      </c>
      <c r="D11242" s="774" t="s">
        <v>7723</v>
      </c>
      <c r="E11242" s="717">
        <v>1.69</v>
      </c>
    </row>
    <row r="11243" spans="1:5">
      <c r="A11243" s="774">
        <v>38594</v>
      </c>
      <c r="B11243" s="774" t="s">
        <v>10985</v>
      </c>
      <c r="C11243" s="774" t="s">
        <v>7728</v>
      </c>
      <c r="D11243" s="774" t="s">
        <v>7723</v>
      </c>
      <c r="E11243" s="717">
        <v>3.52</v>
      </c>
    </row>
    <row r="11244" spans="1:5">
      <c r="A11244" s="774">
        <v>34773</v>
      </c>
      <c r="B11244" s="774" t="s">
        <v>10986</v>
      </c>
      <c r="C11244" s="774" t="s">
        <v>7728</v>
      </c>
      <c r="D11244" s="774" t="s">
        <v>7723</v>
      </c>
      <c r="E11244" s="717">
        <v>1.66</v>
      </c>
    </row>
    <row r="11245" spans="1:5">
      <c r="A11245" s="774">
        <v>34769</v>
      </c>
      <c r="B11245" s="774" t="s">
        <v>10987</v>
      </c>
      <c r="C11245" s="774" t="s">
        <v>7728</v>
      </c>
      <c r="D11245" s="774" t="s">
        <v>7723</v>
      </c>
      <c r="E11245" s="717">
        <v>2.06</v>
      </c>
    </row>
    <row r="11246" spans="1:5">
      <c r="A11246" s="774">
        <v>34763</v>
      </c>
      <c r="B11246" s="774" t="s">
        <v>10988</v>
      </c>
      <c r="C11246" s="774" t="s">
        <v>7728</v>
      </c>
      <c r="D11246" s="774" t="s">
        <v>7723</v>
      </c>
      <c r="E11246" s="717">
        <v>1.27</v>
      </c>
    </row>
    <row r="11247" spans="1:5">
      <c r="A11247" s="774">
        <v>34774</v>
      </c>
      <c r="B11247" s="774" t="s">
        <v>10989</v>
      </c>
      <c r="C11247" s="774" t="s">
        <v>7728</v>
      </c>
      <c r="D11247" s="774" t="s">
        <v>7723</v>
      </c>
      <c r="E11247" s="717">
        <v>1.58</v>
      </c>
    </row>
    <row r="11248" spans="1:5">
      <c r="A11248" s="774">
        <v>34771</v>
      </c>
      <c r="B11248" s="774" t="s">
        <v>10990</v>
      </c>
      <c r="C11248" s="774" t="s">
        <v>7728</v>
      </c>
      <c r="D11248" s="774" t="s">
        <v>7723</v>
      </c>
      <c r="E11248" s="717">
        <v>1.91</v>
      </c>
    </row>
    <row r="11249" spans="1:5">
      <c r="A11249" s="774">
        <v>34764</v>
      </c>
      <c r="B11249" s="774" t="s">
        <v>10991</v>
      </c>
      <c r="C11249" s="774" t="s">
        <v>7728</v>
      </c>
      <c r="D11249" s="774" t="s">
        <v>7723</v>
      </c>
      <c r="E11249" s="717">
        <v>1.25</v>
      </c>
    </row>
    <row r="11250" spans="1:5">
      <c r="A11250" s="774">
        <v>34788</v>
      </c>
      <c r="B11250" s="774" t="s">
        <v>10992</v>
      </c>
      <c r="C11250" s="774" t="s">
        <v>7728</v>
      </c>
      <c r="D11250" s="774" t="s">
        <v>7723</v>
      </c>
      <c r="E11250" s="717">
        <v>1.52</v>
      </c>
    </row>
    <row r="11251" spans="1:5">
      <c r="A11251" s="774">
        <v>34781</v>
      </c>
      <c r="B11251" s="774" t="s">
        <v>852</v>
      </c>
      <c r="C11251" s="774" t="s">
        <v>7728</v>
      </c>
      <c r="D11251" s="774" t="s">
        <v>7723</v>
      </c>
      <c r="E11251" s="717">
        <v>1.73</v>
      </c>
    </row>
    <row r="11252" spans="1:5">
      <c r="A11252" s="774">
        <v>41682</v>
      </c>
      <c r="B11252" s="774" t="s">
        <v>10993</v>
      </c>
      <c r="C11252" s="774" t="s">
        <v>7728</v>
      </c>
      <c r="D11252" s="774" t="s">
        <v>7723</v>
      </c>
      <c r="E11252" s="717">
        <v>23.98</v>
      </c>
    </row>
    <row r="11253" spans="1:5">
      <c r="A11253" s="774">
        <v>41683</v>
      </c>
      <c r="B11253" s="774" t="s">
        <v>10994</v>
      </c>
      <c r="C11253" s="774" t="s">
        <v>7728</v>
      </c>
      <c r="D11253" s="774" t="s">
        <v>7723</v>
      </c>
      <c r="E11253" s="717">
        <v>17.64</v>
      </c>
    </row>
    <row r="11254" spans="1:5">
      <c r="A11254" s="774">
        <v>41680</v>
      </c>
      <c r="B11254" s="774" t="s">
        <v>10995</v>
      </c>
      <c r="C11254" s="774" t="s">
        <v>7728</v>
      </c>
      <c r="D11254" s="774" t="s">
        <v>7723</v>
      </c>
      <c r="E11254" s="717">
        <v>9.5</v>
      </c>
    </row>
    <row r="11255" spans="1:5">
      <c r="A11255" s="774">
        <v>41679</v>
      </c>
      <c r="B11255" s="774" t="s">
        <v>10996</v>
      </c>
      <c r="C11255" s="774" t="s">
        <v>7728</v>
      </c>
      <c r="D11255" s="774" t="s">
        <v>7723</v>
      </c>
      <c r="E11255" s="717">
        <v>21.72</v>
      </c>
    </row>
    <row r="11256" spans="1:5">
      <c r="A11256" s="774">
        <v>41681</v>
      </c>
      <c r="B11256" s="774" t="s">
        <v>10997</v>
      </c>
      <c r="C11256" s="774" t="s">
        <v>7728</v>
      </c>
      <c r="D11256" s="774" t="s">
        <v>7723</v>
      </c>
      <c r="E11256" s="717">
        <v>14.86</v>
      </c>
    </row>
    <row r="11257" spans="1:5">
      <c r="A11257" s="774">
        <v>43386</v>
      </c>
      <c r="B11257" s="774" t="s">
        <v>10998</v>
      </c>
      <c r="C11257" s="774" t="s">
        <v>7728</v>
      </c>
      <c r="D11257" s="774" t="s">
        <v>7723</v>
      </c>
      <c r="E11257" s="717">
        <v>33.93</v>
      </c>
    </row>
    <row r="11258" spans="1:5">
      <c r="A11258" s="774">
        <v>4059</v>
      </c>
      <c r="B11258" s="774" t="s">
        <v>10999</v>
      </c>
      <c r="C11258" s="774" t="s">
        <v>7760</v>
      </c>
      <c r="D11258" s="774" t="s">
        <v>7723</v>
      </c>
      <c r="E11258" s="717">
        <v>23.98</v>
      </c>
    </row>
    <row r="11259" spans="1:5">
      <c r="A11259" s="774">
        <v>4062</v>
      </c>
      <c r="B11259" s="774" t="s">
        <v>11000</v>
      </c>
      <c r="C11259" s="774" t="s">
        <v>7728</v>
      </c>
      <c r="D11259" s="774" t="s">
        <v>7723</v>
      </c>
      <c r="E11259" s="717">
        <v>23.98</v>
      </c>
    </row>
    <row r="11260" spans="1:5">
      <c r="A11260" s="774">
        <v>4061</v>
      </c>
      <c r="B11260" s="774" t="s">
        <v>11001</v>
      </c>
      <c r="C11260" s="774" t="s">
        <v>7728</v>
      </c>
      <c r="D11260" s="774" t="s">
        <v>7723</v>
      </c>
      <c r="E11260" s="717">
        <v>29.86</v>
      </c>
    </row>
    <row r="11261" spans="1:5">
      <c r="A11261" s="774">
        <v>41315</v>
      </c>
      <c r="B11261" s="774" t="s">
        <v>11002</v>
      </c>
      <c r="C11261" s="774" t="s">
        <v>7748</v>
      </c>
      <c r="D11261" s="774" t="s">
        <v>7723</v>
      </c>
      <c r="E11261" s="717">
        <v>68.989999999999995</v>
      </c>
    </row>
    <row r="11262" spans="1:5">
      <c r="A11262" s="774">
        <v>43148</v>
      </c>
      <c r="B11262" s="774" t="s">
        <v>11003</v>
      </c>
      <c r="C11262" s="774" t="s">
        <v>7748</v>
      </c>
      <c r="D11262" s="774" t="s">
        <v>7723</v>
      </c>
      <c r="E11262" s="717">
        <v>46.83</v>
      </c>
    </row>
    <row r="11263" spans="1:5">
      <c r="A11263" s="774">
        <v>43147</v>
      </c>
      <c r="B11263" s="774" t="s">
        <v>11004</v>
      </c>
      <c r="C11263" s="774" t="s">
        <v>7748</v>
      </c>
      <c r="D11263" s="774" t="s">
        <v>7723</v>
      </c>
      <c r="E11263" s="717">
        <v>18.13</v>
      </c>
    </row>
    <row r="11264" spans="1:5">
      <c r="A11264" s="774">
        <v>10608</v>
      </c>
      <c r="B11264" s="774" t="s">
        <v>11005</v>
      </c>
      <c r="C11264" s="774" t="s">
        <v>7728</v>
      </c>
      <c r="D11264" s="774" t="s">
        <v>7737</v>
      </c>
      <c r="E11264" s="718">
        <v>6783.22</v>
      </c>
    </row>
    <row r="11265" spans="1:5">
      <c r="A11265" s="774">
        <v>4069</v>
      </c>
      <c r="B11265" s="774" t="s">
        <v>11006</v>
      </c>
      <c r="C11265" s="774" t="s">
        <v>615</v>
      </c>
      <c r="D11265" s="774" t="s">
        <v>7723</v>
      </c>
      <c r="E11265" s="717">
        <v>22.06</v>
      </c>
    </row>
    <row r="11266" spans="1:5">
      <c r="A11266" s="774">
        <v>40819</v>
      </c>
      <c r="B11266" s="774" t="s">
        <v>11007</v>
      </c>
      <c r="C11266" s="774" t="s">
        <v>7941</v>
      </c>
      <c r="D11266" s="774" t="s">
        <v>7723</v>
      </c>
      <c r="E11266" s="718">
        <v>3929.32</v>
      </c>
    </row>
    <row r="11267" spans="1:5">
      <c r="A11267" s="774">
        <v>34361</v>
      </c>
      <c r="B11267" s="774" t="s">
        <v>11008</v>
      </c>
      <c r="C11267" s="774" t="s">
        <v>7748</v>
      </c>
      <c r="D11267" s="774" t="s">
        <v>7723</v>
      </c>
      <c r="E11267" s="717">
        <v>13.2</v>
      </c>
    </row>
    <row r="11268" spans="1:5">
      <c r="A11268" s="774">
        <v>36512</v>
      </c>
      <c r="B11268" s="774" t="s">
        <v>11009</v>
      </c>
      <c r="C11268" s="774" t="s">
        <v>7728</v>
      </c>
      <c r="D11268" s="774" t="s">
        <v>7737</v>
      </c>
      <c r="E11268" s="718">
        <v>12095.78</v>
      </c>
    </row>
    <row r="11269" spans="1:5">
      <c r="A11269" s="774">
        <v>25972</v>
      </c>
      <c r="B11269" s="774" t="s">
        <v>11010</v>
      </c>
      <c r="C11269" s="774" t="s">
        <v>7748</v>
      </c>
      <c r="D11269" s="774" t="s">
        <v>7737</v>
      </c>
      <c r="E11269" s="717">
        <v>11.98</v>
      </c>
    </row>
    <row r="11270" spans="1:5">
      <c r="A11270" s="774">
        <v>25973</v>
      </c>
      <c r="B11270" s="774" t="s">
        <v>11011</v>
      </c>
      <c r="C11270" s="774" t="s">
        <v>7748</v>
      </c>
      <c r="D11270" s="774" t="s">
        <v>7737</v>
      </c>
      <c r="E11270" s="717">
        <v>11.98</v>
      </c>
    </row>
    <row r="11271" spans="1:5">
      <c r="A11271" s="774">
        <v>11697</v>
      </c>
      <c r="B11271" s="774" t="s">
        <v>11012</v>
      </c>
      <c r="C11271" s="774" t="s">
        <v>7728</v>
      </c>
      <c r="D11271" s="774" t="s">
        <v>7723</v>
      </c>
      <c r="E11271" s="717">
        <v>501.64</v>
      </c>
    </row>
    <row r="11272" spans="1:5">
      <c r="A11272" s="774">
        <v>11698</v>
      </c>
      <c r="B11272" s="774" t="s">
        <v>11013</v>
      </c>
      <c r="C11272" s="774" t="s">
        <v>7728</v>
      </c>
      <c r="D11272" s="774" t="s">
        <v>7723</v>
      </c>
      <c r="E11272" s="717">
        <v>598.42999999999995</v>
      </c>
    </row>
    <row r="11273" spans="1:5">
      <c r="A11273" s="774">
        <v>11699</v>
      </c>
      <c r="B11273" s="774" t="s">
        <v>11014</v>
      </c>
      <c r="C11273" s="774" t="s">
        <v>7728</v>
      </c>
      <c r="D11273" s="774" t="s">
        <v>7723</v>
      </c>
      <c r="E11273" s="717">
        <v>661.4</v>
      </c>
    </row>
    <row r="11274" spans="1:5">
      <c r="A11274" s="774">
        <v>10432</v>
      </c>
      <c r="B11274" s="774" t="s">
        <v>11015</v>
      </c>
      <c r="C11274" s="774" t="s">
        <v>7728</v>
      </c>
      <c r="D11274" s="774" t="s">
        <v>7723</v>
      </c>
      <c r="E11274" s="717">
        <v>283.87</v>
      </c>
    </row>
    <row r="11275" spans="1:5">
      <c r="A11275" s="774">
        <v>10430</v>
      </c>
      <c r="B11275" s="774" t="s">
        <v>11016</v>
      </c>
      <c r="C11275" s="774" t="s">
        <v>7728</v>
      </c>
      <c r="D11275" s="774" t="s">
        <v>7723</v>
      </c>
      <c r="E11275" s="717">
        <v>305.72000000000003</v>
      </c>
    </row>
    <row r="11276" spans="1:5">
      <c r="A11276" s="774">
        <v>37514</v>
      </c>
      <c r="B11276" s="774" t="s">
        <v>11017</v>
      </c>
      <c r="C11276" s="774" t="s">
        <v>7728</v>
      </c>
      <c r="D11276" s="774" t="s">
        <v>7737</v>
      </c>
      <c r="E11276" s="718">
        <v>146742.75</v>
      </c>
    </row>
    <row r="11277" spans="1:5">
      <c r="A11277" s="774">
        <v>37519</v>
      </c>
      <c r="B11277" s="774" t="s">
        <v>11018</v>
      </c>
      <c r="C11277" s="774" t="s">
        <v>7728</v>
      </c>
      <c r="D11277" s="774" t="s">
        <v>7737</v>
      </c>
      <c r="E11277" s="718">
        <v>226467.11</v>
      </c>
    </row>
    <row r="11278" spans="1:5">
      <c r="A11278" s="774">
        <v>37520</v>
      </c>
      <c r="B11278" s="774" t="s">
        <v>11019</v>
      </c>
      <c r="C11278" s="774" t="s">
        <v>7728</v>
      </c>
      <c r="D11278" s="774" t="s">
        <v>7737</v>
      </c>
      <c r="E11278" s="718">
        <v>222754.54</v>
      </c>
    </row>
    <row r="11279" spans="1:5">
      <c r="A11279" s="774">
        <v>37521</v>
      </c>
      <c r="B11279" s="774" t="s">
        <v>11020</v>
      </c>
      <c r="C11279" s="774" t="s">
        <v>7728</v>
      </c>
      <c r="D11279" s="774" t="s">
        <v>7737</v>
      </c>
      <c r="E11279" s="718">
        <v>271760.53999999998</v>
      </c>
    </row>
    <row r="11280" spans="1:5">
      <c r="A11280" s="774">
        <v>37522</v>
      </c>
      <c r="B11280" s="774" t="s">
        <v>11021</v>
      </c>
      <c r="C11280" s="774" t="s">
        <v>7728</v>
      </c>
      <c r="D11280" s="774" t="s">
        <v>7737</v>
      </c>
      <c r="E11280" s="718">
        <v>279936.65999999997</v>
      </c>
    </row>
    <row r="11281" spans="1:5">
      <c r="A11281" s="774">
        <v>21109</v>
      </c>
      <c r="B11281" s="774" t="s">
        <v>11022</v>
      </c>
      <c r="C11281" s="774" t="s">
        <v>7728</v>
      </c>
      <c r="D11281" s="774" t="s">
        <v>7737</v>
      </c>
      <c r="E11281" s="717">
        <v>38.99</v>
      </c>
    </row>
    <row r="11282" spans="1:5">
      <c r="A11282" s="774">
        <v>36800</v>
      </c>
      <c r="B11282" s="774" t="s">
        <v>11023</v>
      </c>
      <c r="C11282" s="774" t="s">
        <v>7728</v>
      </c>
      <c r="D11282" s="774" t="s">
        <v>7723</v>
      </c>
      <c r="E11282" s="717">
        <v>86.73</v>
      </c>
    </row>
    <row r="11283" spans="1:5">
      <c r="A11283" s="774">
        <v>11769</v>
      </c>
      <c r="B11283" s="774" t="s">
        <v>11024</v>
      </c>
      <c r="C11283" s="774" t="s">
        <v>7728</v>
      </c>
      <c r="D11283" s="774" t="s">
        <v>7723</v>
      </c>
      <c r="E11283" s="717">
        <v>212.54</v>
      </c>
    </row>
    <row r="11284" spans="1:5">
      <c r="A11284" s="774">
        <v>36793</v>
      </c>
      <c r="B11284" s="774" t="s">
        <v>11025</v>
      </c>
      <c r="C11284" s="774" t="s">
        <v>7728</v>
      </c>
      <c r="D11284" s="774" t="s">
        <v>7723</v>
      </c>
      <c r="E11284" s="717">
        <v>344.12</v>
      </c>
    </row>
    <row r="11285" spans="1:5">
      <c r="A11285" s="774">
        <v>37546</v>
      </c>
      <c r="B11285" s="774" t="s">
        <v>11026</v>
      </c>
      <c r="C11285" s="774" t="s">
        <v>7728</v>
      </c>
      <c r="D11285" s="774" t="s">
        <v>7723</v>
      </c>
      <c r="E11285" s="718">
        <v>9898.58</v>
      </c>
    </row>
    <row r="11286" spans="1:5">
      <c r="A11286" s="774">
        <v>37544</v>
      </c>
      <c r="B11286" s="774" t="s">
        <v>11027</v>
      </c>
      <c r="C11286" s="774" t="s">
        <v>7728</v>
      </c>
      <c r="D11286" s="774" t="s">
        <v>7723</v>
      </c>
      <c r="E11286" s="718">
        <v>10469.41</v>
      </c>
    </row>
    <row r="11287" spans="1:5">
      <c r="A11287" s="774">
        <v>37545</v>
      </c>
      <c r="B11287" s="774" t="s">
        <v>11028</v>
      </c>
      <c r="C11287" s="774" t="s">
        <v>7728</v>
      </c>
      <c r="D11287" s="774" t="s">
        <v>7723</v>
      </c>
      <c r="E11287" s="718">
        <v>12457.2</v>
      </c>
    </row>
    <row r="11288" spans="1:5">
      <c r="A11288" s="774">
        <v>11771</v>
      </c>
      <c r="B11288" s="774" t="s">
        <v>11029</v>
      </c>
      <c r="C11288" s="774" t="s">
        <v>7728</v>
      </c>
      <c r="D11288" s="774" t="s">
        <v>7723</v>
      </c>
      <c r="E11288" s="717">
        <v>263.63</v>
      </c>
    </row>
    <row r="11289" spans="1:5">
      <c r="A11289" s="774">
        <v>39919</v>
      </c>
      <c r="B11289" s="774" t="s">
        <v>11030</v>
      </c>
      <c r="C11289" s="774" t="s">
        <v>7728</v>
      </c>
      <c r="D11289" s="774" t="s">
        <v>7723</v>
      </c>
      <c r="E11289" s="718">
        <v>49547.88</v>
      </c>
    </row>
    <row r="11290" spans="1:5">
      <c r="A11290" s="774">
        <v>38385</v>
      </c>
      <c r="B11290" s="774" t="s">
        <v>11031</v>
      </c>
      <c r="C11290" s="774" t="s">
        <v>7728</v>
      </c>
      <c r="D11290" s="774" t="s">
        <v>7723</v>
      </c>
      <c r="E11290" s="717">
        <v>41.92</v>
      </c>
    </row>
    <row r="11291" spans="1:5">
      <c r="A11291" s="774">
        <v>37587</v>
      </c>
      <c r="B11291" s="774" t="s">
        <v>11032</v>
      </c>
      <c r="C11291" s="774" t="s">
        <v>7728</v>
      </c>
      <c r="D11291" s="774" t="s">
        <v>7723</v>
      </c>
      <c r="E11291" s="717">
        <v>239.79</v>
      </c>
    </row>
    <row r="11292" spans="1:5">
      <c r="A11292" s="774">
        <v>11561</v>
      </c>
      <c r="B11292" s="774" t="s">
        <v>11033</v>
      </c>
      <c r="C11292" s="774" t="s">
        <v>7728</v>
      </c>
      <c r="D11292" s="774" t="s">
        <v>7723</v>
      </c>
      <c r="E11292" s="717">
        <v>179.48</v>
      </c>
    </row>
    <row r="11293" spans="1:5">
      <c r="A11293" s="774">
        <v>43604</v>
      </c>
      <c r="B11293" s="774" t="s">
        <v>11034</v>
      </c>
      <c r="C11293" s="774" t="s">
        <v>7728</v>
      </c>
      <c r="D11293" s="774" t="s">
        <v>7723</v>
      </c>
      <c r="E11293" s="717">
        <v>95.68</v>
      </c>
    </row>
    <row r="11294" spans="1:5">
      <c r="A11294" s="774">
        <v>11560</v>
      </c>
      <c r="B11294" s="774" t="s">
        <v>11035</v>
      </c>
      <c r="C11294" s="774" t="s">
        <v>7728</v>
      </c>
      <c r="D11294" s="774" t="s">
        <v>7723</v>
      </c>
      <c r="E11294" s="717">
        <v>138.53</v>
      </c>
    </row>
    <row r="11295" spans="1:5">
      <c r="A11295" s="774">
        <v>11499</v>
      </c>
      <c r="B11295" s="774" t="s">
        <v>11036</v>
      </c>
      <c r="C11295" s="774" t="s">
        <v>7728</v>
      </c>
      <c r="D11295" s="774" t="s">
        <v>7723</v>
      </c>
      <c r="E11295" s="717">
        <v>619.80999999999995</v>
      </c>
    </row>
    <row r="11296" spans="1:5">
      <c r="A11296" s="774">
        <v>34761</v>
      </c>
      <c r="B11296" s="774" t="s">
        <v>11037</v>
      </c>
      <c r="C11296" s="774" t="s">
        <v>615</v>
      </c>
      <c r="D11296" s="774" t="s">
        <v>7723</v>
      </c>
      <c r="E11296" s="717">
        <v>13.74</v>
      </c>
    </row>
    <row r="11297" spans="1:5">
      <c r="A11297" s="774">
        <v>40924</v>
      </c>
      <c r="B11297" s="774" t="s">
        <v>11038</v>
      </c>
      <c r="C11297" s="774" t="s">
        <v>7941</v>
      </c>
      <c r="D11297" s="774" t="s">
        <v>7723</v>
      </c>
      <c r="E11297" s="718">
        <v>2448.02</v>
      </c>
    </row>
    <row r="11298" spans="1:5">
      <c r="A11298" s="774">
        <v>25957</v>
      </c>
      <c r="B11298" s="774" t="s">
        <v>11039</v>
      </c>
      <c r="C11298" s="774" t="s">
        <v>615</v>
      </c>
      <c r="D11298" s="774" t="s">
        <v>7723</v>
      </c>
      <c r="E11298" s="717">
        <v>10.68</v>
      </c>
    </row>
    <row r="11299" spans="1:5">
      <c r="A11299" s="774">
        <v>40983</v>
      </c>
      <c r="B11299" s="774" t="s">
        <v>11040</v>
      </c>
      <c r="C11299" s="774" t="s">
        <v>7941</v>
      </c>
      <c r="D11299" s="774" t="s">
        <v>7723</v>
      </c>
      <c r="E11299" s="718">
        <v>1904.85</v>
      </c>
    </row>
    <row r="11300" spans="1:5">
      <c r="A11300" s="774">
        <v>2437</v>
      </c>
      <c r="B11300" s="774" t="s">
        <v>11041</v>
      </c>
      <c r="C11300" s="774" t="s">
        <v>615</v>
      </c>
      <c r="D11300" s="774" t="s">
        <v>7723</v>
      </c>
      <c r="E11300" s="717">
        <v>15.3</v>
      </c>
    </row>
    <row r="11301" spans="1:5">
      <c r="A11301" s="774">
        <v>40921</v>
      </c>
      <c r="B11301" s="774" t="s">
        <v>11042</v>
      </c>
      <c r="C11301" s="774" t="s">
        <v>7941</v>
      </c>
      <c r="D11301" s="774" t="s">
        <v>7723</v>
      </c>
      <c r="E11301" s="718">
        <v>2728.76</v>
      </c>
    </row>
    <row r="11302" spans="1:5">
      <c r="A11302" s="774">
        <v>14252</v>
      </c>
      <c r="B11302" s="774" t="s">
        <v>11043</v>
      </c>
      <c r="C11302" s="774" t="s">
        <v>7728</v>
      </c>
      <c r="D11302" s="774" t="s">
        <v>7723</v>
      </c>
      <c r="E11302" s="718">
        <v>2250.09</v>
      </c>
    </row>
    <row r="11303" spans="1:5">
      <c r="A11303" s="774">
        <v>730</v>
      </c>
      <c r="B11303" s="774" t="s">
        <v>11044</v>
      </c>
      <c r="C11303" s="774" t="s">
        <v>7728</v>
      </c>
      <c r="D11303" s="774" t="s">
        <v>7723</v>
      </c>
      <c r="E11303" s="718">
        <v>6011.82</v>
      </c>
    </row>
    <row r="11304" spans="1:5">
      <c r="A11304" s="774">
        <v>723</v>
      </c>
      <c r="B11304" s="774" t="s">
        <v>11045</v>
      </c>
      <c r="C11304" s="774" t="s">
        <v>7728</v>
      </c>
      <c r="D11304" s="774" t="s">
        <v>7723</v>
      </c>
      <c r="E11304" s="718">
        <v>2988.08</v>
      </c>
    </row>
    <row r="11305" spans="1:5">
      <c r="A11305" s="774">
        <v>36502</v>
      </c>
      <c r="B11305" s="774" t="s">
        <v>11046</v>
      </c>
      <c r="C11305" s="774" t="s">
        <v>7728</v>
      </c>
      <c r="D11305" s="774" t="s">
        <v>7723</v>
      </c>
      <c r="E11305" s="718">
        <v>2808.44</v>
      </c>
    </row>
    <row r="11306" spans="1:5">
      <c r="A11306" s="774">
        <v>36503</v>
      </c>
      <c r="B11306" s="774" t="s">
        <v>11047</v>
      </c>
      <c r="C11306" s="774" t="s">
        <v>7728</v>
      </c>
      <c r="D11306" s="774" t="s">
        <v>7723</v>
      </c>
      <c r="E11306" s="718">
        <v>3463.14</v>
      </c>
    </row>
    <row r="11307" spans="1:5">
      <c r="A11307" s="774">
        <v>4090</v>
      </c>
      <c r="B11307" s="774" t="s">
        <v>11048</v>
      </c>
      <c r="C11307" s="774" t="s">
        <v>7728</v>
      </c>
      <c r="D11307" s="774" t="s">
        <v>7737</v>
      </c>
      <c r="E11307" s="718">
        <v>614000</v>
      </c>
    </row>
    <row r="11308" spans="1:5">
      <c r="A11308" s="774">
        <v>13227</v>
      </c>
      <c r="B11308" s="774" t="s">
        <v>11049</v>
      </c>
      <c r="C11308" s="774" t="s">
        <v>7728</v>
      </c>
      <c r="D11308" s="774" t="s">
        <v>7737</v>
      </c>
      <c r="E11308" s="718">
        <v>762971.56</v>
      </c>
    </row>
    <row r="11309" spans="1:5">
      <c r="A11309" s="774">
        <v>10597</v>
      </c>
      <c r="B11309" s="774" t="s">
        <v>11050</v>
      </c>
      <c r="C11309" s="774" t="s">
        <v>7728</v>
      </c>
      <c r="D11309" s="774" t="s">
        <v>7737</v>
      </c>
      <c r="E11309" s="718">
        <v>803125.99</v>
      </c>
    </row>
    <row r="11310" spans="1:5">
      <c r="A11310" s="774">
        <v>39628</v>
      </c>
      <c r="B11310" s="774" t="s">
        <v>11051</v>
      </c>
      <c r="C11310" s="774" t="s">
        <v>7728</v>
      </c>
      <c r="D11310" s="774" t="s">
        <v>7737</v>
      </c>
      <c r="E11310" s="718">
        <v>3673.45</v>
      </c>
    </row>
    <row r="11311" spans="1:5">
      <c r="A11311" s="774">
        <v>39404</v>
      </c>
      <c r="B11311" s="774" t="s">
        <v>11052</v>
      </c>
      <c r="C11311" s="774" t="s">
        <v>7728</v>
      </c>
      <c r="D11311" s="774" t="s">
        <v>7737</v>
      </c>
      <c r="E11311" s="718">
        <v>1821.54</v>
      </c>
    </row>
    <row r="11312" spans="1:5">
      <c r="A11312" s="774">
        <v>39402</v>
      </c>
      <c r="B11312" s="774" t="s">
        <v>11053</v>
      </c>
      <c r="C11312" s="774" t="s">
        <v>7728</v>
      </c>
      <c r="D11312" s="774" t="s">
        <v>7737</v>
      </c>
      <c r="E11312" s="718">
        <v>1500.6</v>
      </c>
    </row>
    <row r="11313" spans="1:5">
      <c r="A11313" s="774">
        <v>39403</v>
      </c>
      <c r="B11313" s="774" t="s">
        <v>11054</v>
      </c>
      <c r="C11313" s="774" t="s">
        <v>7728</v>
      </c>
      <c r="D11313" s="774" t="s">
        <v>7737</v>
      </c>
      <c r="E11313" s="718">
        <v>1467.96</v>
      </c>
    </row>
    <row r="11314" spans="1:5">
      <c r="A11314" s="774">
        <v>4093</v>
      </c>
      <c r="B11314" s="774" t="s">
        <v>11055</v>
      </c>
      <c r="C11314" s="774" t="s">
        <v>615</v>
      </c>
      <c r="D11314" s="774" t="s">
        <v>7723</v>
      </c>
      <c r="E11314" s="717">
        <v>11.94</v>
      </c>
    </row>
    <row r="11315" spans="1:5">
      <c r="A11315" s="774">
        <v>10512</v>
      </c>
      <c r="B11315" s="774" t="s">
        <v>11056</v>
      </c>
      <c r="C11315" s="774" t="s">
        <v>7941</v>
      </c>
      <c r="D11315" s="774" t="s">
        <v>7723</v>
      </c>
      <c r="E11315" s="718">
        <v>2129.6799999999998</v>
      </c>
    </row>
    <row r="11316" spans="1:5">
      <c r="A11316" s="774">
        <v>20020</v>
      </c>
      <c r="B11316" s="774" t="s">
        <v>11057</v>
      </c>
      <c r="C11316" s="774" t="s">
        <v>615</v>
      </c>
      <c r="D11316" s="774" t="s">
        <v>7723</v>
      </c>
      <c r="E11316" s="717">
        <v>11.26</v>
      </c>
    </row>
    <row r="11317" spans="1:5">
      <c r="A11317" s="774">
        <v>41038</v>
      </c>
      <c r="B11317" s="774" t="s">
        <v>11058</v>
      </c>
      <c r="C11317" s="774" t="s">
        <v>7941</v>
      </c>
      <c r="D11317" s="774" t="s">
        <v>7723</v>
      </c>
      <c r="E11317" s="718">
        <v>2008.82</v>
      </c>
    </row>
    <row r="11318" spans="1:5">
      <c r="A11318" s="774">
        <v>4094</v>
      </c>
      <c r="B11318" s="774" t="s">
        <v>11059</v>
      </c>
      <c r="C11318" s="774" t="s">
        <v>615</v>
      </c>
      <c r="D11318" s="774" t="s">
        <v>7723</v>
      </c>
      <c r="E11318" s="717">
        <v>15.95</v>
      </c>
    </row>
    <row r="11319" spans="1:5">
      <c r="A11319" s="774">
        <v>40988</v>
      </c>
      <c r="B11319" s="774" t="s">
        <v>11060</v>
      </c>
      <c r="C11319" s="774" t="s">
        <v>7941</v>
      </c>
      <c r="D11319" s="774" t="s">
        <v>7723</v>
      </c>
      <c r="E11319" s="718">
        <v>2844.04</v>
      </c>
    </row>
    <row r="11320" spans="1:5">
      <c r="A11320" s="774">
        <v>4095</v>
      </c>
      <c r="B11320" s="774" t="s">
        <v>11061</v>
      </c>
      <c r="C11320" s="774" t="s">
        <v>615</v>
      </c>
      <c r="D11320" s="774" t="s">
        <v>7723</v>
      </c>
      <c r="E11320" s="717">
        <v>11.02</v>
      </c>
    </row>
    <row r="11321" spans="1:5">
      <c r="A11321" s="774">
        <v>40990</v>
      </c>
      <c r="B11321" s="774" t="s">
        <v>11062</v>
      </c>
      <c r="C11321" s="774" t="s">
        <v>7941</v>
      </c>
      <c r="D11321" s="774" t="s">
        <v>7723</v>
      </c>
      <c r="E11321" s="718">
        <v>1964.99</v>
      </c>
    </row>
    <row r="11322" spans="1:5">
      <c r="A11322" s="774">
        <v>4097</v>
      </c>
      <c r="B11322" s="774" t="s">
        <v>11063</v>
      </c>
      <c r="C11322" s="774" t="s">
        <v>615</v>
      </c>
      <c r="D11322" s="774" t="s">
        <v>7723</v>
      </c>
      <c r="E11322" s="717">
        <v>10.96</v>
      </c>
    </row>
    <row r="11323" spans="1:5">
      <c r="A11323" s="774">
        <v>40994</v>
      </c>
      <c r="B11323" s="774" t="s">
        <v>11064</v>
      </c>
      <c r="C11323" s="774" t="s">
        <v>7941</v>
      </c>
      <c r="D11323" s="774" t="s">
        <v>7723</v>
      </c>
      <c r="E11323" s="718">
        <v>1953.34</v>
      </c>
    </row>
    <row r="11324" spans="1:5">
      <c r="A11324" s="774">
        <v>4096</v>
      </c>
      <c r="B11324" s="774" t="s">
        <v>11065</v>
      </c>
      <c r="C11324" s="774" t="s">
        <v>615</v>
      </c>
      <c r="D11324" s="774" t="s">
        <v>7723</v>
      </c>
      <c r="E11324" s="717">
        <v>11.02</v>
      </c>
    </row>
    <row r="11325" spans="1:5">
      <c r="A11325" s="774">
        <v>40992</v>
      </c>
      <c r="B11325" s="774" t="s">
        <v>11066</v>
      </c>
      <c r="C11325" s="774" t="s">
        <v>7941</v>
      </c>
      <c r="D11325" s="774" t="s">
        <v>7723</v>
      </c>
      <c r="E11325" s="718">
        <v>1964.99</v>
      </c>
    </row>
    <row r="11326" spans="1:5">
      <c r="A11326" s="774">
        <v>13955</v>
      </c>
      <c r="B11326" s="774" t="s">
        <v>11067</v>
      </c>
      <c r="C11326" s="774" t="s">
        <v>7728</v>
      </c>
      <c r="D11326" s="774" t="s">
        <v>7737</v>
      </c>
      <c r="E11326" s="718">
        <v>2547.63</v>
      </c>
    </row>
    <row r="11327" spans="1:5">
      <c r="A11327" s="774">
        <v>4114</v>
      </c>
      <c r="B11327" s="774" t="s">
        <v>11068</v>
      </c>
      <c r="C11327" s="774" t="s">
        <v>7728</v>
      </c>
      <c r="D11327" s="774" t="s">
        <v>7723</v>
      </c>
      <c r="E11327" s="717">
        <v>54.98</v>
      </c>
    </row>
    <row r="11328" spans="1:5">
      <c r="A11328" s="774">
        <v>36797</v>
      </c>
      <c r="B11328" s="774" t="s">
        <v>11069</v>
      </c>
      <c r="C11328" s="774" t="s">
        <v>7728</v>
      </c>
      <c r="D11328" s="774" t="s">
        <v>7723</v>
      </c>
      <c r="E11328" s="717">
        <v>48.95</v>
      </c>
    </row>
    <row r="11329" spans="1:5">
      <c r="A11329" s="774">
        <v>4107</v>
      </c>
      <c r="B11329" s="774" t="s">
        <v>11070</v>
      </c>
      <c r="C11329" s="774" t="s">
        <v>7728</v>
      </c>
      <c r="D11329" s="774" t="s">
        <v>7723</v>
      </c>
      <c r="E11329" s="717">
        <v>46.15</v>
      </c>
    </row>
    <row r="11330" spans="1:5">
      <c r="A11330" s="774">
        <v>4102</v>
      </c>
      <c r="B11330" s="774" t="s">
        <v>11071</v>
      </c>
      <c r="C11330" s="774" t="s">
        <v>7728</v>
      </c>
      <c r="D11330" s="774" t="s">
        <v>7726</v>
      </c>
      <c r="E11330" s="717">
        <v>56.34</v>
      </c>
    </row>
    <row r="11331" spans="1:5">
      <c r="A11331" s="774">
        <v>36799</v>
      </c>
      <c r="B11331" s="774" t="s">
        <v>11072</v>
      </c>
      <c r="C11331" s="774" t="s">
        <v>7728</v>
      </c>
      <c r="D11331" s="774" t="s">
        <v>7723</v>
      </c>
      <c r="E11331" s="717">
        <v>47.51</v>
      </c>
    </row>
    <row r="11332" spans="1:5">
      <c r="A11332" s="774">
        <v>2747</v>
      </c>
      <c r="B11332" s="774" t="s">
        <v>11073</v>
      </c>
      <c r="C11332" s="774" t="s">
        <v>7760</v>
      </c>
      <c r="D11332" s="774" t="s">
        <v>7737</v>
      </c>
      <c r="E11332" s="717">
        <v>20.79</v>
      </c>
    </row>
    <row r="11333" spans="1:5">
      <c r="A11333" s="774">
        <v>21138</v>
      </c>
      <c r="B11333" s="774" t="s">
        <v>11074</v>
      </c>
      <c r="C11333" s="774" t="s">
        <v>7760</v>
      </c>
      <c r="D11333" s="774" t="s">
        <v>7737</v>
      </c>
      <c r="E11333" s="717">
        <v>6.59</v>
      </c>
    </row>
    <row r="11334" spans="1:5">
      <c r="A11334" s="774">
        <v>10826</v>
      </c>
      <c r="B11334" s="774" t="s">
        <v>11075</v>
      </c>
      <c r="C11334" s="774" t="s">
        <v>7728</v>
      </c>
      <c r="D11334" s="774" t="s">
        <v>7723</v>
      </c>
      <c r="E11334" s="717">
        <v>45.68</v>
      </c>
    </row>
    <row r="11335" spans="1:5">
      <c r="A11335" s="774">
        <v>365</v>
      </c>
      <c r="B11335" s="774" t="s">
        <v>11076</v>
      </c>
      <c r="C11335" s="774" t="s">
        <v>7728</v>
      </c>
      <c r="D11335" s="774" t="s">
        <v>7723</v>
      </c>
      <c r="E11335" s="717">
        <v>28.32</v>
      </c>
    </row>
    <row r="11336" spans="1:5">
      <c r="A11336" s="774">
        <v>38639</v>
      </c>
      <c r="B11336" s="774" t="s">
        <v>11077</v>
      </c>
      <c r="C11336" s="774" t="s">
        <v>7728</v>
      </c>
      <c r="D11336" s="774" t="s">
        <v>7723</v>
      </c>
      <c r="E11336" s="717">
        <v>109.65</v>
      </c>
    </row>
    <row r="11337" spans="1:5">
      <c r="A11337" s="774">
        <v>38640</v>
      </c>
      <c r="B11337" s="774" t="s">
        <v>11078</v>
      </c>
      <c r="C11337" s="774" t="s">
        <v>7728</v>
      </c>
      <c r="D11337" s="774" t="s">
        <v>7723</v>
      </c>
      <c r="E11337" s="717">
        <v>1.64</v>
      </c>
    </row>
    <row r="11338" spans="1:5">
      <c r="A11338" s="774">
        <v>358</v>
      </c>
      <c r="B11338" s="774" t="s">
        <v>11079</v>
      </c>
      <c r="C11338" s="774" t="s">
        <v>7728</v>
      </c>
      <c r="D11338" s="774" t="s">
        <v>7723</v>
      </c>
      <c r="E11338" s="717">
        <v>33.81</v>
      </c>
    </row>
    <row r="11339" spans="1:5">
      <c r="A11339" s="774">
        <v>359</v>
      </c>
      <c r="B11339" s="774" t="s">
        <v>11080</v>
      </c>
      <c r="C11339" s="774" t="s">
        <v>7728</v>
      </c>
      <c r="D11339" s="774" t="s">
        <v>7723</v>
      </c>
      <c r="E11339" s="717">
        <v>69.44</v>
      </c>
    </row>
    <row r="11340" spans="1:5">
      <c r="A11340" s="774">
        <v>38641</v>
      </c>
      <c r="B11340" s="774" t="s">
        <v>11081</v>
      </c>
      <c r="C11340" s="774" t="s">
        <v>7728</v>
      </c>
      <c r="D11340" s="774" t="s">
        <v>7723</v>
      </c>
      <c r="E11340" s="717">
        <v>68.53</v>
      </c>
    </row>
    <row r="11341" spans="1:5">
      <c r="A11341" s="774">
        <v>360</v>
      </c>
      <c r="B11341" s="774" t="s">
        <v>11082</v>
      </c>
      <c r="C11341" s="774" t="s">
        <v>7728</v>
      </c>
      <c r="D11341" s="774" t="s">
        <v>7726</v>
      </c>
      <c r="E11341" s="717">
        <v>1.59</v>
      </c>
    </row>
    <row r="11342" spans="1:5">
      <c r="A11342" s="774">
        <v>4127</v>
      </c>
      <c r="B11342" s="774" t="s">
        <v>11083</v>
      </c>
      <c r="C11342" s="774" t="s">
        <v>7728</v>
      </c>
      <c r="D11342" s="774" t="s">
        <v>7737</v>
      </c>
      <c r="E11342" s="717">
        <v>202.04</v>
      </c>
    </row>
    <row r="11343" spans="1:5">
      <c r="A11343" s="774">
        <v>4154</v>
      </c>
      <c r="B11343" s="774" t="s">
        <v>11084</v>
      </c>
      <c r="C11343" s="774" t="s">
        <v>7728</v>
      </c>
      <c r="D11343" s="774" t="s">
        <v>7737</v>
      </c>
      <c r="E11343" s="717">
        <v>246.85</v>
      </c>
    </row>
    <row r="11344" spans="1:5">
      <c r="A11344" s="774">
        <v>4168</v>
      </c>
      <c r="B11344" s="774" t="s">
        <v>11085</v>
      </c>
      <c r="C11344" s="774" t="s">
        <v>7728</v>
      </c>
      <c r="D11344" s="774" t="s">
        <v>7737</v>
      </c>
      <c r="E11344" s="717">
        <v>260.7</v>
      </c>
    </row>
    <row r="11345" spans="1:5">
      <c r="A11345" s="774">
        <v>4161</v>
      </c>
      <c r="B11345" s="774" t="s">
        <v>11086</v>
      </c>
      <c r="C11345" s="774" t="s">
        <v>7728</v>
      </c>
      <c r="D11345" s="774" t="s">
        <v>7737</v>
      </c>
      <c r="E11345" s="717">
        <v>250.92</v>
      </c>
    </row>
    <row r="11346" spans="1:5">
      <c r="A11346" s="774">
        <v>42430</v>
      </c>
      <c r="B11346" s="774" t="s">
        <v>11087</v>
      </c>
      <c r="C11346" s="774" t="s">
        <v>7728</v>
      </c>
      <c r="D11346" s="774" t="s">
        <v>7737</v>
      </c>
      <c r="E11346" s="718">
        <v>4164.82</v>
      </c>
    </row>
    <row r="11347" spans="1:5">
      <c r="A11347" s="774">
        <v>4214</v>
      </c>
      <c r="B11347" s="774" t="s">
        <v>11088</v>
      </c>
      <c r="C11347" s="774" t="s">
        <v>7728</v>
      </c>
      <c r="D11347" s="774" t="s">
        <v>7723</v>
      </c>
      <c r="E11347" s="717">
        <v>9.66</v>
      </c>
    </row>
    <row r="11348" spans="1:5">
      <c r="A11348" s="774">
        <v>4215</v>
      </c>
      <c r="B11348" s="774" t="s">
        <v>11089</v>
      </c>
      <c r="C11348" s="774" t="s">
        <v>7728</v>
      </c>
      <c r="D11348" s="774" t="s">
        <v>7723</v>
      </c>
      <c r="E11348" s="717">
        <v>6.35</v>
      </c>
    </row>
    <row r="11349" spans="1:5">
      <c r="A11349" s="774">
        <v>4210</v>
      </c>
      <c r="B11349" s="774" t="s">
        <v>11090</v>
      </c>
      <c r="C11349" s="774" t="s">
        <v>7728</v>
      </c>
      <c r="D11349" s="774" t="s">
        <v>7723</v>
      </c>
      <c r="E11349" s="717">
        <v>1.07</v>
      </c>
    </row>
    <row r="11350" spans="1:5">
      <c r="A11350" s="774">
        <v>4212</v>
      </c>
      <c r="B11350" s="774" t="s">
        <v>11091</v>
      </c>
      <c r="C11350" s="774" t="s">
        <v>7728</v>
      </c>
      <c r="D11350" s="774" t="s">
        <v>7723</v>
      </c>
      <c r="E11350" s="717">
        <v>3.07</v>
      </c>
    </row>
    <row r="11351" spans="1:5">
      <c r="A11351" s="774">
        <v>4213</v>
      </c>
      <c r="B11351" s="774" t="s">
        <v>11092</v>
      </c>
      <c r="C11351" s="774" t="s">
        <v>7728</v>
      </c>
      <c r="D11351" s="774" t="s">
        <v>7723</v>
      </c>
      <c r="E11351" s="717">
        <v>13.72</v>
      </c>
    </row>
    <row r="11352" spans="1:5">
      <c r="A11352" s="774">
        <v>4211</v>
      </c>
      <c r="B11352" s="774" t="s">
        <v>11093</v>
      </c>
      <c r="C11352" s="774" t="s">
        <v>7728</v>
      </c>
      <c r="D11352" s="774" t="s">
        <v>7723</v>
      </c>
      <c r="E11352" s="717">
        <v>1.53</v>
      </c>
    </row>
    <row r="11353" spans="1:5">
      <c r="A11353" s="774">
        <v>4209</v>
      </c>
      <c r="B11353" s="774" t="s">
        <v>11094</v>
      </c>
      <c r="C11353" s="774" t="s">
        <v>7728</v>
      </c>
      <c r="D11353" s="774" t="s">
        <v>7723</v>
      </c>
      <c r="E11353" s="717">
        <v>12.65</v>
      </c>
    </row>
    <row r="11354" spans="1:5">
      <c r="A11354" s="774">
        <v>4180</v>
      </c>
      <c r="B11354" s="774" t="s">
        <v>11095</v>
      </c>
      <c r="C11354" s="774" t="s">
        <v>7728</v>
      </c>
      <c r="D11354" s="774" t="s">
        <v>7723</v>
      </c>
      <c r="E11354" s="717">
        <v>9.52</v>
      </c>
    </row>
    <row r="11355" spans="1:5">
      <c r="A11355" s="774">
        <v>4177</v>
      </c>
      <c r="B11355" s="774" t="s">
        <v>11096</v>
      </c>
      <c r="C11355" s="774" t="s">
        <v>7728</v>
      </c>
      <c r="D11355" s="774" t="s">
        <v>7723</v>
      </c>
      <c r="E11355" s="717">
        <v>3.16</v>
      </c>
    </row>
    <row r="11356" spans="1:5">
      <c r="A11356" s="774">
        <v>4179</v>
      </c>
      <c r="B11356" s="774" t="s">
        <v>11097</v>
      </c>
      <c r="C11356" s="774" t="s">
        <v>7728</v>
      </c>
      <c r="D11356" s="774" t="s">
        <v>7723</v>
      </c>
      <c r="E11356" s="717">
        <v>6.46</v>
      </c>
    </row>
    <row r="11357" spans="1:5">
      <c r="A11357" s="774">
        <v>4208</v>
      </c>
      <c r="B11357" s="774" t="s">
        <v>11098</v>
      </c>
      <c r="C11357" s="774" t="s">
        <v>7728</v>
      </c>
      <c r="D11357" s="774" t="s">
        <v>7723</v>
      </c>
      <c r="E11357" s="717">
        <v>30.11</v>
      </c>
    </row>
    <row r="11358" spans="1:5">
      <c r="A11358" s="774">
        <v>4181</v>
      </c>
      <c r="B11358" s="774" t="s">
        <v>11099</v>
      </c>
      <c r="C11358" s="774" t="s">
        <v>7728</v>
      </c>
      <c r="D11358" s="774" t="s">
        <v>7723</v>
      </c>
      <c r="E11358" s="717">
        <v>19.670000000000002</v>
      </c>
    </row>
    <row r="11359" spans="1:5">
      <c r="A11359" s="774">
        <v>4178</v>
      </c>
      <c r="B11359" s="774" t="s">
        <v>11100</v>
      </c>
      <c r="C11359" s="774" t="s">
        <v>7728</v>
      </c>
      <c r="D11359" s="774" t="s">
        <v>7723</v>
      </c>
      <c r="E11359" s="717">
        <v>4.38</v>
      </c>
    </row>
    <row r="11360" spans="1:5">
      <c r="A11360" s="774">
        <v>4182</v>
      </c>
      <c r="B11360" s="774" t="s">
        <v>11101</v>
      </c>
      <c r="C11360" s="774" t="s">
        <v>7728</v>
      </c>
      <c r="D11360" s="774" t="s">
        <v>7723</v>
      </c>
      <c r="E11360" s="717">
        <v>48.98</v>
      </c>
    </row>
    <row r="11361" spans="1:5">
      <c r="A11361" s="774">
        <v>4183</v>
      </c>
      <c r="B11361" s="774" t="s">
        <v>11102</v>
      </c>
      <c r="C11361" s="774" t="s">
        <v>7728</v>
      </c>
      <c r="D11361" s="774" t="s">
        <v>7723</v>
      </c>
      <c r="E11361" s="717">
        <v>78.86</v>
      </c>
    </row>
    <row r="11362" spans="1:5">
      <c r="A11362" s="774">
        <v>4184</v>
      </c>
      <c r="B11362" s="774" t="s">
        <v>11103</v>
      </c>
      <c r="C11362" s="774" t="s">
        <v>7728</v>
      </c>
      <c r="D11362" s="774" t="s">
        <v>7723</v>
      </c>
      <c r="E11362" s="717">
        <v>174.07</v>
      </c>
    </row>
    <row r="11363" spans="1:5">
      <c r="A11363" s="774">
        <v>4185</v>
      </c>
      <c r="B11363" s="774" t="s">
        <v>11104</v>
      </c>
      <c r="C11363" s="774" t="s">
        <v>7728</v>
      </c>
      <c r="D11363" s="774" t="s">
        <v>7723</v>
      </c>
      <c r="E11363" s="717">
        <v>289.23</v>
      </c>
    </row>
    <row r="11364" spans="1:5">
      <c r="A11364" s="774">
        <v>4205</v>
      </c>
      <c r="B11364" s="774" t="s">
        <v>11105</v>
      </c>
      <c r="C11364" s="774" t="s">
        <v>7728</v>
      </c>
      <c r="D11364" s="774" t="s">
        <v>7723</v>
      </c>
      <c r="E11364" s="717">
        <v>16.7</v>
      </c>
    </row>
    <row r="11365" spans="1:5">
      <c r="A11365" s="774">
        <v>4192</v>
      </c>
      <c r="B11365" s="774" t="s">
        <v>11106</v>
      </c>
      <c r="C11365" s="774" t="s">
        <v>7728</v>
      </c>
      <c r="D11365" s="774" t="s">
        <v>7723</v>
      </c>
      <c r="E11365" s="717">
        <v>16.7</v>
      </c>
    </row>
    <row r="11366" spans="1:5">
      <c r="A11366" s="774">
        <v>4191</v>
      </c>
      <c r="B11366" s="774" t="s">
        <v>11107</v>
      </c>
      <c r="C11366" s="774" t="s">
        <v>7728</v>
      </c>
      <c r="D11366" s="774" t="s">
        <v>7723</v>
      </c>
      <c r="E11366" s="717">
        <v>16.7</v>
      </c>
    </row>
    <row r="11367" spans="1:5">
      <c r="A11367" s="774">
        <v>4207</v>
      </c>
      <c r="B11367" s="774" t="s">
        <v>11108</v>
      </c>
      <c r="C11367" s="774" t="s">
        <v>7728</v>
      </c>
      <c r="D11367" s="774" t="s">
        <v>7723</v>
      </c>
      <c r="E11367" s="717">
        <v>13.44</v>
      </c>
    </row>
    <row r="11368" spans="1:5">
      <c r="A11368" s="774">
        <v>4206</v>
      </c>
      <c r="B11368" s="774" t="s">
        <v>11109</v>
      </c>
      <c r="C11368" s="774" t="s">
        <v>7728</v>
      </c>
      <c r="D11368" s="774" t="s">
        <v>7723</v>
      </c>
      <c r="E11368" s="717">
        <v>13.05</v>
      </c>
    </row>
    <row r="11369" spans="1:5">
      <c r="A11369" s="774">
        <v>4190</v>
      </c>
      <c r="B11369" s="774" t="s">
        <v>11110</v>
      </c>
      <c r="C11369" s="774" t="s">
        <v>7728</v>
      </c>
      <c r="D11369" s="774" t="s">
        <v>7723</v>
      </c>
      <c r="E11369" s="717">
        <v>13.05</v>
      </c>
    </row>
    <row r="11370" spans="1:5">
      <c r="A11370" s="774">
        <v>4186</v>
      </c>
      <c r="B11370" s="774" t="s">
        <v>11111</v>
      </c>
      <c r="C11370" s="774" t="s">
        <v>7728</v>
      </c>
      <c r="D11370" s="774" t="s">
        <v>7723</v>
      </c>
      <c r="E11370" s="717">
        <v>3.86</v>
      </c>
    </row>
    <row r="11371" spans="1:5">
      <c r="A11371" s="774">
        <v>4188</v>
      </c>
      <c r="B11371" s="774" t="s">
        <v>11112</v>
      </c>
      <c r="C11371" s="774" t="s">
        <v>7728</v>
      </c>
      <c r="D11371" s="774" t="s">
        <v>7723</v>
      </c>
      <c r="E11371" s="717">
        <v>7.87</v>
      </c>
    </row>
    <row r="11372" spans="1:5">
      <c r="A11372" s="774">
        <v>4189</v>
      </c>
      <c r="B11372" s="774" t="s">
        <v>11113</v>
      </c>
      <c r="C11372" s="774" t="s">
        <v>7728</v>
      </c>
      <c r="D11372" s="774" t="s">
        <v>7723</v>
      </c>
      <c r="E11372" s="717">
        <v>7.87</v>
      </c>
    </row>
    <row r="11373" spans="1:5">
      <c r="A11373" s="774">
        <v>4197</v>
      </c>
      <c r="B11373" s="774" t="s">
        <v>11114</v>
      </c>
      <c r="C11373" s="774" t="s">
        <v>7728</v>
      </c>
      <c r="D11373" s="774" t="s">
        <v>7723</v>
      </c>
      <c r="E11373" s="717">
        <v>41.7</v>
      </c>
    </row>
    <row r="11374" spans="1:5">
      <c r="A11374" s="774">
        <v>4194</v>
      </c>
      <c r="B11374" s="774" t="s">
        <v>11115</v>
      </c>
      <c r="C11374" s="774" t="s">
        <v>7728</v>
      </c>
      <c r="D11374" s="774" t="s">
        <v>7723</v>
      </c>
      <c r="E11374" s="717">
        <v>25.2</v>
      </c>
    </row>
    <row r="11375" spans="1:5">
      <c r="A11375" s="774">
        <v>4193</v>
      </c>
      <c r="B11375" s="774" t="s">
        <v>11116</v>
      </c>
      <c r="C11375" s="774" t="s">
        <v>7728</v>
      </c>
      <c r="D11375" s="774" t="s">
        <v>7723</v>
      </c>
      <c r="E11375" s="717">
        <v>25.2</v>
      </c>
    </row>
    <row r="11376" spans="1:5">
      <c r="A11376" s="774">
        <v>4204</v>
      </c>
      <c r="B11376" s="774" t="s">
        <v>11117</v>
      </c>
      <c r="C11376" s="774" t="s">
        <v>7728</v>
      </c>
      <c r="D11376" s="774" t="s">
        <v>7723</v>
      </c>
      <c r="E11376" s="717">
        <v>25.2</v>
      </c>
    </row>
    <row r="11377" spans="1:5">
      <c r="A11377" s="774">
        <v>4187</v>
      </c>
      <c r="B11377" s="774" t="s">
        <v>11118</v>
      </c>
      <c r="C11377" s="774" t="s">
        <v>7728</v>
      </c>
      <c r="D11377" s="774" t="s">
        <v>7723</v>
      </c>
      <c r="E11377" s="717">
        <v>5.0199999999999996</v>
      </c>
    </row>
    <row r="11378" spans="1:5">
      <c r="A11378" s="774">
        <v>4202</v>
      </c>
      <c r="B11378" s="774" t="s">
        <v>11119</v>
      </c>
      <c r="C11378" s="774" t="s">
        <v>7728</v>
      </c>
      <c r="D11378" s="774" t="s">
        <v>7723</v>
      </c>
      <c r="E11378" s="717">
        <v>76.17</v>
      </c>
    </row>
    <row r="11379" spans="1:5">
      <c r="A11379" s="774">
        <v>4203</v>
      </c>
      <c r="B11379" s="774" t="s">
        <v>11120</v>
      </c>
      <c r="C11379" s="774" t="s">
        <v>7728</v>
      </c>
      <c r="D11379" s="774" t="s">
        <v>7723</v>
      </c>
      <c r="E11379" s="717">
        <v>67.27</v>
      </c>
    </row>
    <row r="11380" spans="1:5">
      <c r="A11380" s="774">
        <v>40368</v>
      </c>
      <c r="B11380" s="774" t="s">
        <v>11121</v>
      </c>
      <c r="C11380" s="774" t="s">
        <v>7728</v>
      </c>
      <c r="D11380" s="774" t="s">
        <v>7737</v>
      </c>
      <c r="E11380" s="717">
        <v>32.450000000000003</v>
      </c>
    </row>
    <row r="11381" spans="1:5">
      <c r="A11381" s="774">
        <v>40365</v>
      </c>
      <c r="B11381" s="774" t="s">
        <v>11122</v>
      </c>
      <c r="C11381" s="774" t="s">
        <v>7728</v>
      </c>
      <c r="D11381" s="774" t="s">
        <v>7737</v>
      </c>
      <c r="E11381" s="717">
        <v>21.89</v>
      </c>
    </row>
    <row r="11382" spans="1:5">
      <c r="A11382" s="774">
        <v>40356</v>
      </c>
      <c r="B11382" s="774" t="s">
        <v>11123</v>
      </c>
      <c r="C11382" s="774" t="s">
        <v>7728</v>
      </c>
      <c r="D11382" s="774" t="s">
        <v>7737</v>
      </c>
      <c r="E11382" s="717">
        <v>7.48</v>
      </c>
    </row>
    <row r="11383" spans="1:5">
      <c r="A11383" s="774">
        <v>40362</v>
      </c>
      <c r="B11383" s="774" t="s">
        <v>11124</v>
      </c>
      <c r="C11383" s="774" t="s">
        <v>7728</v>
      </c>
      <c r="D11383" s="774" t="s">
        <v>7737</v>
      </c>
      <c r="E11383" s="717">
        <v>14.5</v>
      </c>
    </row>
    <row r="11384" spans="1:5">
      <c r="A11384" s="774">
        <v>40374</v>
      </c>
      <c r="B11384" s="774" t="s">
        <v>11125</v>
      </c>
      <c r="C11384" s="774" t="s">
        <v>7728</v>
      </c>
      <c r="D11384" s="774" t="s">
        <v>7737</v>
      </c>
      <c r="E11384" s="717">
        <v>84.81</v>
      </c>
    </row>
    <row r="11385" spans="1:5">
      <c r="A11385" s="774">
        <v>40371</v>
      </c>
      <c r="B11385" s="774" t="s">
        <v>11126</v>
      </c>
      <c r="C11385" s="774" t="s">
        <v>7728</v>
      </c>
      <c r="D11385" s="774" t="s">
        <v>7737</v>
      </c>
      <c r="E11385" s="717">
        <v>53.39</v>
      </c>
    </row>
    <row r="11386" spans="1:5">
      <c r="A11386" s="774">
        <v>40359</v>
      </c>
      <c r="B11386" s="774" t="s">
        <v>11127</v>
      </c>
      <c r="C11386" s="774" t="s">
        <v>7728</v>
      </c>
      <c r="D11386" s="774" t="s">
        <v>7737</v>
      </c>
      <c r="E11386" s="717">
        <v>9.66</v>
      </c>
    </row>
    <row r="11387" spans="1:5">
      <c r="A11387" s="774">
        <v>7595</v>
      </c>
      <c r="B11387" s="774" t="s">
        <v>11128</v>
      </c>
      <c r="C11387" s="774" t="s">
        <v>615</v>
      </c>
      <c r="D11387" s="774" t="s">
        <v>7723</v>
      </c>
      <c r="E11387" s="717">
        <v>7.46</v>
      </c>
    </row>
    <row r="11388" spans="1:5">
      <c r="A11388" s="774">
        <v>41094</v>
      </c>
      <c r="B11388" s="774" t="s">
        <v>11129</v>
      </c>
      <c r="C11388" s="774" t="s">
        <v>7941</v>
      </c>
      <c r="D11388" s="774" t="s">
        <v>7723</v>
      </c>
      <c r="E11388" s="718">
        <v>1332.22</v>
      </c>
    </row>
    <row r="11389" spans="1:5">
      <c r="A11389" s="774">
        <v>39609</v>
      </c>
      <c r="B11389" s="774" t="s">
        <v>11130</v>
      </c>
      <c r="C11389" s="774" t="s">
        <v>7728</v>
      </c>
      <c r="D11389" s="774" t="s">
        <v>7723</v>
      </c>
      <c r="E11389" s="718">
        <v>68168.38</v>
      </c>
    </row>
    <row r="11390" spans="1:5">
      <c r="A11390" s="774">
        <v>39610</v>
      </c>
      <c r="B11390" s="774" t="s">
        <v>11131</v>
      </c>
      <c r="C11390" s="774" t="s">
        <v>7728</v>
      </c>
      <c r="D11390" s="774" t="s">
        <v>7723</v>
      </c>
      <c r="E11390" s="718">
        <v>99504.57</v>
      </c>
    </row>
    <row r="11391" spans="1:5">
      <c r="A11391" s="774">
        <v>39611</v>
      </c>
      <c r="B11391" s="774" t="s">
        <v>11132</v>
      </c>
      <c r="C11391" s="774" t="s">
        <v>7728</v>
      </c>
      <c r="D11391" s="774" t="s">
        <v>7723</v>
      </c>
      <c r="E11391" s="718">
        <v>120416.82</v>
      </c>
    </row>
    <row r="11392" spans="1:5">
      <c r="A11392" s="774">
        <v>39612</v>
      </c>
      <c r="B11392" s="774" t="s">
        <v>11133</v>
      </c>
      <c r="C11392" s="774" t="s">
        <v>7728</v>
      </c>
      <c r="D11392" s="774" t="s">
        <v>7723</v>
      </c>
      <c r="E11392" s="718">
        <v>188635.66</v>
      </c>
    </row>
    <row r="11393" spans="1:5">
      <c r="A11393" s="774">
        <v>39608</v>
      </c>
      <c r="B11393" s="774" t="s">
        <v>11134</v>
      </c>
      <c r="C11393" s="774" t="s">
        <v>7728</v>
      </c>
      <c r="D11393" s="774" t="s">
        <v>7723</v>
      </c>
      <c r="E11393" s="718">
        <v>54506.720000000001</v>
      </c>
    </row>
    <row r="11394" spans="1:5">
      <c r="A11394" s="774">
        <v>38175</v>
      </c>
      <c r="B11394" s="774" t="s">
        <v>11135</v>
      </c>
      <c r="C11394" s="774" t="s">
        <v>7728</v>
      </c>
      <c r="D11394" s="774" t="s">
        <v>7723</v>
      </c>
      <c r="E11394" s="717">
        <v>3.6</v>
      </c>
    </row>
    <row r="11395" spans="1:5">
      <c r="A11395" s="774">
        <v>38176</v>
      </c>
      <c r="B11395" s="774" t="s">
        <v>11136</v>
      </c>
      <c r="C11395" s="774" t="s">
        <v>7728</v>
      </c>
      <c r="D11395" s="774" t="s">
        <v>7723</v>
      </c>
      <c r="E11395" s="717">
        <v>10.59</v>
      </c>
    </row>
    <row r="11396" spans="1:5">
      <c r="A11396" s="774">
        <v>36152</v>
      </c>
      <c r="B11396" s="774" t="s">
        <v>11137</v>
      </c>
      <c r="C11396" s="774" t="s">
        <v>7728</v>
      </c>
      <c r="D11396" s="774" t="s">
        <v>7723</v>
      </c>
      <c r="E11396" s="717">
        <v>4.68</v>
      </c>
    </row>
    <row r="11397" spans="1:5">
      <c r="A11397" s="774">
        <v>11138</v>
      </c>
      <c r="B11397" s="774" t="s">
        <v>11138</v>
      </c>
      <c r="C11397" s="774" t="s">
        <v>7722</v>
      </c>
      <c r="D11397" s="774" t="s">
        <v>7723</v>
      </c>
      <c r="E11397" s="717">
        <v>2.44</v>
      </c>
    </row>
    <row r="11398" spans="1:5">
      <c r="A11398" s="774">
        <v>5333</v>
      </c>
      <c r="B11398" s="774" t="s">
        <v>11139</v>
      </c>
      <c r="C11398" s="774" t="s">
        <v>7722</v>
      </c>
      <c r="D11398" s="774" t="s">
        <v>7723</v>
      </c>
      <c r="E11398" s="717">
        <v>17</v>
      </c>
    </row>
    <row r="11399" spans="1:5">
      <c r="A11399" s="774">
        <v>4221</v>
      </c>
      <c r="B11399" s="774" t="s">
        <v>11140</v>
      </c>
      <c r="C11399" s="774" t="s">
        <v>7722</v>
      </c>
      <c r="D11399" s="774" t="s">
        <v>7726</v>
      </c>
      <c r="E11399" s="717">
        <v>3.79</v>
      </c>
    </row>
    <row r="11400" spans="1:5">
      <c r="A11400" s="774">
        <v>4227</v>
      </c>
      <c r="B11400" s="774" t="s">
        <v>11141</v>
      </c>
      <c r="C11400" s="774" t="s">
        <v>7722</v>
      </c>
      <c r="D11400" s="774" t="s">
        <v>7726</v>
      </c>
      <c r="E11400" s="717">
        <v>24.5</v>
      </c>
    </row>
    <row r="11401" spans="1:5">
      <c r="A11401" s="774">
        <v>38170</v>
      </c>
      <c r="B11401" s="774" t="s">
        <v>11142</v>
      </c>
      <c r="C11401" s="774" t="s">
        <v>7728</v>
      </c>
      <c r="D11401" s="774" t="s">
        <v>7723</v>
      </c>
      <c r="E11401" s="717">
        <v>15.73</v>
      </c>
    </row>
    <row r="11402" spans="1:5">
      <c r="A11402" s="774">
        <v>4252</v>
      </c>
      <c r="B11402" s="774" t="s">
        <v>11143</v>
      </c>
      <c r="C11402" s="774" t="s">
        <v>615</v>
      </c>
      <c r="D11402" s="774" t="s">
        <v>7723</v>
      </c>
      <c r="E11402" s="717">
        <v>12.4</v>
      </c>
    </row>
    <row r="11403" spans="1:5">
      <c r="A11403" s="774">
        <v>40980</v>
      </c>
      <c r="B11403" s="774" t="s">
        <v>11144</v>
      </c>
      <c r="C11403" s="774" t="s">
        <v>7941</v>
      </c>
      <c r="D11403" s="774" t="s">
        <v>7723</v>
      </c>
      <c r="E11403" s="718">
        <v>2211.89</v>
      </c>
    </row>
    <row r="11404" spans="1:5">
      <c r="A11404" s="774">
        <v>4243</v>
      </c>
      <c r="B11404" s="774" t="s">
        <v>11145</v>
      </c>
      <c r="C11404" s="774" t="s">
        <v>615</v>
      </c>
      <c r="D11404" s="774" t="s">
        <v>7723</v>
      </c>
      <c r="E11404" s="717">
        <v>10.76</v>
      </c>
    </row>
    <row r="11405" spans="1:5">
      <c r="A11405" s="774">
        <v>41031</v>
      </c>
      <c r="B11405" s="774" t="s">
        <v>11146</v>
      </c>
      <c r="C11405" s="774" t="s">
        <v>7941</v>
      </c>
      <c r="D11405" s="774" t="s">
        <v>7723</v>
      </c>
      <c r="E11405" s="718">
        <v>1920.19</v>
      </c>
    </row>
    <row r="11406" spans="1:5">
      <c r="A11406" s="774">
        <v>37666</v>
      </c>
      <c r="B11406" s="774" t="s">
        <v>11147</v>
      </c>
      <c r="C11406" s="774" t="s">
        <v>615</v>
      </c>
      <c r="D11406" s="774" t="s">
        <v>7723</v>
      </c>
      <c r="E11406" s="717">
        <v>10.39</v>
      </c>
    </row>
    <row r="11407" spans="1:5">
      <c r="A11407" s="774">
        <v>40986</v>
      </c>
      <c r="B11407" s="774" t="s">
        <v>11148</v>
      </c>
      <c r="C11407" s="774" t="s">
        <v>7941</v>
      </c>
      <c r="D11407" s="774" t="s">
        <v>7723</v>
      </c>
      <c r="E11407" s="718">
        <v>1853.06</v>
      </c>
    </row>
    <row r="11408" spans="1:5">
      <c r="A11408" s="774">
        <v>4250</v>
      </c>
      <c r="B11408" s="774" t="s">
        <v>11149</v>
      </c>
      <c r="C11408" s="774" t="s">
        <v>615</v>
      </c>
      <c r="D11408" s="774" t="s">
        <v>7723</v>
      </c>
      <c r="E11408" s="717">
        <v>11.05</v>
      </c>
    </row>
    <row r="11409" spans="1:5">
      <c r="A11409" s="774">
        <v>40978</v>
      </c>
      <c r="B11409" s="774" t="s">
        <v>11150</v>
      </c>
      <c r="C11409" s="774" t="s">
        <v>7941</v>
      </c>
      <c r="D11409" s="774" t="s">
        <v>7723</v>
      </c>
      <c r="E11409" s="718">
        <v>1969.99</v>
      </c>
    </row>
    <row r="11410" spans="1:5">
      <c r="A11410" s="774">
        <v>25960</v>
      </c>
      <c r="B11410" s="774" t="s">
        <v>11151</v>
      </c>
      <c r="C11410" s="774" t="s">
        <v>615</v>
      </c>
      <c r="D11410" s="774" t="s">
        <v>7723</v>
      </c>
      <c r="E11410" s="717">
        <v>13.26</v>
      </c>
    </row>
    <row r="11411" spans="1:5">
      <c r="A11411" s="774">
        <v>41043</v>
      </c>
      <c r="B11411" s="774" t="s">
        <v>11152</v>
      </c>
      <c r="C11411" s="774" t="s">
        <v>7941</v>
      </c>
      <c r="D11411" s="774" t="s">
        <v>7723</v>
      </c>
      <c r="E11411" s="718">
        <v>2363.3200000000002</v>
      </c>
    </row>
    <row r="11412" spans="1:5">
      <c r="A11412" s="774">
        <v>4234</v>
      </c>
      <c r="B11412" s="774" t="s">
        <v>11153</v>
      </c>
      <c r="C11412" s="774" t="s">
        <v>615</v>
      </c>
      <c r="D11412" s="774" t="s">
        <v>7726</v>
      </c>
      <c r="E11412" s="717">
        <v>14.53</v>
      </c>
    </row>
    <row r="11413" spans="1:5">
      <c r="A11413" s="774">
        <v>40987</v>
      </c>
      <c r="B11413" s="774" t="s">
        <v>11154</v>
      </c>
      <c r="C11413" s="774" t="s">
        <v>7941</v>
      </c>
      <c r="D11413" s="774" t="s">
        <v>7723</v>
      </c>
      <c r="E11413" s="718">
        <v>2588.92</v>
      </c>
    </row>
    <row r="11414" spans="1:5">
      <c r="A11414" s="774">
        <v>4253</v>
      </c>
      <c r="B11414" s="774" t="s">
        <v>11155</v>
      </c>
      <c r="C11414" s="774" t="s">
        <v>615</v>
      </c>
      <c r="D11414" s="774" t="s">
        <v>7723</v>
      </c>
      <c r="E11414" s="717">
        <v>11.02</v>
      </c>
    </row>
    <row r="11415" spans="1:5">
      <c r="A11415" s="774">
        <v>40981</v>
      </c>
      <c r="B11415" s="774" t="s">
        <v>11156</v>
      </c>
      <c r="C11415" s="774" t="s">
        <v>7941</v>
      </c>
      <c r="D11415" s="774" t="s">
        <v>7723</v>
      </c>
      <c r="E11415" s="718">
        <v>1964.99</v>
      </c>
    </row>
    <row r="11416" spans="1:5">
      <c r="A11416" s="774">
        <v>4254</v>
      </c>
      <c r="B11416" s="774" t="s">
        <v>11157</v>
      </c>
      <c r="C11416" s="774" t="s">
        <v>615</v>
      </c>
      <c r="D11416" s="774" t="s">
        <v>7723</v>
      </c>
      <c r="E11416" s="717">
        <v>11.02</v>
      </c>
    </row>
    <row r="11417" spans="1:5">
      <c r="A11417" s="774">
        <v>41036</v>
      </c>
      <c r="B11417" s="774" t="s">
        <v>11158</v>
      </c>
      <c r="C11417" s="774" t="s">
        <v>7941</v>
      </c>
      <c r="D11417" s="774" t="s">
        <v>7723</v>
      </c>
      <c r="E11417" s="718">
        <v>1964.99</v>
      </c>
    </row>
    <row r="11418" spans="1:5">
      <c r="A11418" s="774">
        <v>4251</v>
      </c>
      <c r="B11418" s="774" t="s">
        <v>11159</v>
      </c>
      <c r="C11418" s="774" t="s">
        <v>615</v>
      </c>
      <c r="D11418" s="774" t="s">
        <v>7723</v>
      </c>
      <c r="E11418" s="717">
        <v>13</v>
      </c>
    </row>
    <row r="11419" spans="1:5">
      <c r="A11419" s="774">
        <v>40979</v>
      </c>
      <c r="B11419" s="774" t="s">
        <v>11160</v>
      </c>
      <c r="C11419" s="774" t="s">
        <v>7941</v>
      </c>
      <c r="D11419" s="774" t="s">
        <v>7723</v>
      </c>
      <c r="E11419" s="718">
        <v>2317.66</v>
      </c>
    </row>
    <row r="11420" spans="1:5">
      <c r="A11420" s="774">
        <v>4230</v>
      </c>
      <c r="B11420" s="774" t="s">
        <v>11161</v>
      </c>
      <c r="C11420" s="774" t="s">
        <v>615</v>
      </c>
      <c r="D11420" s="774" t="s">
        <v>7723</v>
      </c>
      <c r="E11420" s="717">
        <v>11.03</v>
      </c>
    </row>
    <row r="11421" spans="1:5">
      <c r="A11421" s="774">
        <v>40998</v>
      </c>
      <c r="B11421" s="774" t="s">
        <v>11162</v>
      </c>
      <c r="C11421" s="774" t="s">
        <v>7941</v>
      </c>
      <c r="D11421" s="774" t="s">
        <v>7723</v>
      </c>
      <c r="E11421" s="718">
        <v>1968.86</v>
      </c>
    </row>
    <row r="11422" spans="1:5">
      <c r="A11422" s="774">
        <v>4257</v>
      </c>
      <c r="B11422" s="774" t="s">
        <v>11163</v>
      </c>
      <c r="C11422" s="774" t="s">
        <v>615</v>
      </c>
      <c r="D11422" s="774" t="s">
        <v>7723</v>
      </c>
      <c r="E11422" s="717">
        <v>11.35</v>
      </c>
    </row>
    <row r="11423" spans="1:5">
      <c r="A11423" s="774">
        <v>40982</v>
      </c>
      <c r="B11423" s="774" t="s">
        <v>11164</v>
      </c>
      <c r="C11423" s="774" t="s">
        <v>7941</v>
      </c>
      <c r="D11423" s="774" t="s">
        <v>7723</v>
      </c>
      <c r="E11423" s="718">
        <v>2022.54</v>
      </c>
    </row>
    <row r="11424" spans="1:5">
      <c r="A11424" s="774">
        <v>4240</v>
      </c>
      <c r="B11424" s="774" t="s">
        <v>11165</v>
      </c>
      <c r="C11424" s="774" t="s">
        <v>615</v>
      </c>
      <c r="D11424" s="774" t="s">
        <v>7723</v>
      </c>
      <c r="E11424" s="717">
        <v>13.48</v>
      </c>
    </row>
    <row r="11425" spans="1:5">
      <c r="A11425" s="774">
        <v>41026</v>
      </c>
      <c r="B11425" s="774" t="s">
        <v>11166</v>
      </c>
      <c r="C11425" s="774" t="s">
        <v>7941</v>
      </c>
      <c r="D11425" s="774" t="s">
        <v>7723</v>
      </c>
      <c r="E11425" s="718">
        <v>2403.6</v>
      </c>
    </row>
    <row r="11426" spans="1:5">
      <c r="A11426" s="774">
        <v>4239</v>
      </c>
      <c r="B11426" s="774" t="s">
        <v>11167</v>
      </c>
      <c r="C11426" s="774" t="s">
        <v>615</v>
      </c>
      <c r="D11426" s="774" t="s">
        <v>7723</v>
      </c>
      <c r="E11426" s="717">
        <v>16.54</v>
      </c>
    </row>
    <row r="11427" spans="1:5">
      <c r="A11427" s="774">
        <v>41024</v>
      </c>
      <c r="B11427" s="774" t="s">
        <v>11168</v>
      </c>
      <c r="C11427" s="774" t="s">
        <v>7941</v>
      </c>
      <c r="D11427" s="774" t="s">
        <v>7723</v>
      </c>
      <c r="E11427" s="718">
        <v>2948.78</v>
      </c>
    </row>
    <row r="11428" spans="1:5">
      <c r="A11428" s="774">
        <v>4248</v>
      </c>
      <c r="B11428" s="774" t="s">
        <v>11169</v>
      </c>
      <c r="C11428" s="774" t="s">
        <v>615</v>
      </c>
      <c r="D11428" s="774" t="s">
        <v>7723</v>
      </c>
      <c r="E11428" s="717">
        <v>12.6</v>
      </c>
    </row>
    <row r="11429" spans="1:5">
      <c r="A11429" s="774">
        <v>41033</v>
      </c>
      <c r="B11429" s="774" t="s">
        <v>11170</v>
      </c>
      <c r="C11429" s="774" t="s">
        <v>7941</v>
      </c>
      <c r="D11429" s="774" t="s">
        <v>7723</v>
      </c>
      <c r="E11429" s="718">
        <v>2247.92</v>
      </c>
    </row>
    <row r="11430" spans="1:5">
      <c r="A11430" s="774">
        <v>25959</v>
      </c>
      <c r="B11430" s="774" t="s">
        <v>11171</v>
      </c>
      <c r="C11430" s="774" t="s">
        <v>615</v>
      </c>
      <c r="D11430" s="774" t="s">
        <v>7723</v>
      </c>
      <c r="E11430" s="717">
        <v>13.92</v>
      </c>
    </row>
    <row r="11431" spans="1:5">
      <c r="A11431" s="774">
        <v>41040</v>
      </c>
      <c r="B11431" s="774" t="s">
        <v>11172</v>
      </c>
      <c r="C11431" s="774" t="s">
        <v>7941</v>
      </c>
      <c r="D11431" s="774" t="s">
        <v>7723</v>
      </c>
      <c r="E11431" s="718">
        <v>2481.4899999999998</v>
      </c>
    </row>
    <row r="11432" spans="1:5">
      <c r="A11432" s="774">
        <v>4238</v>
      </c>
      <c r="B11432" s="774" t="s">
        <v>11173</v>
      </c>
      <c r="C11432" s="774" t="s">
        <v>615</v>
      </c>
      <c r="D11432" s="774" t="s">
        <v>7723</v>
      </c>
      <c r="E11432" s="717">
        <v>11.11</v>
      </c>
    </row>
    <row r="11433" spans="1:5">
      <c r="A11433" s="774">
        <v>41012</v>
      </c>
      <c r="B11433" s="774" t="s">
        <v>11174</v>
      </c>
      <c r="C11433" s="774" t="s">
        <v>7941</v>
      </c>
      <c r="D11433" s="774" t="s">
        <v>7723</v>
      </c>
      <c r="E11433" s="718">
        <v>1982.07</v>
      </c>
    </row>
    <row r="11434" spans="1:5">
      <c r="A11434" s="774">
        <v>4237</v>
      </c>
      <c r="B11434" s="774" t="s">
        <v>11175</v>
      </c>
      <c r="C11434" s="774" t="s">
        <v>615</v>
      </c>
      <c r="D11434" s="774" t="s">
        <v>7723</v>
      </c>
      <c r="E11434" s="717">
        <v>11.02</v>
      </c>
    </row>
    <row r="11435" spans="1:5">
      <c r="A11435" s="774">
        <v>41002</v>
      </c>
      <c r="B11435" s="774" t="s">
        <v>11176</v>
      </c>
      <c r="C11435" s="774" t="s">
        <v>7941</v>
      </c>
      <c r="D11435" s="774" t="s">
        <v>7723</v>
      </c>
      <c r="E11435" s="718">
        <v>1964.99</v>
      </c>
    </row>
    <row r="11436" spans="1:5">
      <c r="A11436" s="774">
        <v>4233</v>
      </c>
      <c r="B11436" s="774" t="s">
        <v>11177</v>
      </c>
      <c r="C11436" s="774" t="s">
        <v>615</v>
      </c>
      <c r="D11436" s="774" t="s">
        <v>7723</v>
      </c>
      <c r="E11436" s="717">
        <v>11.95</v>
      </c>
    </row>
    <row r="11437" spans="1:5">
      <c r="A11437" s="774">
        <v>41001</v>
      </c>
      <c r="B11437" s="774" t="s">
        <v>11178</v>
      </c>
      <c r="C11437" s="774" t="s">
        <v>7941</v>
      </c>
      <c r="D11437" s="774" t="s">
        <v>7723</v>
      </c>
      <c r="E11437" s="718">
        <v>2131.02</v>
      </c>
    </row>
    <row r="11438" spans="1:5">
      <c r="A11438" s="774">
        <v>2</v>
      </c>
      <c r="B11438" s="774" t="s">
        <v>11179</v>
      </c>
      <c r="C11438" s="774" t="s">
        <v>7938</v>
      </c>
      <c r="D11438" s="774" t="s">
        <v>7723</v>
      </c>
      <c r="E11438" s="717">
        <v>12.17</v>
      </c>
    </row>
    <row r="11439" spans="1:5">
      <c r="A11439" s="774">
        <v>36517</v>
      </c>
      <c r="B11439" s="774" t="s">
        <v>11180</v>
      </c>
      <c r="C11439" s="774" t="s">
        <v>7728</v>
      </c>
      <c r="D11439" s="774" t="s">
        <v>7737</v>
      </c>
      <c r="E11439" s="718">
        <v>341843.94</v>
      </c>
    </row>
    <row r="11440" spans="1:5">
      <c r="A11440" s="774">
        <v>4262</v>
      </c>
      <c r="B11440" s="774" t="s">
        <v>11181</v>
      </c>
      <c r="C11440" s="774" t="s">
        <v>7728</v>
      </c>
      <c r="D11440" s="774" t="s">
        <v>7737</v>
      </c>
      <c r="E11440" s="718">
        <v>384959.4</v>
      </c>
    </row>
    <row r="11441" spans="1:5">
      <c r="A11441" s="774">
        <v>4263</v>
      </c>
      <c r="B11441" s="774" t="s">
        <v>11182</v>
      </c>
      <c r="C11441" s="774" t="s">
        <v>7728</v>
      </c>
      <c r="D11441" s="774" t="s">
        <v>7737</v>
      </c>
      <c r="E11441" s="718">
        <v>533810.34</v>
      </c>
    </row>
    <row r="11442" spans="1:5">
      <c r="A11442" s="774">
        <v>36518</v>
      </c>
      <c r="B11442" s="774" t="s">
        <v>11183</v>
      </c>
      <c r="C11442" s="774" t="s">
        <v>7728</v>
      </c>
      <c r="D11442" s="774" t="s">
        <v>7737</v>
      </c>
      <c r="E11442" s="718">
        <v>607722.54</v>
      </c>
    </row>
    <row r="11443" spans="1:5">
      <c r="A11443" s="774">
        <v>14221</v>
      </c>
      <c r="B11443" s="774" t="s">
        <v>11184</v>
      </c>
      <c r="C11443" s="774" t="s">
        <v>7728</v>
      </c>
      <c r="D11443" s="774" t="s">
        <v>7737</v>
      </c>
      <c r="E11443" s="718">
        <v>354675.91</v>
      </c>
    </row>
    <row r="11444" spans="1:5">
      <c r="A11444" s="774">
        <v>38402</v>
      </c>
      <c r="B11444" s="774" t="s">
        <v>11185</v>
      </c>
      <c r="C11444" s="774" t="s">
        <v>7728</v>
      </c>
      <c r="D11444" s="774" t="s">
        <v>7723</v>
      </c>
      <c r="E11444" s="717">
        <v>9.25</v>
      </c>
    </row>
    <row r="11445" spans="1:5">
      <c r="A11445" s="774">
        <v>3412</v>
      </c>
      <c r="B11445" s="774" t="s">
        <v>11186</v>
      </c>
      <c r="C11445" s="774" t="s">
        <v>7725</v>
      </c>
      <c r="D11445" s="774" t="s">
        <v>7737</v>
      </c>
      <c r="E11445" s="717">
        <v>13.77</v>
      </c>
    </row>
    <row r="11446" spans="1:5">
      <c r="A11446" s="774">
        <v>3413</v>
      </c>
      <c r="B11446" s="774" t="s">
        <v>11187</v>
      </c>
      <c r="C11446" s="774" t="s">
        <v>7725</v>
      </c>
      <c r="D11446" s="774" t="s">
        <v>7737</v>
      </c>
      <c r="E11446" s="717">
        <v>31</v>
      </c>
    </row>
    <row r="11447" spans="1:5">
      <c r="A11447" s="774">
        <v>39744</v>
      </c>
      <c r="B11447" s="774" t="s">
        <v>11188</v>
      </c>
      <c r="C11447" s="774" t="s">
        <v>7725</v>
      </c>
      <c r="D11447" s="774" t="s">
        <v>7737</v>
      </c>
      <c r="E11447" s="717">
        <v>24.07</v>
      </c>
    </row>
    <row r="11448" spans="1:5">
      <c r="A11448" s="774">
        <v>39745</v>
      </c>
      <c r="B11448" s="774" t="s">
        <v>11189</v>
      </c>
      <c r="C11448" s="774" t="s">
        <v>7725</v>
      </c>
      <c r="D11448" s="774" t="s">
        <v>7737</v>
      </c>
      <c r="E11448" s="717">
        <v>50.81</v>
      </c>
    </row>
    <row r="11449" spans="1:5">
      <c r="A11449" s="774">
        <v>39637</v>
      </c>
      <c r="B11449" s="774" t="s">
        <v>11190</v>
      </c>
      <c r="C11449" s="774" t="s">
        <v>7725</v>
      </c>
      <c r="D11449" s="774" t="s">
        <v>7723</v>
      </c>
      <c r="E11449" s="717">
        <v>80.040000000000006</v>
      </c>
    </row>
    <row r="11450" spans="1:5">
      <c r="A11450" s="774">
        <v>39638</v>
      </c>
      <c r="B11450" s="774" t="s">
        <v>11191</v>
      </c>
      <c r="C11450" s="774" t="s">
        <v>7725</v>
      </c>
      <c r="D11450" s="774" t="s">
        <v>7723</v>
      </c>
      <c r="E11450" s="717">
        <v>149.05000000000001</v>
      </c>
    </row>
    <row r="11451" spans="1:5">
      <c r="A11451" s="774">
        <v>39639</v>
      </c>
      <c r="B11451" s="774" t="s">
        <v>11192</v>
      </c>
      <c r="C11451" s="774" t="s">
        <v>7725</v>
      </c>
      <c r="D11451" s="774" t="s">
        <v>7723</v>
      </c>
      <c r="E11451" s="717">
        <v>196.51</v>
      </c>
    </row>
    <row r="11452" spans="1:5">
      <c r="A11452" s="774">
        <v>39517</v>
      </c>
      <c r="B11452" s="774" t="s">
        <v>11193</v>
      </c>
      <c r="C11452" s="774" t="s">
        <v>7725</v>
      </c>
      <c r="D11452" s="774" t="s">
        <v>7737</v>
      </c>
      <c r="E11452" s="717">
        <v>289.22000000000003</v>
      </c>
    </row>
    <row r="11453" spans="1:5">
      <c r="A11453" s="774">
        <v>39518</v>
      </c>
      <c r="B11453" s="774" t="s">
        <v>11194</v>
      </c>
      <c r="C11453" s="774" t="s">
        <v>7725</v>
      </c>
      <c r="D11453" s="774" t="s">
        <v>7737</v>
      </c>
      <c r="E11453" s="717">
        <v>342.89</v>
      </c>
    </row>
    <row r="11454" spans="1:5">
      <c r="A11454" s="774">
        <v>38366</v>
      </c>
      <c r="B11454" s="774" t="s">
        <v>11195</v>
      </c>
      <c r="C11454" s="774" t="s">
        <v>7725</v>
      </c>
      <c r="D11454" s="774" t="s">
        <v>7723</v>
      </c>
      <c r="E11454" s="717">
        <v>3.49</v>
      </c>
    </row>
    <row r="11455" spans="1:5">
      <c r="A11455" s="774">
        <v>11703</v>
      </c>
      <c r="B11455" s="774" t="s">
        <v>11196</v>
      </c>
      <c r="C11455" s="774" t="s">
        <v>7728</v>
      </c>
      <c r="D11455" s="774" t="s">
        <v>7723</v>
      </c>
      <c r="E11455" s="717">
        <v>30.67</v>
      </c>
    </row>
    <row r="11456" spans="1:5">
      <c r="A11456" s="774">
        <v>37400</v>
      </c>
      <c r="B11456" s="774" t="s">
        <v>11197</v>
      </c>
      <c r="C11456" s="774" t="s">
        <v>7728</v>
      </c>
      <c r="D11456" s="774" t="s">
        <v>7723</v>
      </c>
      <c r="E11456" s="717">
        <v>48.72</v>
      </c>
    </row>
    <row r="11457" spans="1:5">
      <c r="A11457" s="774">
        <v>25400</v>
      </c>
      <c r="B11457" s="774" t="s">
        <v>11198</v>
      </c>
      <c r="C11457" s="774" t="s">
        <v>7728</v>
      </c>
      <c r="D11457" s="774" t="s">
        <v>7723</v>
      </c>
      <c r="E11457" s="718">
        <v>1873.19</v>
      </c>
    </row>
    <row r="11458" spans="1:5">
      <c r="A11458" s="774">
        <v>4272</v>
      </c>
      <c r="B11458" s="774" t="s">
        <v>11199</v>
      </c>
      <c r="C11458" s="774" t="s">
        <v>7728</v>
      </c>
      <c r="D11458" s="774" t="s">
        <v>7723</v>
      </c>
      <c r="E11458" s="717">
        <v>100.03</v>
      </c>
    </row>
    <row r="11459" spans="1:5">
      <c r="A11459" s="774">
        <v>4276</v>
      </c>
      <c r="B11459" s="774" t="s">
        <v>11200</v>
      </c>
      <c r="C11459" s="774" t="s">
        <v>7728</v>
      </c>
      <c r="D11459" s="774" t="s">
        <v>7723</v>
      </c>
      <c r="E11459" s="717">
        <v>295.25</v>
      </c>
    </row>
    <row r="11460" spans="1:5">
      <c r="A11460" s="774">
        <v>4273</v>
      </c>
      <c r="B11460" s="774" t="s">
        <v>11201</v>
      </c>
      <c r="C11460" s="774" t="s">
        <v>7728</v>
      </c>
      <c r="D11460" s="774" t="s">
        <v>7723</v>
      </c>
      <c r="E11460" s="717">
        <v>490.46</v>
      </c>
    </row>
    <row r="11461" spans="1:5">
      <c r="A11461" s="774">
        <v>4274</v>
      </c>
      <c r="B11461" s="774" t="s">
        <v>11202</v>
      </c>
      <c r="C11461" s="774" t="s">
        <v>7728</v>
      </c>
      <c r="D11461" s="774" t="s">
        <v>7726</v>
      </c>
      <c r="E11461" s="717">
        <v>113.73</v>
      </c>
    </row>
    <row r="11462" spans="1:5">
      <c r="A11462" s="774">
        <v>39438</v>
      </c>
      <c r="B11462" s="774" t="s">
        <v>11203</v>
      </c>
      <c r="C11462" s="774" t="s">
        <v>7728</v>
      </c>
      <c r="D11462" s="774" t="s">
        <v>7723</v>
      </c>
      <c r="E11462" s="717">
        <v>0.23</v>
      </c>
    </row>
    <row r="11463" spans="1:5">
      <c r="A11463" s="774">
        <v>11963</v>
      </c>
      <c r="B11463" s="774" t="s">
        <v>11204</v>
      </c>
      <c r="C11463" s="774" t="s">
        <v>7728</v>
      </c>
      <c r="D11463" s="774" t="s">
        <v>7723</v>
      </c>
      <c r="E11463" s="717">
        <v>8.57</v>
      </c>
    </row>
    <row r="11464" spans="1:5">
      <c r="A11464" s="774">
        <v>11964</v>
      </c>
      <c r="B11464" s="774" t="s">
        <v>11205</v>
      </c>
      <c r="C11464" s="774" t="s">
        <v>7728</v>
      </c>
      <c r="D11464" s="774" t="s">
        <v>7723</v>
      </c>
      <c r="E11464" s="717">
        <v>2.16</v>
      </c>
    </row>
    <row r="11465" spans="1:5">
      <c r="A11465" s="774">
        <v>4379</v>
      </c>
      <c r="B11465" s="774" t="s">
        <v>11206</v>
      </c>
      <c r="C11465" s="774" t="s">
        <v>7728</v>
      </c>
      <c r="D11465" s="774" t="s">
        <v>7723</v>
      </c>
      <c r="E11465" s="717">
        <v>0.04</v>
      </c>
    </row>
    <row r="11466" spans="1:5">
      <c r="A11466" s="774">
        <v>4377</v>
      </c>
      <c r="B11466" s="774" t="s">
        <v>11207</v>
      </c>
      <c r="C11466" s="774" t="s">
        <v>7728</v>
      </c>
      <c r="D11466" s="774" t="s">
        <v>7723</v>
      </c>
      <c r="E11466" s="717">
        <v>0.17</v>
      </c>
    </row>
    <row r="11467" spans="1:5">
      <c r="A11467" s="774">
        <v>4356</v>
      </c>
      <c r="B11467" s="774" t="s">
        <v>11208</v>
      </c>
      <c r="C11467" s="774" t="s">
        <v>7728</v>
      </c>
      <c r="D11467" s="774" t="s">
        <v>7723</v>
      </c>
      <c r="E11467" s="717">
        <v>0.23</v>
      </c>
    </row>
    <row r="11468" spans="1:5">
      <c r="A11468" s="774">
        <v>13246</v>
      </c>
      <c r="B11468" s="774" t="s">
        <v>11209</v>
      </c>
      <c r="C11468" s="774" t="s">
        <v>7728</v>
      </c>
      <c r="D11468" s="774" t="s">
        <v>7723</v>
      </c>
      <c r="E11468" s="717">
        <v>0.4</v>
      </c>
    </row>
    <row r="11469" spans="1:5">
      <c r="A11469" s="774">
        <v>4346</v>
      </c>
      <c r="B11469" s="774" t="s">
        <v>11210</v>
      </c>
      <c r="C11469" s="774" t="s">
        <v>7728</v>
      </c>
      <c r="D11469" s="774" t="s">
        <v>7723</v>
      </c>
      <c r="E11469" s="717">
        <v>9.18</v>
      </c>
    </row>
    <row r="11470" spans="1:5">
      <c r="A11470" s="774">
        <v>11955</v>
      </c>
      <c r="B11470" s="774" t="s">
        <v>11211</v>
      </c>
      <c r="C11470" s="774" t="s">
        <v>7728</v>
      </c>
      <c r="D11470" s="774" t="s">
        <v>7723</v>
      </c>
      <c r="E11470" s="717">
        <v>4.0199999999999996</v>
      </c>
    </row>
    <row r="11471" spans="1:5">
      <c r="A11471" s="774">
        <v>11960</v>
      </c>
      <c r="B11471" s="774" t="s">
        <v>11212</v>
      </c>
      <c r="C11471" s="774" t="s">
        <v>7728</v>
      </c>
      <c r="D11471" s="774" t="s">
        <v>7723</v>
      </c>
      <c r="E11471" s="717">
        <v>0.13</v>
      </c>
    </row>
    <row r="11472" spans="1:5">
      <c r="A11472" s="774">
        <v>4333</v>
      </c>
      <c r="B11472" s="774" t="s">
        <v>11213</v>
      </c>
      <c r="C11472" s="774" t="s">
        <v>7728</v>
      </c>
      <c r="D11472" s="774" t="s">
        <v>7723</v>
      </c>
      <c r="E11472" s="717">
        <v>0.23</v>
      </c>
    </row>
    <row r="11473" spans="1:5">
      <c r="A11473" s="774">
        <v>4358</v>
      </c>
      <c r="B11473" s="774" t="s">
        <v>11214</v>
      </c>
      <c r="C11473" s="774" t="s">
        <v>7728</v>
      </c>
      <c r="D11473" s="774" t="s">
        <v>7723</v>
      </c>
      <c r="E11473" s="717">
        <v>1.84</v>
      </c>
    </row>
    <row r="11474" spans="1:5">
      <c r="A11474" s="774">
        <v>39435</v>
      </c>
      <c r="B11474" s="774" t="s">
        <v>11215</v>
      </c>
      <c r="C11474" s="774" t="s">
        <v>7728</v>
      </c>
      <c r="D11474" s="774" t="s">
        <v>7723</v>
      </c>
      <c r="E11474" s="717">
        <v>0.09</v>
      </c>
    </row>
    <row r="11475" spans="1:5">
      <c r="A11475" s="774">
        <v>39436</v>
      </c>
      <c r="B11475" s="774" t="s">
        <v>11216</v>
      </c>
      <c r="C11475" s="774" t="s">
        <v>7728</v>
      </c>
      <c r="D11475" s="774" t="s">
        <v>7723</v>
      </c>
      <c r="E11475" s="717">
        <v>0.15</v>
      </c>
    </row>
    <row r="11476" spans="1:5">
      <c r="A11476" s="774">
        <v>39437</v>
      </c>
      <c r="B11476" s="774" t="s">
        <v>11217</v>
      </c>
      <c r="C11476" s="774" t="s">
        <v>7728</v>
      </c>
      <c r="D11476" s="774" t="s">
        <v>7723</v>
      </c>
      <c r="E11476" s="717">
        <v>0.2</v>
      </c>
    </row>
    <row r="11477" spans="1:5">
      <c r="A11477" s="774">
        <v>39439</v>
      </c>
      <c r="B11477" s="774" t="s">
        <v>11218</v>
      </c>
      <c r="C11477" s="774" t="s">
        <v>7728</v>
      </c>
      <c r="D11477" s="774" t="s">
        <v>7723</v>
      </c>
      <c r="E11477" s="717">
        <v>0.14000000000000001</v>
      </c>
    </row>
    <row r="11478" spans="1:5">
      <c r="A11478" s="774">
        <v>39440</v>
      </c>
      <c r="B11478" s="774" t="s">
        <v>11219</v>
      </c>
      <c r="C11478" s="774" t="s">
        <v>7728</v>
      </c>
      <c r="D11478" s="774" t="s">
        <v>7723</v>
      </c>
      <c r="E11478" s="717">
        <v>0.18</v>
      </c>
    </row>
    <row r="11479" spans="1:5">
      <c r="A11479" s="774">
        <v>39441</v>
      </c>
      <c r="B11479" s="774" t="s">
        <v>11220</v>
      </c>
      <c r="C11479" s="774" t="s">
        <v>7728</v>
      </c>
      <c r="D11479" s="774" t="s">
        <v>7723</v>
      </c>
      <c r="E11479" s="717">
        <v>0.23</v>
      </c>
    </row>
    <row r="11480" spans="1:5">
      <c r="A11480" s="774">
        <v>39442</v>
      </c>
      <c r="B11480" s="774" t="s">
        <v>11221</v>
      </c>
      <c r="C11480" s="774" t="s">
        <v>7728</v>
      </c>
      <c r="D11480" s="774" t="s">
        <v>7723</v>
      </c>
      <c r="E11480" s="717">
        <v>0.16</v>
      </c>
    </row>
    <row r="11481" spans="1:5">
      <c r="A11481" s="774">
        <v>39443</v>
      </c>
      <c r="B11481" s="774" t="s">
        <v>11222</v>
      </c>
      <c r="C11481" s="774" t="s">
        <v>7728</v>
      </c>
      <c r="D11481" s="774" t="s">
        <v>7723</v>
      </c>
      <c r="E11481" s="717">
        <v>0.22</v>
      </c>
    </row>
    <row r="11482" spans="1:5">
      <c r="A11482" s="774">
        <v>4329</v>
      </c>
      <c r="B11482" s="774" t="s">
        <v>11223</v>
      </c>
      <c r="C11482" s="774" t="s">
        <v>7728</v>
      </c>
      <c r="D11482" s="774" t="s">
        <v>7726</v>
      </c>
      <c r="E11482" s="717">
        <v>1.96</v>
      </c>
    </row>
    <row r="11483" spans="1:5">
      <c r="A11483" s="774">
        <v>4383</v>
      </c>
      <c r="B11483" s="774" t="s">
        <v>11224</v>
      </c>
      <c r="C11483" s="774" t="s">
        <v>7728</v>
      </c>
      <c r="D11483" s="774" t="s">
        <v>7723</v>
      </c>
      <c r="E11483" s="717">
        <v>17.72</v>
      </c>
    </row>
    <row r="11484" spans="1:5">
      <c r="A11484" s="774">
        <v>4344</v>
      </c>
      <c r="B11484" s="774" t="s">
        <v>11225</v>
      </c>
      <c r="C11484" s="774" t="s">
        <v>7728</v>
      </c>
      <c r="D11484" s="774" t="s">
        <v>7723</v>
      </c>
      <c r="E11484" s="717">
        <v>18.57</v>
      </c>
    </row>
    <row r="11485" spans="1:5">
      <c r="A11485" s="774">
        <v>436</v>
      </c>
      <c r="B11485" s="774" t="s">
        <v>11226</v>
      </c>
      <c r="C11485" s="774" t="s">
        <v>7728</v>
      </c>
      <c r="D11485" s="774" t="s">
        <v>7737</v>
      </c>
      <c r="E11485" s="717">
        <v>6.24</v>
      </c>
    </row>
    <row r="11486" spans="1:5">
      <c r="A11486" s="774">
        <v>442</v>
      </c>
      <c r="B11486" s="774" t="s">
        <v>11227</v>
      </c>
      <c r="C11486" s="774" t="s">
        <v>7728</v>
      </c>
      <c r="D11486" s="774" t="s">
        <v>7737</v>
      </c>
      <c r="E11486" s="717">
        <v>3.69</v>
      </c>
    </row>
    <row r="11487" spans="1:5">
      <c r="A11487" s="774">
        <v>11953</v>
      </c>
      <c r="B11487" s="774" t="s">
        <v>11228</v>
      </c>
      <c r="C11487" s="774" t="s">
        <v>7728</v>
      </c>
      <c r="D11487" s="774" t="s">
        <v>7723</v>
      </c>
      <c r="E11487" s="717">
        <v>2.94</v>
      </c>
    </row>
    <row r="11488" spans="1:5">
      <c r="A11488" s="774">
        <v>4335</v>
      </c>
      <c r="B11488" s="774" t="s">
        <v>11229</v>
      </c>
      <c r="C11488" s="774" t="s">
        <v>7728</v>
      </c>
      <c r="D11488" s="774" t="s">
        <v>7723</v>
      </c>
      <c r="E11488" s="717">
        <v>12.47</v>
      </c>
    </row>
    <row r="11489" spans="1:5">
      <c r="A11489" s="774">
        <v>4334</v>
      </c>
      <c r="B11489" s="774" t="s">
        <v>11230</v>
      </c>
      <c r="C11489" s="774" t="s">
        <v>7728</v>
      </c>
      <c r="D11489" s="774" t="s">
        <v>7723</v>
      </c>
      <c r="E11489" s="717">
        <v>17.11</v>
      </c>
    </row>
    <row r="11490" spans="1:5">
      <c r="A11490" s="774">
        <v>4343</v>
      </c>
      <c r="B11490" s="774" t="s">
        <v>11231</v>
      </c>
      <c r="C11490" s="774" t="s">
        <v>7728</v>
      </c>
      <c r="D11490" s="774" t="s">
        <v>7723</v>
      </c>
      <c r="E11490" s="717">
        <v>4.2</v>
      </c>
    </row>
    <row r="11491" spans="1:5">
      <c r="A11491" s="774">
        <v>430</v>
      </c>
      <c r="B11491" s="774" t="s">
        <v>11232</v>
      </c>
      <c r="C11491" s="774" t="s">
        <v>7728</v>
      </c>
      <c r="D11491" s="774" t="s">
        <v>7737</v>
      </c>
      <c r="E11491" s="717">
        <v>5.58</v>
      </c>
    </row>
    <row r="11492" spans="1:5">
      <c r="A11492" s="774">
        <v>441</v>
      </c>
      <c r="B11492" s="774" t="s">
        <v>11233</v>
      </c>
      <c r="C11492" s="774" t="s">
        <v>7728</v>
      </c>
      <c r="D11492" s="774" t="s">
        <v>7737</v>
      </c>
      <c r="E11492" s="717">
        <v>6.15</v>
      </c>
    </row>
    <row r="11493" spans="1:5">
      <c r="A11493" s="774">
        <v>431</v>
      </c>
      <c r="B11493" s="774" t="s">
        <v>11234</v>
      </c>
      <c r="C11493" s="774" t="s">
        <v>7728</v>
      </c>
      <c r="D11493" s="774" t="s">
        <v>7737</v>
      </c>
      <c r="E11493" s="717">
        <v>7.42</v>
      </c>
    </row>
    <row r="11494" spans="1:5">
      <c r="A11494" s="774">
        <v>432</v>
      </c>
      <c r="B11494" s="774" t="s">
        <v>11235</v>
      </c>
      <c r="C11494" s="774" t="s">
        <v>7728</v>
      </c>
      <c r="D11494" s="774" t="s">
        <v>7737</v>
      </c>
      <c r="E11494" s="717">
        <v>8.19</v>
      </c>
    </row>
    <row r="11495" spans="1:5">
      <c r="A11495" s="774">
        <v>429</v>
      </c>
      <c r="B11495" s="774" t="s">
        <v>11236</v>
      </c>
      <c r="C11495" s="774" t="s">
        <v>7728</v>
      </c>
      <c r="D11495" s="774" t="s">
        <v>7737</v>
      </c>
      <c r="E11495" s="717">
        <v>11.04</v>
      </c>
    </row>
    <row r="11496" spans="1:5">
      <c r="A11496" s="774">
        <v>439</v>
      </c>
      <c r="B11496" s="774" t="s">
        <v>11237</v>
      </c>
      <c r="C11496" s="774" t="s">
        <v>7728</v>
      </c>
      <c r="D11496" s="774" t="s">
        <v>7737</v>
      </c>
      <c r="E11496" s="717">
        <v>9.41</v>
      </c>
    </row>
    <row r="11497" spans="1:5">
      <c r="A11497" s="774">
        <v>433</v>
      </c>
      <c r="B11497" s="774" t="s">
        <v>11238</v>
      </c>
      <c r="C11497" s="774" t="s">
        <v>7728</v>
      </c>
      <c r="D11497" s="774" t="s">
        <v>7737</v>
      </c>
      <c r="E11497" s="717">
        <v>10.98</v>
      </c>
    </row>
    <row r="11498" spans="1:5">
      <c r="A11498" s="774">
        <v>437</v>
      </c>
      <c r="B11498" s="774" t="s">
        <v>11239</v>
      </c>
      <c r="C11498" s="774" t="s">
        <v>7728</v>
      </c>
      <c r="D11498" s="774" t="s">
        <v>7737</v>
      </c>
      <c r="E11498" s="717">
        <v>14.59</v>
      </c>
    </row>
    <row r="11499" spans="1:5">
      <c r="A11499" s="774">
        <v>11790</v>
      </c>
      <c r="B11499" s="774" t="s">
        <v>11240</v>
      </c>
      <c r="C11499" s="774" t="s">
        <v>7728</v>
      </c>
      <c r="D11499" s="774" t="s">
        <v>7737</v>
      </c>
      <c r="E11499" s="717">
        <v>16.55</v>
      </c>
    </row>
    <row r="11500" spans="1:5">
      <c r="A11500" s="774">
        <v>428</v>
      </c>
      <c r="B11500" s="774" t="s">
        <v>11241</v>
      </c>
      <c r="C11500" s="774" t="s">
        <v>7728</v>
      </c>
      <c r="D11500" s="774" t="s">
        <v>7737</v>
      </c>
      <c r="E11500" s="717">
        <v>18</v>
      </c>
    </row>
    <row r="11501" spans="1:5">
      <c r="A11501" s="774">
        <v>4384</v>
      </c>
      <c r="B11501" s="774" t="s">
        <v>11242</v>
      </c>
      <c r="C11501" s="774" t="s">
        <v>7728</v>
      </c>
      <c r="D11501" s="774" t="s">
        <v>7723</v>
      </c>
      <c r="E11501" s="717">
        <v>20.36</v>
      </c>
    </row>
    <row r="11502" spans="1:5">
      <c r="A11502" s="774">
        <v>4351</v>
      </c>
      <c r="B11502" s="774" t="s">
        <v>11243</v>
      </c>
      <c r="C11502" s="774" t="s">
        <v>7728</v>
      </c>
      <c r="D11502" s="774" t="s">
        <v>7723</v>
      </c>
      <c r="E11502" s="717">
        <v>15.1</v>
      </c>
    </row>
    <row r="11503" spans="1:5">
      <c r="A11503" s="774">
        <v>11054</v>
      </c>
      <c r="B11503" s="774" t="s">
        <v>11244</v>
      </c>
      <c r="C11503" s="774" t="s">
        <v>7728</v>
      </c>
      <c r="D11503" s="774" t="s">
        <v>7723</v>
      </c>
      <c r="E11503" s="717">
        <v>0.03</v>
      </c>
    </row>
    <row r="11504" spans="1:5">
      <c r="A11504" s="774">
        <v>11055</v>
      </c>
      <c r="B11504" s="774" t="s">
        <v>11245</v>
      </c>
      <c r="C11504" s="774" t="s">
        <v>7728</v>
      </c>
      <c r="D11504" s="774" t="s">
        <v>7723</v>
      </c>
      <c r="E11504" s="717">
        <v>0.06</v>
      </c>
    </row>
    <row r="11505" spans="1:5">
      <c r="A11505" s="774">
        <v>11056</v>
      </c>
      <c r="B11505" s="774" t="s">
        <v>11246</v>
      </c>
      <c r="C11505" s="774" t="s">
        <v>7728</v>
      </c>
      <c r="D11505" s="774" t="s">
        <v>7723</v>
      </c>
      <c r="E11505" s="717">
        <v>7.0000000000000007E-2</v>
      </c>
    </row>
    <row r="11506" spans="1:5">
      <c r="A11506" s="774">
        <v>11057</v>
      </c>
      <c r="B11506" s="774" t="s">
        <v>11247</v>
      </c>
      <c r="C11506" s="774" t="s">
        <v>7728</v>
      </c>
      <c r="D11506" s="774" t="s">
        <v>7723</v>
      </c>
      <c r="E11506" s="717">
        <v>0.14000000000000001</v>
      </c>
    </row>
    <row r="11507" spans="1:5">
      <c r="A11507" s="774">
        <v>11059</v>
      </c>
      <c r="B11507" s="774" t="s">
        <v>11248</v>
      </c>
      <c r="C11507" s="774" t="s">
        <v>7728</v>
      </c>
      <c r="D11507" s="774" t="s">
        <v>7723</v>
      </c>
      <c r="E11507" s="717">
        <v>0.27</v>
      </c>
    </row>
    <row r="11508" spans="1:5">
      <c r="A11508" s="774">
        <v>11058</v>
      </c>
      <c r="B11508" s="774" t="s">
        <v>11249</v>
      </c>
      <c r="C11508" s="774" t="s">
        <v>7728</v>
      </c>
      <c r="D11508" s="774" t="s">
        <v>7723</v>
      </c>
      <c r="E11508" s="717">
        <v>0.35</v>
      </c>
    </row>
    <row r="11509" spans="1:5">
      <c r="A11509" s="774">
        <v>4380</v>
      </c>
      <c r="B11509" s="774" t="s">
        <v>11250</v>
      </c>
      <c r="C11509" s="774" t="s">
        <v>7728</v>
      </c>
      <c r="D11509" s="774" t="s">
        <v>7723</v>
      </c>
      <c r="E11509" s="717">
        <v>1.18</v>
      </c>
    </row>
    <row r="11510" spans="1:5">
      <c r="A11510" s="774">
        <v>4299</v>
      </c>
      <c r="B11510" s="774" t="s">
        <v>11251</v>
      </c>
      <c r="C11510" s="774" t="s">
        <v>7728</v>
      </c>
      <c r="D11510" s="774" t="s">
        <v>7726</v>
      </c>
      <c r="E11510" s="717">
        <v>1.1100000000000001</v>
      </c>
    </row>
    <row r="11511" spans="1:5">
      <c r="A11511" s="774">
        <v>4304</v>
      </c>
      <c r="B11511" s="774" t="s">
        <v>11252</v>
      </c>
      <c r="C11511" s="774" t="s">
        <v>7728</v>
      </c>
      <c r="D11511" s="774" t="s">
        <v>7723</v>
      </c>
      <c r="E11511" s="717">
        <v>1.51</v>
      </c>
    </row>
    <row r="11512" spans="1:5">
      <c r="A11512" s="774">
        <v>4305</v>
      </c>
      <c r="B11512" s="774" t="s">
        <v>11253</v>
      </c>
      <c r="C11512" s="774" t="s">
        <v>7728</v>
      </c>
      <c r="D11512" s="774" t="s">
        <v>7723</v>
      </c>
      <c r="E11512" s="717">
        <v>1.76</v>
      </c>
    </row>
    <row r="11513" spans="1:5">
      <c r="A11513" s="774">
        <v>4306</v>
      </c>
      <c r="B11513" s="774" t="s">
        <v>11254</v>
      </c>
      <c r="C11513" s="774" t="s">
        <v>7728</v>
      </c>
      <c r="D11513" s="774" t="s">
        <v>7723</v>
      </c>
      <c r="E11513" s="717">
        <v>2.04</v>
      </c>
    </row>
    <row r="11514" spans="1:5">
      <c r="A11514" s="774">
        <v>4308</v>
      </c>
      <c r="B11514" s="774" t="s">
        <v>11255</v>
      </c>
      <c r="C11514" s="774" t="s">
        <v>7728</v>
      </c>
      <c r="D11514" s="774" t="s">
        <v>7723</v>
      </c>
      <c r="E11514" s="717">
        <v>4.22</v>
      </c>
    </row>
    <row r="11515" spans="1:5">
      <c r="A11515" s="774">
        <v>4302</v>
      </c>
      <c r="B11515" s="774" t="s">
        <v>11256</v>
      </c>
      <c r="C11515" s="774" t="s">
        <v>7728</v>
      </c>
      <c r="D11515" s="774" t="s">
        <v>7723</v>
      </c>
      <c r="E11515" s="717">
        <v>3.17</v>
      </c>
    </row>
    <row r="11516" spans="1:5">
      <c r="A11516" s="774">
        <v>4300</v>
      </c>
      <c r="B11516" s="774" t="s">
        <v>11257</v>
      </c>
      <c r="C11516" s="774" t="s">
        <v>7728</v>
      </c>
      <c r="D11516" s="774" t="s">
        <v>7723</v>
      </c>
      <c r="E11516" s="717">
        <v>0.75</v>
      </c>
    </row>
    <row r="11517" spans="1:5">
      <c r="A11517" s="774">
        <v>4301</v>
      </c>
      <c r="B11517" s="774" t="s">
        <v>11258</v>
      </c>
      <c r="C11517" s="774" t="s">
        <v>7728</v>
      </c>
      <c r="D11517" s="774" t="s">
        <v>7723</v>
      </c>
      <c r="E11517" s="717">
        <v>0.92</v>
      </c>
    </row>
    <row r="11518" spans="1:5">
      <c r="A11518" s="774">
        <v>4320</v>
      </c>
      <c r="B11518" s="774" t="s">
        <v>11259</v>
      </c>
      <c r="C11518" s="774" t="s">
        <v>7728</v>
      </c>
      <c r="D11518" s="774" t="s">
        <v>7723</v>
      </c>
      <c r="E11518" s="717">
        <v>2.8</v>
      </c>
    </row>
    <row r="11519" spans="1:5">
      <c r="A11519" s="774">
        <v>4318</v>
      </c>
      <c r="B11519" s="774" t="s">
        <v>11260</v>
      </c>
      <c r="C11519" s="774" t="s">
        <v>7728</v>
      </c>
      <c r="D11519" s="774" t="s">
        <v>7723</v>
      </c>
      <c r="E11519" s="717">
        <v>1.36</v>
      </c>
    </row>
    <row r="11520" spans="1:5">
      <c r="A11520" s="774">
        <v>40547</v>
      </c>
      <c r="B11520" s="774" t="s">
        <v>11261</v>
      </c>
      <c r="C11520" s="774" t="s">
        <v>9996</v>
      </c>
      <c r="D11520" s="774" t="s">
        <v>7723</v>
      </c>
      <c r="E11520" s="717">
        <v>24.74</v>
      </c>
    </row>
    <row r="11521" spans="1:5">
      <c r="A11521" s="774">
        <v>11962</v>
      </c>
      <c r="B11521" s="774" t="s">
        <v>11262</v>
      </c>
      <c r="C11521" s="774" t="s">
        <v>7728</v>
      </c>
      <c r="D11521" s="774" t="s">
        <v>7723</v>
      </c>
      <c r="E11521" s="717">
        <v>0.2</v>
      </c>
    </row>
    <row r="11522" spans="1:5">
      <c r="A11522" s="774">
        <v>4332</v>
      </c>
      <c r="B11522" s="774" t="s">
        <v>11263</v>
      </c>
      <c r="C11522" s="774" t="s">
        <v>7728</v>
      </c>
      <c r="D11522" s="774" t="s">
        <v>7723</v>
      </c>
      <c r="E11522" s="717">
        <v>0.98</v>
      </c>
    </row>
    <row r="11523" spans="1:5">
      <c r="A11523" s="774">
        <v>4331</v>
      </c>
      <c r="B11523" s="774" t="s">
        <v>11264</v>
      </c>
      <c r="C11523" s="774" t="s">
        <v>7728</v>
      </c>
      <c r="D11523" s="774" t="s">
        <v>7723</v>
      </c>
      <c r="E11523" s="717">
        <v>3.71</v>
      </c>
    </row>
    <row r="11524" spans="1:5">
      <c r="A11524" s="774">
        <v>4336</v>
      </c>
      <c r="B11524" s="774" t="s">
        <v>11265</v>
      </c>
      <c r="C11524" s="774" t="s">
        <v>7728</v>
      </c>
      <c r="D11524" s="774" t="s">
        <v>7723</v>
      </c>
      <c r="E11524" s="717">
        <v>4.75</v>
      </c>
    </row>
    <row r="11525" spans="1:5">
      <c r="A11525" s="774">
        <v>13294</v>
      </c>
      <c r="B11525" s="774" t="s">
        <v>11266</v>
      </c>
      <c r="C11525" s="774" t="s">
        <v>7728</v>
      </c>
      <c r="D11525" s="774" t="s">
        <v>7723</v>
      </c>
      <c r="E11525" s="717">
        <v>1.36</v>
      </c>
    </row>
    <row r="11526" spans="1:5">
      <c r="A11526" s="774">
        <v>11948</v>
      </c>
      <c r="B11526" s="774" t="s">
        <v>11267</v>
      </c>
      <c r="C11526" s="774" t="s">
        <v>7728</v>
      </c>
      <c r="D11526" s="774" t="s">
        <v>7723</v>
      </c>
      <c r="E11526" s="717">
        <v>0.61</v>
      </c>
    </row>
    <row r="11527" spans="1:5">
      <c r="A11527" s="774">
        <v>4382</v>
      </c>
      <c r="B11527" s="774" t="s">
        <v>11268</v>
      </c>
      <c r="C11527" s="774" t="s">
        <v>7728</v>
      </c>
      <c r="D11527" s="774" t="s">
        <v>7723</v>
      </c>
      <c r="E11527" s="717">
        <v>1.02</v>
      </c>
    </row>
    <row r="11528" spans="1:5">
      <c r="A11528" s="774">
        <v>4354</v>
      </c>
      <c r="B11528" s="774" t="s">
        <v>11269</v>
      </c>
      <c r="C11528" s="774" t="s">
        <v>7728</v>
      </c>
      <c r="D11528" s="774" t="s">
        <v>7723</v>
      </c>
      <c r="E11528" s="717">
        <v>42.6</v>
      </c>
    </row>
    <row r="11529" spans="1:5">
      <c r="A11529" s="774">
        <v>40839</v>
      </c>
      <c r="B11529" s="774" t="s">
        <v>11270</v>
      </c>
      <c r="C11529" s="774" t="s">
        <v>9996</v>
      </c>
      <c r="D11529" s="774" t="s">
        <v>7723</v>
      </c>
      <c r="E11529" s="717">
        <v>102.52</v>
      </c>
    </row>
    <row r="11530" spans="1:5">
      <c r="A11530" s="774">
        <v>40552</v>
      </c>
      <c r="B11530" s="774" t="s">
        <v>11271</v>
      </c>
      <c r="C11530" s="774" t="s">
        <v>9996</v>
      </c>
      <c r="D11530" s="774" t="s">
        <v>7723</v>
      </c>
      <c r="E11530" s="717">
        <v>42.42</v>
      </c>
    </row>
    <row r="11531" spans="1:5">
      <c r="A11531" s="774">
        <v>40549</v>
      </c>
      <c r="B11531" s="774" t="s">
        <v>11272</v>
      </c>
      <c r="C11531" s="774" t="s">
        <v>9996</v>
      </c>
      <c r="D11531" s="774" t="s">
        <v>7723</v>
      </c>
      <c r="E11531" s="717">
        <v>167.92</v>
      </c>
    </row>
    <row r="11532" spans="1:5">
      <c r="A11532" s="774">
        <v>4385</v>
      </c>
      <c r="B11532" s="774" t="s">
        <v>11273</v>
      </c>
      <c r="C11532" s="774" t="s">
        <v>8275</v>
      </c>
      <c r="D11532" s="774" t="s">
        <v>7723</v>
      </c>
      <c r="E11532" s="718">
        <v>6068.4</v>
      </c>
    </row>
    <row r="11533" spans="1:5">
      <c r="A11533" s="774">
        <v>20078</v>
      </c>
      <c r="B11533" s="774" t="s">
        <v>11274</v>
      </c>
      <c r="C11533" s="774" t="s">
        <v>7728</v>
      </c>
      <c r="D11533" s="774" t="s">
        <v>7723</v>
      </c>
      <c r="E11533" s="717">
        <v>28.94</v>
      </c>
    </row>
    <row r="11534" spans="1:5">
      <c r="A11534" s="774">
        <v>20079</v>
      </c>
      <c r="B11534" s="774" t="s">
        <v>11275</v>
      </c>
      <c r="C11534" s="774" t="s">
        <v>7728</v>
      </c>
      <c r="D11534" s="774" t="s">
        <v>7723</v>
      </c>
      <c r="E11534" s="717">
        <v>180.5</v>
      </c>
    </row>
    <row r="11535" spans="1:5">
      <c r="A11535" s="774">
        <v>39897</v>
      </c>
      <c r="B11535" s="774" t="s">
        <v>11276</v>
      </c>
      <c r="C11535" s="774" t="s">
        <v>7728</v>
      </c>
      <c r="D11535" s="774" t="s">
        <v>7737</v>
      </c>
      <c r="E11535" s="717">
        <v>37.369999999999997</v>
      </c>
    </row>
    <row r="11536" spans="1:5">
      <c r="A11536" s="774">
        <v>118</v>
      </c>
      <c r="B11536" s="774" t="s">
        <v>11277</v>
      </c>
      <c r="C11536" s="774" t="s">
        <v>7728</v>
      </c>
      <c r="D11536" s="774" t="s">
        <v>7723</v>
      </c>
      <c r="E11536" s="717">
        <v>109.4</v>
      </c>
    </row>
    <row r="11537" spans="1:5">
      <c r="A11537" s="774">
        <v>4396</v>
      </c>
      <c r="B11537" s="774" t="s">
        <v>11278</v>
      </c>
      <c r="C11537" s="774" t="s">
        <v>7725</v>
      </c>
      <c r="D11537" s="774" t="s">
        <v>7726</v>
      </c>
      <c r="E11537" s="717">
        <v>123.08</v>
      </c>
    </row>
    <row r="11538" spans="1:5">
      <c r="A11538" s="774">
        <v>36881</v>
      </c>
      <c r="B11538" s="774" t="s">
        <v>11279</v>
      </c>
      <c r="C11538" s="774" t="s">
        <v>7725</v>
      </c>
      <c r="D11538" s="774" t="s">
        <v>7723</v>
      </c>
      <c r="E11538" s="717">
        <v>109.98</v>
      </c>
    </row>
    <row r="11539" spans="1:5">
      <c r="A11539" s="774">
        <v>36882</v>
      </c>
      <c r="B11539" s="774" t="s">
        <v>11280</v>
      </c>
      <c r="C11539" s="774" t="s">
        <v>7725</v>
      </c>
      <c r="D11539" s="774" t="s">
        <v>7723</v>
      </c>
      <c r="E11539" s="717">
        <v>128.31</v>
      </c>
    </row>
    <row r="11540" spans="1:5">
      <c r="A11540" s="774">
        <v>4397</v>
      </c>
      <c r="B11540" s="774" t="s">
        <v>11281</v>
      </c>
      <c r="C11540" s="774" t="s">
        <v>7725</v>
      </c>
      <c r="D11540" s="774" t="s">
        <v>7723</v>
      </c>
      <c r="E11540" s="717">
        <v>199.58</v>
      </c>
    </row>
    <row r="11541" spans="1:5">
      <c r="A11541" s="774">
        <v>34754</v>
      </c>
      <c r="B11541" s="774" t="s">
        <v>11282</v>
      </c>
      <c r="C11541" s="774" t="s">
        <v>7725</v>
      </c>
      <c r="D11541" s="774" t="s">
        <v>7723</v>
      </c>
      <c r="E11541" s="717">
        <v>369.57</v>
      </c>
    </row>
    <row r="11542" spans="1:5">
      <c r="A11542" s="774">
        <v>25962</v>
      </c>
      <c r="B11542" s="774" t="s">
        <v>11283</v>
      </c>
      <c r="C11542" s="774" t="s">
        <v>7725</v>
      </c>
      <c r="D11542" s="774" t="s">
        <v>7723</v>
      </c>
      <c r="E11542" s="717">
        <v>234.07</v>
      </c>
    </row>
    <row r="11543" spans="1:5">
      <c r="A11543" s="774">
        <v>34752</v>
      </c>
      <c r="B11543" s="774" t="s">
        <v>11284</v>
      </c>
      <c r="C11543" s="774" t="s">
        <v>7725</v>
      </c>
      <c r="D11543" s="774" t="s">
        <v>7723</v>
      </c>
      <c r="E11543" s="717">
        <v>412.19</v>
      </c>
    </row>
    <row r="11544" spans="1:5">
      <c r="A11544" s="774">
        <v>4751</v>
      </c>
      <c r="B11544" s="774" t="s">
        <v>11285</v>
      </c>
      <c r="C11544" s="774" t="s">
        <v>615</v>
      </c>
      <c r="D11544" s="774" t="s">
        <v>7723</v>
      </c>
      <c r="E11544" s="717">
        <v>15.85</v>
      </c>
    </row>
    <row r="11545" spans="1:5">
      <c r="A11545" s="774">
        <v>41066</v>
      </c>
      <c r="B11545" s="774" t="s">
        <v>11286</v>
      </c>
      <c r="C11545" s="774" t="s">
        <v>7941</v>
      </c>
      <c r="D11545" s="774" t="s">
        <v>7723</v>
      </c>
      <c r="E11545" s="718">
        <v>2826.88</v>
      </c>
    </row>
    <row r="11546" spans="1:5">
      <c r="A11546" s="774">
        <v>39604</v>
      </c>
      <c r="B11546" s="774" t="s">
        <v>11287</v>
      </c>
      <c r="C11546" s="774" t="s">
        <v>7728</v>
      </c>
      <c r="D11546" s="774" t="s">
        <v>7723</v>
      </c>
      <c r="E11546" s="717">
        <v>11.06</v>
      </c>
    </row>
    <row r="11547" spans="1:5">
      <c r="A11547" s="774">
        <v>39605</v>
      </c>
      <c r="B11547" s="774" t="s">
        <v>11288</v>
      </c>
      <c r="C11547" s="774" t="s">
        <v>7728</v>
      </c>
      <c r="D11547" s="774" t="s">
        <v>7723</v>
      </c>
      <c r="E11547" s="717">
        <v>15.35</v>
      </c>
    </row>
    <row r="11548" spans="1:5">
      <c r="A11548" s="774">
        <v>39606</v>
      </c>
      <c r="B11548" s="774" t="s">
        <v>11289</v>
      </c>
      <c r="C11548" s="774" t="s">
        <v>7728</v>
      </c>
      <c r="D11548" s="774" t="s">
        <v>7723</v>
      </c>
      <c r="E11548" s="717">
        <v>19.5</v>
      </c>
    </row>
    <row r="11549" spans="1:5">
      <c r="A11549" s="774">
        <v>39607</v>
      </c>
      <c r="B11549" s="774" t="s">
        <v>11290</v>
      </c>
      <c r="C11549" s="774" t="s">
        <v>7728</v>
      </c>
      <c r="D11549" s="774" t="s">
        <v>7723</v>
      </c>
      <c r="E11549" s="717">
        <v>22.37</v>
      </c>
    </row>
    <row r="11550" spans="1:5">
      <c r="A11550" s="774">
        <v>39594</v>
      </c>
      <c r="B11550" s="774" t="s">
        <v>11291</v>
      </c>
      <c r="C11550" s="774" t="s">
        <v>7728</v>
      </c>
      <c r="D11550" s="774" t="s">
        <v>7726</v>
      </c>
      <c r="E11550" s="717">
        <v>211.82</v>
      </c>
    </row>
    <row r="11551" spans="1:5">
      <c r="A11551" s="774">
        <v>39596</v>
      </c>
      <c r="B11551" s="774" t="s">
        <v>11292</v>
      </c>
      <c r="C11551" s="774" t="s">
        <v>7728</v>
      </c>
      <c r="D11551" s="774" t="s">
        <v>7723</v>
      </c>
      <c r="E11551" s="717">
        <v>369.19</v>
      </c>
    </row>
    <row r="11552" spans="1:5">
      <c r="A11552" s="774">
        <v>39595</v>
      </c>
      <c r="B11552" s="774" t="s">
        <v>11293</v>
      </c>
      <c r="C11552" s="774" t="s">
        <v>7728</v>
      </c>
      <c r="D11552" s="774" t="s">
        <v>7723</v>
      </c>
      <c r="E11552" s="717">
        <v>309.91000000000003</v>
      </c>
    </row>
    <row r="11553" spans="1:5">
      <c r="A11553" s="774">
        <v>39597</v>
      </c>
      <c r="B11553" s="774" t="s">
        <v>11294</v>
      </c>
      <c r="C11553" s="774" t="s">
        <v>7728</v>
      </c>
      <c r="D11553" s="774" t="s">
        <v>7723</v>
      </c>
      <c r="E11553" s="717">
        <v>497.87</v>
      </c>
    </row>
    <row r="11554" spans="1:5">
      <c r="A11554" s="774">
        <v>10731</v>
      </c>
      <c r="B11554" s="774" t="s">
        <v>11295</v>
      </c>
      <c r="C11554" s="774" t="s">
        <v>7725</v>
      </c>
      <c r="D11554" s="774" t="s">
        <v>7726</v>
      </c>
      <c r="E11554" s="717">
        <v>27.87</v>
      </c>
    </row>
    <row r="11555" spans="1:5">
      <c r="A11555" s="774">
        <v>4704</v>
      </c>
      <c r="B11555" s="774" t="s">
        <v>11296</v>
      </c>
      <c r="C11555" s="774" t="s">
        <v>7725</v>
      </c>
      <c r="D11555" s="774" t="s">
        <v>7723</v>
      </c>
      <c r="E11555" s="717">
        <v>25.15</v>
      </c>
    </row>
    <row r="11556" spans="1:5">
      <c r="A11556" s="774">
        <v>10730</v>
      </c>
      <c r="B11556" s="774" t="s">
        <v>11297</v>
      </c>
      <c r="C11556" s="774" t="s">
        <v>7725</v>
      </c>
      <c r="D11556" s="774" t="s">
        <v>7723</v>
      </c>
      <c r="E11556" s="717">
        <v>26.94</v>
      </c>
    </row>
    <row r="11557" spans="1:5">
      <c r="A11557" s="774">
        <v>4729</v>
      </c>
      <c r="B11557" s="774" t="s">
        <v>49</v>
      </c>
      <c r="C11557" s="774" t="s">
        <v>7938</v>
      </c>
      <c r="D11557" s="774" t="s">
        <v>7723</v>
      </c>
      <c r="E11557" s="717">
        <v>124.76</v>
      </c>
    </row>
    <row r="11558" spans="1:5">
      <c r="A11558" s="774">
        <v>4720</v>
      </c>
      <c r="B11558" s="774" t="s">
        <v>11298</v>
      </c>
      <c r="C11558" s="774" t="s">
        <v>7938</v>
      </c>
      <c r="D11558" s="774" t="s">
        <v>7723</v>
      </c>
      <c r="E11558" s="717">
        <v>142.96</v>
      </c>
    </row>
    <row r="11559" spans="1:5">
      <c r="A11559" s="774">
        <v>4721</v>
      </c>
      <c r="B11559" s="774" t="s">
        <v>275</v>
      </c>
      <c r="C11559" s="774" t="s">
        <v>7938</v>
      </c>
      <c r="D11559" s="774" t="s">
        <v>7723</v>
      </c>
      <c r="E11559" s="717">
        <v>123.83</v>
      </c>
    </row>
    <row r="11560" spans="1:5">
      <c r="A11560" s="774">
        <v>4718</v>
      </c>
      <c r="B11560" s="774" t="s">
        <v>274</v>
      </c>
      <c r="C11560" s="774" t="s">
        <v>7938</v>
      </c>
      <c r="D11560" s="774" t="s">
        <v>7726</v>
      </c>
      <c r="E11560" s="717">
        <v>124.48</v>
      </c>
    </row>
    <row r="11561" spans="1:5">
      <c r="A11561" s="774">
        <v>4722</v>
      </c>
      <c r="B11561" s="774" t="s">
        <v>11299</v>
      </c>
      <c r="C11561" s="774" t="s">
        <v>7938</v>
      </c>
      <c r="D11561" s="774" t="s">
        <v>7723</v>
      </c>
      <c r="E11561" s="717">
        <v>116.97</v>
      </c>
    </row>
    <row r="11562" spans="1:5">
      <c r="A11562" s="774">
        <v>4723</v>
      </c>
      <c r="B11562" s="774" t="s">
        <v>11300</v>
      </c>
      <c r="C11562" s="774" t="s">
        <v>7938</v>
      </c>
      <c r="D11562" s="774" t="s">
        <v>7723</v>
      </c>
      <c r="E11562" s="717">
        <v>115.95</v>
      </c>
    </row>
    <row r="11563" spans="1:5">
      <c r="A11563" s="774">
        <v>4727</v>
      </c>
      <c r="B11563" s="774" t="s">
        <v>11301</v>
      </c>
      <c r="C11563" s="774" t="s">
        <v>7938</v>
      </c>
      <c r="D11563" s="774" t="s">
        <v>7723</v>
      </c>
      <c r="E11563" s="717">
        <v>106.14</v>
      </c>
    </row>
    <row r="11564" spans="1:5">
      <c r="A11564" s="774">
        <v>4748</v>
      </c>
      <c r="B11564" s="774" t="s">
        <v>11302</v>
      </c>
      <c r="C11564" s="774" t="s">
        <v>7938</v>
      </c>
      <c r="D11564" s="774" t="s">
        <v>7723</v>
      </c>
      <c r="E11564" s="717">
        <v>114.37</v>
      </c>
    </row>
    <row r="11565" spans="1:5">
      <c r="A11565" s="774">
        <v>4730</v>
      </c>
      <c r="B11565" s="774" t="s">
        <v>855</v>
      </c>
      <c r="C11565" s="774" t="s">
        <v>7938</v>
      </c>
      <c r="D11565" s="774" t="s">
        <v>7723</v>
      </c>
      <c r="E11565" s="717">
        <v>116.39</v>
      </c>
    </row>
    <row r="11566" spans="1:5">
      <c r="A11566" s="774">
        <v>13186</v>
      </c>
      <c r="B11566" s="774" t="s">
        <v>11303</v>
      </c>
      <c r="C11566" s="774" t="s">
        <v>7938</v>
      </c>
      <c r="D11566" s="774" t="s">
        <v>7723</v>
      </c>
      <c r="E11566" s="717">
        <v>91.69</v>
      </c>
    </row>
    <row r="11567" spans="1:5">
      <c r="A11567" s="774">
        <v>10737</v>
      </c>
      <c r="B11567" s="774" t="s">
        <v>11304</v>
      </c>
      <c r="C11567" s="774" t="s">
        <v>7725</v>
      </c>
      <c r="D11567" s="774" t="s">
        <v>7723</v>
      </c>
      <c r="E11567" s="717">
        <v>87.58</v>
      </c>
    </row>
    <row r="11568" spans="1:5">
      <c r="A11568" s="774">
        <v>10734</v>
      </c>
      <c r="B11568" s="774" t="s">
        <v>11305</v>
      </c>
      <c r="C11568" s="774" t="s">
        <v>7725</v>
      </c>
      <c r="D11568" s="774" t="s">
        <v>7723</v>
      </c>
      <c r="E11568" s="717">
        <v>52.1</v>
      </c>
    </row>
    <row r="11569" spans="1:5">
      <c r="A11569" s="774">
        <v>4708</v>
      </c>
      <c r="B11569" s="774" t="s">
        <v>11306</v>
      </c>
      <c r="C11569" s="774" t="s">
        <v>7725</v>
      </c>
      <c r="D11569" s="774" t="s">
        <v>7723</v>
      </c>
      <c r="E11569" s="717">
        <v>101.05</v>
      </c>
    </row>
    <row r="11570" spans="1:5">
      <c r="A11570" s="774">
        <v>4712</v>
      </c>
      <c r="B11570" s="774" t="s">
        <v>11307</v>
      </c>
      <c r="C11570" s="774" t="s">
        <v>7725</v>
      </c>
      <c r="D11570" s="774" t="s">
        <v>7723</v>
      </c>
      <c r="E11570" s="717">
        <v>49.4</v>
      </c>
    </row>
    <row r="11571" spans="1:5">
      <c r="A11571" s="774">
        <v>4710</v>
      </c>
      <c r="B11571" s="774" t="s">
        <v>11308</v>
      </c>
      <c r="C11571" s="774" t="s">
        <v>7725</v>
      </c>
      <c r="D11571" s="774" t="s">
        <v>7723</v>
      </c>
      <c r="E11571" s="717">
        <v>158.43</v>
      </c>
    </row>
    <row r="11572" spans="1:5">
      <c r="A11572" s="774">
        <v>4746</v>
      </c>
      <c r="B11572" s="774" t="s">
        <v>11309</v>
      </c>
      <c r="C11572" s="774" t="s">
        <v>7938</v>
      </c>
      <c r="D11572" s="774" t="s">
        <v>7723</v>
      </c>
      <c r="E11572" s="717">
        <v>86.93</v>
      </c>
    </row>
    <row r="11573" spans="1:5">
      <c r="A11573" s="774">
        <v>4750</v>
      </c>
      <c r="B11573" s="774" t="s">
        <v>11310</v>
      </c>
      <c r="C11573" s="774" t="s">
        <v>615</v>
      </c>
      <c r="D11573" s="774" t="s">
        <v>7726</v>
      </c>
      <c r="E11573" s="717">
        <v>14.53</v>
      </c>
    </row>
    <row r="11574" spans="1:5">
      <c r="A11574" s="774">
        <v>41065</v>
      </c>
      <c r="B11574" s="774" t="s">
        <v>11311</v>
      </c>
      <c r="C11574" s="774" t="s">
        <v>7941</v>
      </c>
      <c r="D11574" s="774" t="s">
        <v>7723</v>
      </c>
      <c r="E11574" s="718">
        <v>2588.92</v>
      </c>
    </row>
    <row r="11575" spans="1:5">
      <c r="A11575" s="774">
        <v>34747</v>
      </c>
      <c r="B11575" s="774" t="s">
        <v>11312</v>
      </c>
      <c r="C11575" s="774" t="s">
        <v>7760</v>
      </c>
      <c r="D11575" s="774" t="s">
        <v>7723</v>
      </c>
      <c r="E11575" s="717">
        <v>54.31</v>
      </c>
    </row>
    <row r="11576" spans="1:5">
      <c r="A11576" s="774">
        <v>4826</v>
      </c>
      <c r="B11576" s="774" t="s">
        <v>11313</v>
      </c>
      <c r="C11576" s="774" t="s">
        <v>7760</v>
      </c>
      <c r="D11576" s="774" t="s">
        <v>7723</v>
      </c>
      <c r="E11576" s="717">
        <v>58.4</v>
      </c>
    </row>
    <row r="11577" spans="1:5">
      <c r="A11577" s="774">
        <v>41975</v>
      </c>
      <c r="B11577" s="774" t="s">
        <v>11314</v>
      </c>
      <c r="C11577" s="774" t="s">
        <v>7725</v>
      </c>
      <c r="D11577" s="774" t="s">
        <v>7737</v>
      </c>
      <c r="E11577" s="717">
        <v>71.3</v>
      </c>
    </row>
    <row r="11578" spans="1:5">
      <c r="A11578" s="774">
        <v>4825</v>
      </c>
      <c r="B11578" s="774" t="s">
        <v>11315</v>
      </c>
      <c r="C11578" s="774" t="s">
        <v>7760</v>
      </c>
      <c r="D11578" s="774" t="s">
        <v>7723</v>
      </c>
      <c r="E11578" s="717">
        <v>80.84</v>
      </c>
    </row>
    <row r="11579" spans="1:5">
      <c r="A11579" s="774">
        <v>34744</v>
      </c>
      <c r="B11579" s="774" t="s">
        <v>11316</v>
      </c>
      <c r="C11579" s="774" t="s">
        <v>7725</v>
      </c>
      <c r="D11579" s="774" t="s">
        <v>7737</v>
      </c>
      <c r="E11579" s="717">
        <v>18.600000000000001</v>
      </c>
    </row>
    <row r="11580" spans="1:5">
      <c r="A11580" s="774">
        <v>39430</v>
      </c>
      <c r="B11580" s="774" t="s">
        <v>11317</v>
      </c>
      <c r="C11580" s="774" t="s">
        <v>7728</v>
      </c>
      <c r="D11580" s="774" t="s">
        <v>7723</v>
      </c>
      <c r="E11580" s="717">
        <v>1.31</v>
      </c>
    </row>
    <row r="11581" spans="1:5">
      <c r="A11581" s="774">
        <v>39573</v>
      </c>
      <c r="B11581" s="774" t="s">
        <v>11318</v>
      </c>
      <c r="C11581" s="774" t="s">
        <v>7728</v>
      </c>
      <c r="D11581" s="774" t="s">
        <v>7723</v>
      </c>
      <c r="E11581" s="717">
        <v>1.29</v>
      </c>
    </row>
    <row r="11582" spans="1:5">
      <c r="A11582" s="774">
        <v>38410</v>
      </c>
      <c r="B11582" s="774" t="s">
        <v>11319</v>
      </c>
      <c r="C11582" s="774" t="s">
        <v>7728</v>
      </c>
      <c r="D11582" s="774" t="s">
        <v>7723</v>
      </c>
      <c r="E11582" s="718">
        <v>11591.1</v>
      </c>
    </row>
    <row r="11583" spans="1:5">
      <c r="A11583" s="774">
        <v>41596</v>
      </c>
      <c r="B11583" s="774" t="s">
        <v>11320</v>
      </c>
      <c r="C11583" s="774" t="s">
        <v>7748</v>
      </c>
      <c r="D11583" s="774" t="s">
        <v>7737</v>
      </c>
      <c r="E11583" s="717">
        <v>8.56</v>
      </c>
    </row>
    <row r="11584" spans="1:5">
      <c r="A11584" s="774">
        <v>41598</v>
      </c>
      <c r="B11584" s="774" t="s">
        <v>11321</v>
      </c>
      <c r="C11584" s="774" t="s">
        <v>7748</v>
      </c>
      <c r="D11584" s="774" t="s">
        <v>7737</v>
      </c>
      <c r="E11584" s="717">
        <v>8.56</v>
      </c>
    </row>
    <row r="11585" spans="1:5">
      <c r="A11585" s="774">
        <v>41594</v>
      </c>
      <c r="B11585" s="774" t="s">
        <v>11322</v>
      </c>
      <c r="C11585" s="774" t="s">
        <v>7748</v>
      </c>
      <c r="D11585" s="774" t="s">
        <v>7737</v>
      </c>
      <c r="E11585" s="717">
        <v>8.6999999999999993</v>
      </c>
    </row>
    <row r="11586" spans="1:5">
      <c r="A11586" s="774">
        <v>43663</v>
      </c>
      <c r="B11586" s="774" t="s">
        <v>11323</v>
      </c>
      <c r="C11586" s="774" t="s">
        <v>7748</v>
      </c>
      <c r="D11586" s="774" t="s">
        <v>7737</v>
      </c>
      <c r="E11586" s="717">
        <v>7.16</v>
      </c>
    </row>
    <row r="11587" spans="1:5">
      <c r="A11587" s="774">
        <v>4766</v>
      </c>
      <c r="B11587" s="774" t="s">
        <v>11324</v>
      </c>
      <c r="C11587" s="774" t="s">
        <v>7748</v>
      </c>
      <c r="D11587" s="774" t="s">
        <v>7737</v>
      </c>
      <c r="E11587" s="717">
        <v>6.74</v>
      </c>
    </row>
    <row r="11588" spans="1:5">
      <c r="A11588" s="774">
        <v>43664</v>
      </c>
      <c r="B11588" s="774" t="s">
        <v>11325</v>
      </c>
      <c r="C11588" s="774" t="s">
        <v>7748</v>
      </c>
      <c r="D11588" s="774" t="s">
        <v>7737</v>
      </c>
      <c r="E11588" s="717">
        <v>7.2</v>
      </c>
    </row>
    <row r="11589" spans="1:5">
      <c r="A11589" s="774">
        <v>43082</v>
      </c>
      <c r="B11589" s="774" t="s">
        <v>11326</v>
      </c>
      <c r="C11589" s="774" t="s">
        <v>7748</v>
      </c>
      <c r="D11589" s="774" t="s">
        <v>7737</v>
      </c>
      <c r="E11589" s="717">
        <v>7.85</v>
      </c>
    </row>
    <row r="11590" spans="1:5">
      <c r="A11590" s="774">
        <v>43665</v>
      </c>
      <c r="B11590" s="774" t="s">
        <v>11327</v>
      </c>
      <c r="C11590" s="774" t="s">
        <v>7748</v>
      </c>
      <c r="D11590" s="774" t="s">
        <v>7737</v>
      </c>
      <c r="E11590" s="717">
        <v>6.74</v>
      </c>
    </row>
    <row r="11591" spans="1:5">
      <c r="A11591" s="774">
        <v>10966</v>
      </c>
      <c r="B11591" s="774" t="s">
        <v>11328</v>
      </c>
      <c r="C11591" s="774" t="s">
        <v>7748</v>
      </c>
      <c r="D11591" s="774" t="s">
        <v>7737</v>
      </c>
      <c r="E11591" s="717">
        <v>7.16</v>
      </c>
    </row>
    <row r="11592" spans="1:5">
      <c r="A11592" s="774">
        <v>43692</v>
      </c>
      <c r="B11592" s="774" t="s">
        <v>11329</v>
      </c>
      <c r="C11592" s="774" t="s">
        <v>7748</v>
      </c>
      <c r="D11592" s="774" t="s">
        <v>7737</v>
      </c>
      <c r="E11592" s="717">
        <v>7.16</v>
      </c>
    </row>
    <row r="11593" spans="1:5">
      <c r="A11593" s="774">
        <v>43083</v>
      </c>
      <c r="B11593" s="774" t="s">
        <v>11330</v>
      </c>
      <c r="C11593" s="774" t="s">
        <v>7748</v>
      </c>
      <c r="D11593" s="774" t="s">
        <v>7737</v>
      </c>
      <c r="E11593" s="717">
        <v>6.8</v>
      </c>
    </row>
    <row r="11594" spans="1:5">
      <c r="A11594" s="774">
        <v>40535</v>
      </c>
      <c r="B11594" s="774" t="s">
        <v>11331</v>
      </c>
      <c r="C11594" s="774" t="s">
        <v>7748</v>
      </c>
      <c r="D11594" s="774" t="s">
        <v>7737</v>
      </c>
      <c r="E11594" s="717">
        <v>6.8</v>
      </c>
    </row>
    <row r="11595" spans="1:5">
      <c r="A11595" s="774">
        <v>39427</v>
      </c>
      <c r="B11595" s="774" t="s">
        <v>11332</v>
      </c>
      <c r="C11595" s="774" t="s">
        <v>7760</v>
      </c>
      <c r="D11595" s="774" t="s">
        <v>7723</v>
      </c>
      <c r="E11595" s="717">
        <v>3.49</v>
      </c>
    </row>
    <row r="11596" spans="1:5">
      <c r="A11596" s="774">
        <v>39424</v>
      </c>
      <c r="B11596" s="774" t="s">
        <v>11333</v>
      </c>
      <c r="C11596" s="774" t="s">
        <v>7760</v>
      </c>
      <c r="D11596" s="774" t="s">
        <v>7723</v>
      </c>
      <c r="E11596" s="717">
        <v>2.0699999999999998</v>
      </c>
    </row>
    <row r="11597" spans="1:5">
      <c r="A11597" s="774">
        <v>39425</v>
      </c>
      <c r="B11597" s="774" t="s">
        <v>11334</v>
      </c>
      <c r="C11597" s="774" t="s">
        <v>7760</v>
      </c>
      <c r="D11597" s="774" t="s">
        <v>7723</v>
      </c>
      <c r="E11597" s="717">
        <v>2.04</v>
      </c>
    </row>
    <row r="11598" spans="1:5">
      <c r="A11598" s="774">
        <v>40664</v>
      </c>
      <c r="B11598" s="774" t="s">
        <v>11335</v>
      </c>
      <c r="C11598" s="774" t="s">
        <v>7748</v>
      </c>
      <c r="D11598" s="774" t="s">
        <v>7737</v>
      </c>
      <c r="E11598" s="717">
        <v>13.95</v>
      </c>
    </row>
    <row r="11599" spans="1:5">
      <c r="A11599" s="774">
        <v>34360</v>
      </c>
      <c r="B11599" s="774" t="s">
        <v>11336</v>
      </c>
      <c r="C11599" s="774" t="s">
        <v>7748</v>
      </c>
      <c r="D11599" s="774" t="s">
        <v>7737</v>
      </c>
      <c r="E11599" s="717">
        <v>34.82</v>
      </c>
    </row>
    <row r="11600" spans="1:5">
      <c r="A11600" s="774">
        <v>20259</v>
      </c>
      <c r="B11600" s="774" t="s">
        <v>11337</v>
      </c>
      <c r="C11600" s="774" t="s">
        <v>7760</v>
      </c>
      <c r="D11600" s="774" t="s">
        <v>7723</v>
      </c>
      <c r="E11600" s="717">
        <v>9.5</v>
      </c>
    </row>
    <row r="11601" spans="1:5">
      <c r="A11601" s="774">
        <v>14077</v>
      </c>
      <c r="B11601" s="774" t="s">
        <v>11338</v>
      </c>
      <c r="C11601" s="774" t="s">
        <v>7760</v>
      </c>
      <c r="D11601" s="774" t="s">
        <v>7723</v>
      </c>
      <c r="E11601" s="717">
        <v>145.4</v>
      </c>
    </row>
    <row r="11602" spans="1:5">
      <c r="A11602" s="774">
        <v>3678</v>
      </c>
      <c r="B11602" s="774" t="s">
        <v>11339</v>
      </c>
      <c r="C11602" s="774" t="s">
        <v>7760</v>
      </c>
      <c r="D11602" s="774" t="s">
        <v>7723</v>
      </c>
      <c r="E11602" s="717">
        <v>65.72</v>
      </c>
    </row>
    <row r="11603" spans="1:5">
      <c r="A11603" s="774">
        <v>39418</v>
      </c>
      <c r="B11603" s="774" t="s">
        <v>11340</v>
      </c>
      <c r="C11603" s="774" t="s">
        <v>7760</v>
      </c>
      <c r="D11603" s="774" t="s">
        <v>7723</v>
      </c>
      <c r="E11603" s="717">
        <v>3.89</v>
      </c>
    </row>
    <row r="11604" spans="1:5">
      <c r="A11604" s="774">
        <v>39419</v>
      </c>
      <c r="B11604" s="774" t="s">
        <v>11341</v>
      </c>
      <c r="C11604" s="774" t="s">
        <v>7760</v>
      </c>
      <c r="D11604" s="774" t="s">
        <v>7723</v>
      </c>
      <c r="E11604" s="717">
        <v>4.74</v>
      </c>
    </row>
    <row r="11605" spans="1:5">
      <c r="A11605" s="774">
        <v>39420</v>
      </c>
      <c r="B11605" s="774" t="s">
        <v>11342</v>
      </c>
      <c r="C11605" s="774" t="s">
        <v>7760</v>
      </c>
      <c r="D11605" s="774" t="s">
        <v>7723</v>
      </c>
      <c r="E11605" s="717">
        <v>5.23</v>
      </c>
    </row>
    <row r="11606" spans="1:5">
      <c r="A11606" s="774">
        <v>39571</v>
      </c>
      <c r="B11606" s="774" t="s">
        <v>11343</v>
      </c>
      <c r="C11606" s="774" t="s">
        <v>7760</v>
      </c>
      <c r="D11606" s="774" t="s">
        <v>7723</v>
      </c>
      <c r="E11606" s="717">
        <v>3.16</v>
      </c>
    </row>
    <row r="11607" spans="1:5">
      <c r="A11607" s="774">
        <v>39421</v>
      </c>
      <c r="B11607" s="774" t="s">
        <v>11344</v>
      </c>
      <c r="C11607" s="774" t="s">
        <v>7760</v>
      </c>
      <c r="D11607" s="774" t="s">
        <v>7723</v>
      </c>
      <c r="E11607" s="717">
        <v>4.6100000000000003</v>
      </c>
    </row>
    <row r="11608" spans="1:5">
      <c r="A11608" s="774">
        <v>39422</v>
      </c>
      <c r="B11608" s="774" t="s">
        <v>11345</v>
      </c>
      <c r="C11608" s="774" t="s">
        <v>7760</v>
      </c>
      <c r="D11608" s="774" t="s">
        <v>7726</v>
      </c>
      <c r="E11608" s="717">
        <v>5.38</v>
      </c>
    </row>
    <row r="11609" spans="1:5">
      <c r="A11609" s="774">
        <v>39423</v>
      </c>
      <c r="B11609" s="774" t="s">
        <v>11346</v>
      </c>
      <c r="C11609" s="774" t="s">
        <v>7760</v>
      </c>
      <c r="D11609" s="774" t="s">
        <v>7723</v>
      </c>
      <c r="E11609" s="717">
        <v>6.24</v>
      </c>
    </row>
    <row r="11610" spans="1:5">
      <c r="A11610" s="774">
        <v>39426</v>
      </c>
      <c r="B11610" s="774" t="s">
        <v>11347</v>
      </c>
      <c r="C11610" s="774" t="s">
        <v>7760</v>
      </c>
      <c r="D11610" s="774" t="s">
        <v>7723</v>
      </c>
      <c r="E11610" s="717">
        <v>14.04</v>
      </c>
    </row>
    <row r="11611" spans="1:5">
      <c r="A11611" s="774">
        <v>39429</v>
      </c>
      <c r="B11611" s="774" t="s">
        <v>11348</v>
      </c>
      <c r="C11611" s="774" t="s">
        <v>7760</v>
      </c>
      <c r="D11611" s="774" t="s">
        <v>7723</v>
      </c>
      <c r="E11611" s="717">
        <v>4.43</v>
      </c>
    </row>
    <row r="11612" spans="1:5">
      <c r="A11612" s="774">
        <v>39428</v>
      </c>
      <c r="B11612" s="774" t="s">
        <v>11349</v>
      </c>
      <c r="C11612" s="774" t="s">
        <v>7760</v>
      </c>
      <c r="D11612" s="774" t="s">
        <v>7723</v>
      </c>
      <c r="E11612" s="717">
        <v>3.38</v>
      </c>
    </row>
    <row r="11613" spans="1:5">
      <c r="A11613" s="774">
        <v>39572</v>
      </c>
      <c r="B11613" s="774" t="s">
        <v>11350</v>
      </c>
      <c r="C11613" s="774" t="s">
        <v>7760</v>
      </c>
      <c r="D11613" s="774" t="s">
        <v>7723</v>
      </c>
      <c r="E11613" s="717">
        <v>2.93</v>
      </c>
    </row>
    <row r="11614" spans="1:5">
      <c r="A11614" s="774">
        <v>39570</v>
      </c>
      <c r="B11614" s="774" t="s">
        <v>11351</v>
      </c>
      <c r="C11614" s="774" t="s">
        <v>7760</v>
      </c>
      <c r="D11614" s="774" t="s">
        <v>7723</v>
      </c>
      <c r="E11614" s="717">
        <v>3.1</v>
      </c>
    </row>
    <row r="11615" spans="1:5">
      <c r="A11615" s="774">
        <v>39569</v>
      </c>
      <c r="B11615" s="774" t="s">
        <v>11352</v>
      </c>
      <c r="C11615" s="774" t="s">
        <v>7760</v>
      </c>
      <c r="D11615" s="774" t="s">
        <v>7723</v>
      </c>
      <c r="E11615" s="717">
        <v>3.07</v>
      </c>
    </row>
    <row r="11616" spans="1:5">
      <c r="A11616" s="774">
        <v>11552</v>
      </c>
      <c r="B11616" s="774" t="s">
        <v>11353</v>
      </c>
      <c r="C11616" s="774" t="s">
        <v>7760</v>
      </c>
      <c r="D11616" s="774" t="s">
        <v>7723</v>
      </c>
      <c r="E11616" s="717">
        <v>5.55</v>
      </c>
    </row>
    <row r="11617" spans="1:5">
      <c r="A11617" s="774">
        <v>40598</v>
      </c>
      <c r="B11617" s="774" t="s">
        <v>11354</v>
      </c>
      <c r="C11617" s="774" t="s">
        <v>7748</v>
      </c>
      <c r="D11617" s="774" t="s">
        <v>7737</v>
      </c>
      <c r="E11617" s="717">
        <v>6.63</v>
      </c>
    </row>
    <row r="11618" spans="1:5">
      <c r="A11618" s="774">
        <v>39029</v>
      </c>
      <c r="B11618" s="774" t="s">
        <v>11355</v>
      </c>
      <c r="C11618" s="774" t="s">
        <v>7760</v>
      </c>
      <c r="D11618" s="774" t="s">
        <v>7723</v>
      </c>
      <c r="E11618" s="717">
        <v>9.91</v>
      </c>
    </row>
    <row r="11619" spans="1:5">
      <c r="A11619" s="774">
        <v>39028</v>
      </c>
      <c r="B11619" s="774" t="s">
        <v>11356</v>
      </c>
      <c r="C11619" s="774" t="s">
        <v>7760</v>
      </c>
      <c r="D11619" s="774" t="s">
        <v>7723</v>
      </c>
      <c r="E11619" s="717">
        <v>5.77</v>
      </c>
    </row>
    <row r="11620" spans="1:5">
      <c r="A11620" s="774">
        <v>39328</v>
      </c>
      <c r="B11620" s="774" t="s">
        <v>11357</v>
      </c>
      <c r="C11620" s="774" t="s">
        <v>7760</v>
      </c>
      <c r="D11620" s="774" t="s">
        <v>7723</v>
      </c>
      <c r="E11620" s="717">
        <v>3.17</v>
      </c>
    </row>
    <row r="11621" spans="1:5">
      <c r="A11621" s="774">
        <v>38541</v>
      </c>
      <c r="B11621" s="774" t="s">
        <v>11358</v>
      </c>
      <c r="C11621" s="774" t="s">
        <v>7728</v>
      </c>
      <c r="D11621" s="774" t="s">
        <v>7737</v>
      </c>
      <c r="E11621" s="718">
        <v>2306710.5</v>
      </c>
    </row>
    <row r="11622" spans="1:5">
      <c r="A11622" s="774">
        <v>38542</v>
      </c>
      <c r="B11622" s="774" t="s">
        <v>11359</v>
      </c>
      <c r="C11622" s="774" t="s">
        <v>7728</v>
      </c>
      <c r="D11622" s="774" t="s">
        <v>7737</v>
      </c>
      <c r="E11622" s="718">
        <v>3586842.08</v>
      </c>
    </row>
    <row r="11623" spans="1:5">
      <c r="A11623" s="774">
        <v>38543</v>
      </c>
      <c r="B11623" s="774" t="s">
        <v>11360</v>
      </c>
      <c r="C11623" s="774" t="s">
        <v>7728</v>
      </c>
      <c r="D11623" s="774" t="s">
        <v>7737</v>
      </c>
      <c r="E11623" s="718">
        <v>878157.91</v>
      </c>
    </row>
    <row r="11624" spans="1:5">
      <c r="A11624" s="774">
        <v>40406</v>
      </c>
      <c r="B11624" s="774" t="s">
        <v>11361</v>
      </c>
      <c r="C11624" s="774" t="s">
        <v>7728</v>
      </c>
      <c r="D11624" s="774" t="s">
        <v>7737</v>
      </c>
      <c r="E11624" s="718">
        <v>51178.69</v>
      </c>
    </row>
    <row r="11625" spans="1:5">
      <c r="A11625" s="774">
        <v>40789</v>
      </c>
      <c r="B11625" s="774" t="s">
        <v>11362</v>
      </c>
      <c r="C11625" s="774" t="s">
        <v>7728</v>
      </c>
      <c r="D11625" s="774" t="s">
        <v>7737</v>
      </c>
      <c r="E11625" s="718">
        <v>7375.37</v>
      </c>
    </row>
    <row r="11626" spans="1:5">
      <c r="A11626" s="774">
        <v>40791</v>
      </c>
      <c r="B11626" s="774" t="s">
        <v>11363</v>
      </c>
      <c r="C11626" s="774" t="s">
        <v>7728</v>
      </c>
      <c r="D11626" s="774" t="s">
        <v>7737</v>
      </c>
      <c r="E11626" s="718">
        <v>23088.13</v>
      </c>
    </row>
    <row r="11627" spans="1:5">
      <c r="A11627" s="774">
        <v>11651</v>
      </c>
      <c r="B11627" s="774" t="s">
        <v>11364</v>
      </c>
      <c r="C11627" s="774" t="s">
        <v>7728</v>
      </c>
      <c r="D11627" s="774" t="s">
        <v>7737</v>
      </c>
      <c r="E11627" s="718">
        <v>12627.22</v>
      </c>
    </row>
    <row r="11628" spans="1:5">
      <c r="A11628" s="774">
        <v>42002</v>
      </c>
      <c r="B11628" s="774" t="s">
        <v>11365</v>
      </c>
      <c r="C11628" s="774" t="s">
        <v>7728</v>
      </c>
      <c r="D11628" s="774" t="s">
        <v>7737</v>
      </c>
      <c r="E11628" s="718">
        <v>752120.6</v>
      </c>
    </row>
    <row r="11629" spans="1:5">
      <c r="A11629" s="774">
        <v>40435</v>
      </c>
      <c r="B11629" s="774" t="s">
        <v>11366</v>
      </c>
      <c r="C11629" s="774" t="s">
        <v>7728</v>
      </c>
      <c r="D11629" s="774" t="s">
        <v>7737</v>
      </c>
      <c r="E11629" s="718">
        <v>481750</v>
      </c>
    </row>
    <row r="11630" spans="1:5">
      <c r="A11630" s="774">
        <v>39012</v>
      </c>
      <c r="B11630" s="774" t="s">
        <v>11367</v>
      </c>
      <c r="C11630" s="774" t="s">
        <v>7728</v>
      </c>
      <c r="D11630" s="774" t="s">
        <v>7737</v>
      </c>
      <c r="E11630" s="718">
        <v>502639.52</v>
      </c>
    </row>
    <row r="11631" spans="1:5">
      <c r="A11631" s="774">
        <v>13617</v>
      </c>
      <c r="B11631" s="774" t="s">
        <v>11368</v>
      </c>
      <c r="C11631" s="774" t="s">
        <v>7728</v>
      </c>
      <c r="D11631" s="774" t="s">
        <v>7723</v>
      </c>
      <c r="E11631" s="718">
        <v>53996.74</v>
      </c>
    </row>
    <row r="11632" spans="1:5">
      <c r="A11632" s="774">
        <v>5327</v>
      </c>
      <c r="B11632" s="774" t="s">
        <v>11369</v>
      </c>
      <c r="C11632" s="774" t="s">
        <v>7748</v>
      </c>
      <c r="D11632" s="774" t="s">
        <v>7723</v>
      </c>
      <c r="E11632" s="717">
        <v>26.97</v>
      </c>
    </row>
    <row r="11633" spans="1:5">
      <c r="A11633" s="774">
        <v>35274</v>
      </c>
      <c r="B11633" s="774" t="s">
        <v>11370</v>
      </c>
      <c r="C11633" s="774" t="s">
        <v>7760</v>
      </c>
      <c r="D11633" s="774" t="s">
        <v>7723</v>
      </c>
      <c r="E11633" s="717">
        <v>33.68</v>
      </c>
    </row>
    <row r="11634" spans="1:5">
      <c r="A11634" s="774">
        <v>35275</v>
      </c>
      <c r="B11634" s="774" t="s">
        <v>11371</v>
      </c>
      <c r="C11634" s="774" t="s">
        <v>7760</v>
      </c>
      <c r="D11634" s="774" t="s">
        <v>7723</v>
      </c>
      <c r="E11634" s="717">
        <v>71.489999999999995</v>
      </c>
    </row>
    <row r="11635" spans="1:5">
      <c r="A11635" s="774">
        <v>35276</v>
      </c>
      <c r="B11635" s="774" t="s">
        <v>11372</v>
      </c>
      <c r="C11635" s="774" t="s">
        <v>7760</v>
      </c>
      <c r="D11635" s="774" t="s">
        <v>7723</v>
      </c>
      <c r="E11635" s="717">
        <v>124.4</v>
      </c>
    </row>
    <row r="11636" spans="1:5">
      <c r="A11636" s="774">
        <v>38386</v>
      </c>
      <c r="B11636" s="774" t="s">
        <v>11373</v>
      </c>
      <c r="C11636" s="774" t="s">
        <v>7728</v>
      </c>
      <c r="D11636" s="774" t="s">
        <v>7723</v>
      </c>
      <c r="E11636" s="717">
        <v>4.5</v>
      </c>
    </row>
    <row r="11637" spans="1:5">
      <c r="A11637" s="774">
        <v>11091</v>
      </c>
      <c r="B11637" s="774" t="s">
        <v>11374</v>
      </c>
      <c r="C11637" s="774" t="s">
        <v>7728</v>
      </c>
      <c r="D11637" s="774" t="s">
        <v>7723</v>
      </c>
      <c r="E11637" s="717">
        <v>1.35</v>
      </c>
    </row>
    <row r="11638" spans="1:5">
      <c r="A11638" s="774">
        <v>37586</v>
      </c>
      <c r="B11638" s="774" t="s">
        <v>11375</v>
      </c>
      <c r="C11638" s="774" t="s">
        <v>9996</v>
      </c>
      <c r="D11638" s="774" t="s">
        <v>7737</v>
      </c>
      <c r="E11638" s="717">
        <v>44.85</v>
      </c>
    </row>
    <row r="11639" spans="1:5">
      <c r="A11639" s="774">
        <v>37395</v>
      </c>
      <c r="B11639" s="774" t="s">
        <v>11376</v>
      </c>
      <c r="C11639" s="774" t="s">
        <v>9996</v>
      </c>
      <c r="D11639" s="774" t="s">
        <v>7737</v>
      </c>
      <c r="E11639" s="717">
        <v>38.56</v>
      </c>
    </row>
    <row r="11640" spans="1:5">
      <c r="A11640" s="774">
        <v>14147</v>
      </c>
      <c r="B11640" s="774" t="s">
        <v>11377</v>
      </c>
      <c r="C11640" s="774" t="s">
        <v>9996</v>
      </c>
      <c r="D11640" s="774" t="s">
        <v>7737</v>
      </c>
      <c r="E11640" s="717">
        <v>51.15</v>
      </c>
    </row>
    <row r="11641" spans="1:5">
      <c r="A11641" s="774">
        <v>37396</v>
      </c>
      <c r="B11641" s="774" t="s">
        <v>11378</v>
      </c>
      <c r="C11641" s="774" t="s">
        <v>9996</v>
      </c>
      <c r="D11641" s="774" t="s">
        <v>7737</v>
      </c>
      <c r="E11641" s="717">
        <v>31.55</v>
      </c>
    </row>
    <row r="11642" spans="1:5">
      <c r="A11642" s="774">
        <v>37397</v>
      </c>
      <c r="B11642" s="774" t="s">
        <v>11379</v>
      </c>
      <c r="C11642" s="774" t="s">
        <v>9996</v>
      </c>
      <c r="D11642" s="774" t="s">
        <v>7737</v>
      </c>
      <c r="E11642" s="717">
        <v>33.049999999999997</v>
      </c>
    </row>
    <row r="11643" spans="1:5">
      <c r="A11643" s="774">
        <v>43606</v>
      </c>
      <c r="B11643" s="774" t="s">
        <v>11380</v>
      </c>
      <c r="C11643" s="774" t="s">
        <v>7728</v>
      </c>
      <c r="D11643" s="774" t="s">
        <v>7723</v>
      </c>
      <c r="E11643" s="717">
        <v>6.65</v>
      </c>
    </row>
    <row r="11644" spans="1:5">
      <c r="A11644" s="774">
        <v>444</v>
      </c>
      <c r="B11644" s="774" t="s">
        <v>11381</v>
      </c>
      <c r="C11644" s="774" t="s">
        <v>7728</v>
      </c>
      <c r="D11644" s="774" t="s">
        <v>7737</v>
      </c>
      <c r="E11644" s="717">
        <v>19.72</v>
      </c>
    </row>
    <row r="11645" spans="1:5">
      <c r="A11645" s="774">
        <v>445</v>
      </c>
      <c r="B11645" s="774" t="s">
        <v>11382</v>
      </c>
      <c r="C11645" s="774" t="s">
        <v>7728</v>
      </c>
      <c r="D11645" s="774" t="s">
        <v>7737</v>
      </c>
      <c r="E11645" s="717">
        <v>26.99</v>
      </c>
    </row>
    <row r="11646" spans="1:5">
      <c r="A11646" s="774">
        <v>4783</v>
      </c>
      <c r="B11646" s="774" t="s">
        <v>11383</v>
      </c>
      <c r="C11646" s="774" t="s">
        <v>615</v>
      </c>
      <c r="D11646" s="774" t="s">
        <v>7726</v>
      </c>
      <c r="E11646" s="717">
        <v>14.53</v>
      </c>
    </row>
    <row r="11647" spans="1:5">
      <c r="A11647" s="774">
        <v>41079</v>
      </c>
      <c r="B11647" s="774" t="s">
        <v>11384</v>
      </c>
      <c r="C11647" s="774" t="s">
        <v>7941</v>
      </c>
      <c r="D11647" s="774" t="s">
        <v>7723</v>
      </c>
      <c r="E11647" s="718">
        <v>2588.92</v>
      </c>
    </row>
    <row r="11648" spans="1:5">
      <c r="A11648" s="774">
        <v>12874</v>
      </c>
      <c r="B11648" s="774" t="s">
        <v>11385</v>
      </c>
      <c r="C11648" s="774" t="s">
        <v>615</v>
      </c>
      <c r="D11648" s="774" t="s">
        <v>7723</v>
      </c>
      <c r="E11648" s="717">
        <v>15.67</v>
      </c>
    </row>
    <row r="11649" spans="1:5">
      <c r="A11649" s="774">
        <v>41082</v>
      </c>
      <c r="B11649" s="774" t="s">
        <v>11386</v>
      </c>
      <c r="C11649" s="774" t="s">
        <v>7941</v>
      </c>
      <c r="D11649" s="774" t="s">
        <v>7723</v>
      </c>
      <c r="E11649" s="718">
        <v>2794.13</v>
      </c>
    </row>
    <row r="11650" spans="1:5">
      <c r="A11650" s="774">
        <v>4785</v>
      </c>
      <c r="B11650" s="774" t="s">
        <v>11387</v>
      </c>
      <c r="C11650" s="774" t="s">
        <v>615</v>
      </c>
      <c r="D11650" s="774" t="s">
        <v>7723</v>
      </c>
      <c r="E11650" s="717">
        <v>15.62</v>
      </c>
    </row>
    <row r="11651" spans="1:5">
      <c r="A11651" s="774">
        <v>41081</v>
      </c>
      <c r="B11651" s="774" t="s">
        <v>11388</v>
      </c>
      <c r="C11651" s="774" t="s">
        <v>7941</v>
      </c>
      <c r="D11651" s="774" t="s">
        <v>7723</v>
      </c>
      <c r="E11651" s="718">
        <v>2784.65</v>
      </c>
    </row>
    <row r="11652" spans="1:5">
      <c r="A11652" s="774">
        <v>4801</v>
      </c>
      <c r="B11652" s="774" t="s">
        <v>11389</v>
      </c>
      <c r="C11652" s="774" t="s">
        <v>7725</v>
      </c>
      <c r="D11652" s="774" t="s">
        <v>7723</v>
      </c>
      <c r="E11652" s="717">
        <v>95.22</v>
      </c>
    </row>
    <row r="11653" spans="1:5">
      <c r="A11653" s="774">
        <v>4794</v>
      </c>
      <c r="B11653" s="774" t="s">
        <v>11390</v>
      </c>
      <c r="C11653" s="774" t="s">
        <v>7725</v>
      </c>
      <c r="D11653" s="774" t="s">
        <v>7723</v>
      </c>
      <c r="E11653" s="717">
        <v>433.67</v>
      </c>
    </row>
    <row r="11654" spans="1:5">
      <c r="A11654" s="774">
        <v>4796</v>
      </c>
      <c r="B11654" s="774" t="s">
        <v>11391</v>
      </c>
      <c r="C11654" s="774" t="s">
        <v>7725</v>
      </c>
      <c r="D11654" s="774" t="s">
        <v>7723</v>
      </c>
      <c r="E11654" s="717">
        <v>263.39999999999998</v>
      </c>
    </row>
    <row r="11655" spans="1:5">
      <c r="A11655" s="774">
        <v>4800</v>
      </c>
      <c r="B11655" s="774" t="s">
        <v>11392</v>
      </c>
      <c r="C11655" s="774" t="s">
        <v>7725</v>
      </c>
      <c r="D11655" s="774" t="s">
        <v>7723</v>
      </c>
      <c r="E11655" s="717">
        <v>72.44</v>
      </c>
    </row>
    <row r="11656" spans="1:5">
      <c r="A11656" s="774">
        <v>4795</v>
      </c>
      <c r="B11656" s="774" t="s">
        <v>11393</v>
      </c>
      <c r="C11656" s="774" t="s">
        <v>7725</v>
      </c>
      <c r="D11656" s="774" t="s">
        <v>7723</v>
      </c>
      <c r="E11656" s="717">
        <v>422.15</v>
      </c>
    </row>
    <row r="11657" spans="1:5">
      <c r="A11657" s="774">
        <v>39694</v>
      </c>
      <c r="B11657" s="774" t="s">
        <v>11394</v>
      </c>
      <c r="C11657" s="774" t="s">
        <v>7725</v>
      </c>
      <c r="D11657" s="774" t="s">
        <v>7723</v>
      </c>
      <c r="E11657" s="717">
        <v>282.72000000000003</v>
      </c>
    </row>
    <row r="11658" spans="1:5">
      <c r="A11658" s="774">
        <v>1292</v>
      </c>
      <c r="B11658" s="774" t="s">
        <v>11395</v>
      </c>
      <c r="C11658" s="774" t="s">
        <v>7725</v>
      </c>
      <c r="D11658" s="774" t="s">
        <v>7723</v>
      </c>
      <c r="E11658" s="717">
        <v>42.54</v>
      </c>
    </row>
    <row r="11659" spans="1:5">
      <c r="A11659" s="774">
        <v>1287</v>
      </c>
      <c r="B11659" s="774" t="s">
        <v>11396</v>
      </c>
      <c r="C11659" s="774" t="s">
        <v>7725</v>
      </c>
      <c r="D11659" s="774" t="s">
        <v>7726</v>
      </c>
      <c r="E11659" s="717">
        <v>20.87</v>
      </c>
    </row>
    <row r="11660" spans="1:5">
      <c r="A11660" s="774">
        <v>1297</v>
      </c>
      <c r="B11660" s="774" t="s">
        <v>11397</v>
      </c>
      <c r="C11660" s="774" t="s">
        <v>7725</v>
      </c>
      <c r="D11660" s="774" t="s">
        <v>7723</v>
      </c>
      <c r="E11660" s="717">
        <v>17.309999999999999</v>
      </c>
    </row>
    <row r="11661" spans="1:5">
      <c r="A11661" s="774">
        <v>4786</v>
      </c>
      <c r="B11661" s="774" t="s">
        <v>11398</v>
      </c>
      <c r="C11661" s="774" t="s">
        <v>7725</v>
      </c>
      <c r="D11661" s="774" t="s">
        <v>7737</v>
      </c>
      <c r="E11661" s="717">
        <v>82</v>
      </c>
    </row>
    <row r="11662" spans="1:5">
      <c r="A11662" s="774">
        <v>10840</v>
      </c>
      <c r="B11662" s="774" t="s">
        <v>11399</v>
      </c>
      <c r="C11662" s="774" t="s">
        <v>7725</v>
      </c>
      <c r="D11662" s="774" t="s">
        <v>7726</v>
      </c>
      <c r="E11662" s="717">
        <v>330</v>
      </c>
    </row>
    <row r="11663" spans="1:5">
      <c r="A11663" s="774">
        <v>10841</v>
      </c>
      <c r="B11663" s="774" t="s">
        <v>11400</v>
      </c>
      <c r="C11663" s="774" t="s">
        <v>7725</v>
      </c>
      <c r="D11663" s="774" t="s">
        <v>7723</v>
      </c>
      <c r="E11663" s="717">
        <v>249.05</v>
      </c>
    </row>
    <row r="11664" spans="1:5">
      <c r="A11664" s="774">
        <v>25980</v>
      </c>
      <c r="B11664" s="774" t="s">
        <v>11401</v>
      </c>
      <c r="C11664" s="774" t="s">
        <v>7725</v>
      </c>
      <c r="D11664" s="774" t="s">
        <v>7723</v>
      </c>
      <c r="E11664" s="717">
        <v>318.23</v>
      </c>
    </row>
    <row r="11665" spans="1:5">
      <c r="A11665" s="774">
        <v>10842</v>
      </c>
      <c r="B11665" s="774" t="s">
        <v>11402</v>
      </c>
      <c r="C11665" s="774" t="s">
        <v>7725</v>
      </c>
      <c r="D11665" s="774" t="s">
        <v>7723</v>
      </c>
      <c r="E11665" s="717">
        <v>359.74</v>
      </c>
    </row>
    <row r="11666" spans="1:5">
      <c r="A11666" s="774">
        <v>21108</v>
      </c>
      <c r="B11666" s="774" t="s">
        <v>11403</v>
      </c>
      <c r="C11666" s="774" t="s">
        <v>7725</v>
      </c>
      <c r="D11666" s="774" t="s">
        <v>7723</v>
      </c>
      <c r="E11666" s="717">
        <v>56.7</v>
      </c>
    </row>
    <row r="11667" spans="1:5">
      <c r="A11667" s="774">
        <v>38180</v>
      </c>
      <c r="B11667" s="774" t="s">
        <v>11404</v>
      </c>
      <c r="C11667" s="774" t="s">
        <v>7725</v>
      </c>
      <c r="D11667" s="774" t="s">
        <v>7723</v>
      </c>
      <c r="E11667" s="717">
        <v>212.07</v>
      </c>
    </row>
    <row r="11668" spans="1:5">
      <c r="A11668" s="774">
        <v>40648</v>
      </c>
      <c r="B11668" s="774" t="s">
        <v>11405</v>
      </c>
      <c r="C11668" s="774" t="s">
        <v>7725</v>
      </c>
      <c r="D11668" s="774" t="s">
        <v>7737</v>
      </c>
      <c r="E11668" s="717">
        <v>157.44</v>
      </c>
    </row>
    <row r="11669" spans="1:5">
      <c r="A11669" s="774">
        <v>40649</v>
      </c>
      <c r="B11669" s="774" t="s">
        <v>11406</v>
      </c>
      <c r="C11669" s="774" t="s">
        <v>7725</v>
      </c>
      <c r="D11669" s="774" t="s">
        <v>7737</v>
      </c>
      <c r="E11669" s="717">
        <v>91.7</v>
      </c>
    </row>
    <row r="11670" spans="1:5">
      <c r="A11670" s="774">
        <v>40650</v>
      </c>
      <c r="B11670" s="774" t="s">
        <v>11407</v>
      </c>
      <c r="C11670" s="774" t="s">
        <v>7725</v>
      </c>
      <c r="D11670" s="774" t="s">
        <v>7737</v>
      </c>
      <c r="E11670" s="717">
        <v>118.08</v>
      </c>
    </row>
    <row r="11671" spans="1:5">
      <c r="A11671" s="774">
        <v>40651</v>
      </c>
      <c r="B11671" s="774" t="s">
        <v>11408</v>
      </c>
      <c r="C11671" s="774" t="s">
        <v>7725</v>
      </c>
      <c r="D11671" s="774" t="s">
        <v>7737</v>
      </c>
      <c r="E11671" s="717">
        <v>217.79</v>
      </c>
    </row>
    <row r="11672" spans="1:5">
      <c r="A11672" s="774">
        <v>40652</v>
      </c>
      <c r="B11672" s="774" t="s">
        <v>11409</v>
      </c>
      <c r="C11672" s="774" t="s">
        <v>7725</v>
      </c>
      <c r="D11672" s="774" t="s">
        <v>7737</v>
      </c>
      <c r="E11672" s="717">
        <v>116.76</v>
      </c>
    </row>
    <row r="11673" spans="1:5">
      <c r="A11673" s="774">
        <v>40647</v>
      </c>
      <c r="B11673" s="774" t="s">
        <v>11410</v>
      </c>
      <c r="C11673" s="774" t="s">
        <v>7725</v>
      </c>
      <c r="D11673" s="774" t="s">
        <v>7737</v>
      </c>
      <c r="E11673" s="717">
        <v>128.57</v>
      </c>
    </row>
    <row r="11674" spans="1:5">
      <c r="A11674" s="774">
        <v>40653</v>
      </c>
      <c r="B11674" s="774" t="s">
        <v>11411</v>
      </c>
      <c r="C11674" s="774" t="s">
        <v>7725</v>
      </c>
      <c r="D11674" s="774" t="s">
        <v>7737</v>
      </c>
      <c r="E11674" s="717">
        <v>98.4</v>
      </c>
    </row>
    <row r="11675" spans="1:5">
      <c r="A11675" s="774">
        <v>36178</v>
      </c>
      <c r="B11675" s="774" t="s">
        <v>11412</v>
      </c>
      <c r="C11675" s="774" t="s">
        <v>7728</v>
      </c>
      <c r="D11675" s="774" t="s">
        <v>7723</v>
      </c>
      <c r="E11675" s="717">
        <v>10.029999999999999</v>
      </c>
    </row>
    <row r="11676" spans="1:5">
      <c r="A11676" s="774">
        <v>38195</v>
      </c>
      <c r="B11676" s="774" t="s">
        <v>11413</v>
      </c>
      <c r="C11676" s="774" t="s">
        <v>7725</v>
      </c>
      <c r="D11676" s="774" t="s">
        <v>7723</v>
      </c>
      <c r="E11676" s="717">
        <v>66.97</v>
      </c>
    </row>
    <row r="11677" spans="1:5">
      <c r="A11677" s="774">
        <v>38181</v>
      </c>
      <c r="B11677" s="774" t="s">
        <v>11414</v>
      </c>
      <c r="C11677" s="774" t="s">
        <v>7725</v>
      </c>
      <c r="D11677" s="774" t="s">
        <v>7723</v>
      </c>
      <c r="E11677" s="717">
        <v>289.51</v>
      </c>
    </row>
    <row r="11678" spans="1:5">
      <c r="A11678" s="774">
        <v>38182</v>
      </c>
      <c r="B11678" s="774" t="s">
        <v>11415</v>
      </c>
      <c r="C11678" s="774" t="s">
        <v>7725</v>
      </c>
      <c r="D11678" s="774" t="s">
        <v>7723</v>
      </c>
      <c r="E11678" s="717">
        <v>275.77</v>
      </c>
    </row>
    <row r="11679" spans="1:5">
      <c r="A11679" s="774">
        <v>38186</v>
      </c>
      <c r="B11679" s="774" t="s">
        <v>11416</v>
      </c>
      <c r="C11679" s="774" t="s">
        <v>7725</v>
      </c>
      <c r="D11679" s="774" t="s">
        <v>7723</v>
      </c>
      <c r="E11679" s="717">
        <v>716.82</v>
      </c>
    </row>
    <row r="11680" spans="1:5">
      <c r="A11680" s="774">
        <v>38185</v>
      </c>
      <c r="B11680" s="774" t="s">
        <v>11417</v>
      </c>
      <c r="C11680" s="774" t="s">
        <v>7725</v>
      </c>
      <c r="D11680" s="774" t="s">
        <v>7723</v>
      </c>
      <c r="E11680" s="717">
        <v>638.22</v>
      </c>
    </row>
    <row r="11681" spans="1:5">
      <c r="A11681" s="774">
        <v>40654</v>
      </c>
      <c r="B11681" s="774" t="s">
        <v>11418</v>
      </c>
      <c r="C11681" s="774" t="s">
        <v>7725</v>
      </c>
      <c r="D11681" s="774" t="s">
        <v>7737</v>
      </c>
      <c r="E11681" s="717">
        <v>152.84</v>
      </c>
    </row>
    <row r="11682" spans="1:5">
      <c r="A11682" s="774">
        <v>25981</v>
      </c>
      <c r="B11682" s="774" t="s">
        <v>11419</v>
      </c>
      <c r="C11682" s="774" t="s">
        <v>7725</v>
      </c>
      <c r="D11682" s="774" t="s">
        <v>7723</v>
      </c>
      <c r="E11682" s="717">
        <v>262.89</v>
      </c>
    </row>
    <row r="11683" spans="1:5">
      <c r="A11683" s="774">
        <v>4822</v>
      </c>
      <c r="B11683" s="774" t="s">
        <v>11420</v>
      </c>
      <c r="C11683" s="774" t="s">
        <v>7725</v>
      </c>
      <c r="D11683" s="774" t="s">
        <v>7723</v>
      </c>
      <c r="E11683" s="717">
        <v>223.76</v>
      </c>
    </row>
    <row r="11684" spans="1:5">
      <c r="A11684" s="774">
        <v>4818</v>
      </c>
      <c r="B11684" s="774" t="s">
        <v>11421</v>
      </c>
      <c r="C11684" s="774" t="s">
        <v>7725</v>
      </c>
      <c r="D11684" s="774" t="s">
        <v>7726</v>
      </c>
      <c r="E11684" s="717">
        <v>230</v>
      </c>
    </row>
    <row r="11685" spans="1:5">
      <c r="A11685" s="774">
        <v>39567</v>
      </c>
      <c r="B11685" s="774" t="s">
        <v>11422</v>
      </c>
      <c r="C11685" s="774" t="s">
        <v>7725</v>
      </c>
      <c r="D11685" s="774" t="s">
        <v>7723</v>
      </c>
      <c r="E11685" s="717">
        <v>28.8</v>
      </c>
    </row>
    <row r="11686" spans="1:5">
      <c r="A11686" s="774">
        <v>39566</v>
      </c>
      <c r="B11686" s="774" t="s">
        <v>11423</v>
      </c>
      <c r="C11686" s="774" t="s">
        <v>7725</v>
      </c>
      <c r="D11686" s="774" t="s">
        <v>7723</v>
      </c>
      <c r="E11686" s="717">
        <v>33.270000000000003</v>
      </c>
    </row>
    <row r="11687" spans="1:5">
      <c r="A11687" s="774">
        <v>39416</v>
      </c>
      <c r="B11687" s="774" t="s">
        <v>11424</v>
      </c>
      <c r="C11687" s="774" t="s">
        <v>7725</v>
      </c>
      <c r="D11687" s="774" t="s">
        <v>7723</v>
      </c>
      <c r="E11687" s="717">
        <v>17.38</v>
      </c>
    </row>
    <row r="11688" spans="1:5">
      <c r="A11688" s="774">
        <v>39417</v>
      </c>
      <c r="B11688" s="774" t="s">
        <v>11425</v>
      </c>
      <c r="C11688" s="774" t="s">
        <v>7725</v>
      </c>
      <c r="D11688" s="774" t="s">
        <v>7723</v>
      </c>
      <c r="E11688" s="717">
        <v>18.22</v>
      </c>
    </row>
    <row r="11689" spans="1:5">
      <c r="A11689" s="774">
        <v>39414</v>
      </c>
      <c r="B11689" s="774" t="s">
        <v>11426</v>
      </c>
      <c r="C11689" s="774" t="s">
        <v>7725</v>
      </c>
      <c r="D11689" s="774" t="s">
        <v>7723</v>
      </c>
      <c r="E11689" s="717">
        <v>16.32</v>
      </c>
    </row>
    <row r="11690" spans="1:5">
      <c r="A11690" s="774">
        <v>39415</v>
      </c>
      <c r="B11690" s="774" t="s">
        <v>11427</v>
      </c>
      <c r="C11690" s="774" t="s">
        <v>7725</v>
      </c>
      <c r="D11690" s="774" t="s">
        <v>7723</v>
      </c>
      <c r="E11690" s="717">
        <v>17.29</v>
      </c>
    </row>
    <row r="11691" spans="1:5">
      <c r="A11691" s="774">
        <v>39412</v>
      </c>
      <c r="B11691" s="774" t="s">
        <v>11428</v>
      </c>
      <c r="C11691" s="774" t="s">
        <v>7725</v>
      </c>
      <c r="D11691" s="774" t="s">
        <v>7726</v>
      </c>
      <c r="E11691" s="717">
        <v>12.29</v>
      </c>
    </row>
    <row r="11692" spans="1:5">
      <c r="A11692" s="774">
        <v>39413</v>
      </c>
      <c r="B11692" s="774" t="s">
        <v>11429</v>
      </c>
      <c r="C11692" s="774" t="s">
        <v>7725</v>
      </c>
      <c r="D11692" s="774" t="s">
        <v>7723</v>
      </c>
      <c r="E11692" s="717">
        <v>12.17</v>
      </c>
    </row>
    <row r="11693" spans="1:5">
      <c r="A11693" s="774">
        <v>11062</v>
      </c>
      <c r="B11693" s="774" t="s">
        <v>11430</v>
      </c>
      <c r="C11693" s="774" t="s">
        <v>7725</v>
      </c>
      <c r="D11693" s="774" t="s">
        <v>7723</v>
      </c>
      <c r="E11693" s="717">
        <v>57.24</v>
      </c>
    </row>
    <row r="11694" spans="1:5">
      <c r="A11694" s="774">
        <v>11063</v>
      </c>
      <c r="B11694" s="774" t="s">
        <v>11431</v>
      </c>
      <c r="C11694" s="774" t="s">
        <v>7725</v>
      </c>
      <c r="D11694" s="774" t="s">
        <v>7723</v>
      </c>
      <c r="E11694" s="717">
        <v>55.42</v>
      </c>
    </row>
    <row r="11695" spans="1:5">
      <c r="A11695" s="774">
        <v>13521</v>
      </c>
      <c r="B11695" s="774" t="s">
        <v>11432</v>
      </c>
      <c r="C11695" s="774" t="s">
        <v>7728</v>
      </c>
      <c r="D11695" s="774" t="s">
        <v>7737</v>
      </c>
      <c r="E11695" s="717">
        <v>66</v>
      </c>
    </row>
    <row r="11696" spans="1:5">
      <c r="A11696" s="774">
        <v>10851</v>
      </c>
      <c r="B11696" s="774" t="s">
        <v>11433</v>
      </c>
      <c r="C11696" s="774" t="s">
        <v>7728</v>
      </c>
      <c r="D11696" s="774" t="s">
        <v>7737</v>
      </c>
      <c r="E11696" s="717">
        <v>45.08</v>
      </c>
    </row>
    <row r="11697" spans="1:5">
      <c r="A11697" s="774">
        <v>39515</v>
      </c>
      <c r="B11697" s="774" t="s">
        <v>11434</v>
      </c>
      <c r="C11697" s="774" t="s">
        <v>7728</v>
      </c>
      <c r="D11697" s="774" t="s">
        <v>7737</v>
      </c>
      <c r="E11697" s="717">
        <v>49.09</v>
      </c>
    </row>
    <row r="11698" spans="1:5">
      <c r="A11698" s="774">
        <v>39516</v>
      </c>
      <c r="B11698" s="774" t="s">
        <v>11435</v>
      </c>
      <c r="C11698" s="774" t="s">
        <v>7728</v>
      </c>
      <c r="D11698" s="774" t="s">
        <v>7737</v>
      </c>
      <c r="E11698" s="717">
        <v>41.39</v>
      </c>
    </row>
    <row r="11699" spans="1:5">
      <c r="A11699" s="774">
        <v>39514</v>
      </c>
      <c r="B11699" s="774" t="s">
        <v>11436</v>
      </c>
      <c r="C11699" s="774" t="s">
        <v>7728</v>
      </c>
      <c r="D11699" s="774" t="s">
        <v>7737</v>
      </c>
      <c r="E11699" s="717">
        <v>25.75</v>
      </c>
    </row>
    <row r="11700" spans="1:5">
      <c r="A11700" s="774">
        <v>4812</v>
      </c>
      <c r="B11700" s="774" t="s">
        <v>11437</v>
      </c>
      <c r="C11700" s="774" t="s">
        <v>7725</v>
      </c>
      <c r="D11700" s="774" t="s">
        <v>7723</v>
      </c>
      <c r="E11700" s="717">
        <v>7.95</v>
      </c>
    </row>
    <row r="11701" spans="1:5">
      <c r="A11701" s="774">
        <v>10849</v>
      </c>
      <c r="B11701" s="774" t="s">
        <v>11438</v>
      </c>
      <c r="C11701" s="774" t="s">
        <v>7728</v>
      </c>
      <c r="D11701" s="774" t="s">
        <v>7737</v>
      </c>
      <c r="E11701" s="717">
        <v>960</v>
      </c>
    </row>
    <row r="11702" spans="1:5">
      <c r="A11702" s="774">
        <v>10848</v>
      </c>
      <c r="B11702" s="774" t="s">
        <v>11439</v>
      </c>
      <c r="C11702" s="774" t="s">
        <v>7728</v>
      </c>
      <c r="D11702" s="774" t="s">
        <v>7737</v>
      </c>
      <c r="E11702" s="717">
        <v>603</v>
      </c>
    </row>
    <row r="11703" spans="1:5">
      <c r="A11703" s="774">
        <v>4813</v>
      </c>
      <c r="B11703" s="774" t="s">
        <v>868</v>
      </c>
      <c r="C11703" s="774" t="s">
        <v>7725</v>
      </c>
      <c r="D11703" s="774" t="s">
        <v>7737</v>
      </c>
      <c r="E11703" s="717">
        <v>200</v>
      </c>
    </row>
    <row r="11704" spans="1:5">
      <c r="A11704" s="774">
        <v>37560</v>
      </c>
      <c r="B11704" s="774" t="s">
        <v>11440</v>
      </c>
      <c r="C11704" s="774" t="s">
        <v>7728</v>
      </c>
      <c r="D11704" s="774" t="s">
        <v>7737</v>
      </c>
      <c r="E11704" s="717">
        <v>43.6</v>
      </c>
    </row>
    <row r="11705" spans="1:5">
      <c r="A11705" s="774">
        <v>37557</v>
      </c>
      <c r="B11705" s="774" t="s">
        <v>11441</v>
      </c>
      <c r="C11705" s="774" t="s">
        <v>7728</v>
      </c>
      <c r="D11705" s="774" t="s">
        <v>7737</v>
      </c>
      <c r="E11705" s="717">
        <v>13.24</v>
      </c>
    </row>
    <row r="11706" spans="1:5">
      <c r="A11706" s="774">
        <v>37556</v>
      </c>
      <c r="B11706" s="774" t="s">
        <v>11442</v>
      </c>
      <c r="C11706" s="774" t="s">
        <v>7728</v>
      </c>
      <c r="D11706" s="774" t="s">
        <v>7737</v>
      </c>
      <c r="E11706" s="717">
        <v>25.62</v>
      </c>
    </row>
    <row r="11707" spans="1:5">
      <c r="A11707" s="774">
        <v>37559</v>
      </c>
      <c r="B11707" s="774" t="s">
        <v>11443</v>
      </c>
      <c r="C11707" s="774" t="s">
        <v>7728</v>
      </c>
      <c r="D11707" s="774" t="s">
        <v>7737</v>
      </c>
      <c r="E11707" s="717">
        <v>31.42</v>
      </c>
    </row>
    <row r="11708" spans="1:5">
      <c r="A11708" s="774">
        <v>37539</v>
      </c>
      <c r="B11708" s="774" t="s">
        <v>11444</v>
      </c>
      <c r="C11708" s="774" t="s">
        <v>7728</v>
      </c>
      <c r="D11708" s="774" t="s">
        <v>7737</v>
      </c>
      <c r="E11708" s="717">
        <v>22.15</v>
      </c>
    </row>
    <row r="11709" spans="1:5">
      <c r="A11709" s="774">
        <v>37558</v>
      </c>
      <c r="B11709" s="774" t="s">
        <v>11445</v>
      </c>
      <c r="C11709" s="774" t="s">
        <v>7728</v>
      </c>
      <c r="D11709" s="774" t="s">
        <v>7737</v>
      </c>
      <c r="E11709" s="717">
        <v>41.3</v>
      </c>
    </row>
    <row r="11710" spans="1:5">
      <c r="A11710" s="774">
        <v>34723</v>
      </c>
      <c r="B11710" s="774" t="s">
        <v>11446</v>
      </c>
      <c r="C11710" s="774" t="s">
        <v>7725</v>
      </c>
      <c r="D11710" s="774" t="s">
        <v>7737</v>
      </c>
      <c r="E11710" s="717">
        <v>462</v>
      </c>
    </row>
    <row r="11711" spans="1:5">
      <c r="A11711" s="774">
        <v>34721</v>
      </c>
      <c r="B11711" s="774" t="s">
        <v>11447</v>
      </c>
      <c r="C11711" s="774" t="s">
        <v>7725</v>
      </c>
      <c r="D11711" s="774" t="s">
        <v>7737</v>
      </c>
      <c r="E11711" s="717">
        <v>576</v>
      </c>
    </row>
    <row r="11712" spans="1:5">
      <c r="A11712" s="774">
        <v>4309</v>
      </c>
      <c r="B11712" s="774" t="s">
        <v>11448</v>
      </c>
      <c r="C11712" s="774" t="s">
        <v>7728</v>
      </c>
      <c r="D11712" s="774" t="s">
        <v>7723</v>
      </c>
      <c r="E11712" s="717">
        <v>6.07</v>
      </c>
    </row>
    <row r="11713" spans="1:5">
      <c r="A11713" s="774">
        <v>4307</v>
      </c>
      <c r="B11713" s="774" t="s">
        <v>11449</v>
      </c>
      <c r="C11713" s="774" t="s">
        <v>7728</v>
      </c>
      <c r="D11713" s="774" t="s">
        <v>7723</v>
      </c>
      <c r="E11713" s="717">
        <v>10.39</v>
      </c>
    </row>
    <row r="11714" spans="1:5">
      <c r="A11714" s="774">
        <v>10850</v>
      </c>
      <c r="B11714" s="774" t="s">
        <v>11450</v>
      </c>
      <c r="C11714" s="774" t="s">
        <v>7728</v>
      </c>
      <c r="D11714" s="774" t="s">
        <v>7737</v>
      </c>
      <c r="E11714" s="717">
        <v>30</v>
      </c>
    </row>
    <row r="11715" spans="1:5">
      <c r="A11715" s="774">
        <v>42438</v>
      </c>
      <c r="B11715" s="774" t="s">
        <v>11451</v>
      </c>
      <c r="C11715" s="774" t="s">
        <v>7728</v>
      </c>
      <c r="D11715" s="774" t="s">
        <v>7737</v>
      </c>
      <c r="E11715" s="718">
        <v>1353.33</v>
      </c>
    </row>
    <row r="11716" spans="1:5">
      <c r="A11716" s="774">
        <v>4792</v>
      </c>
      <c r="B11716" s="774" t="s">
        <v>11452</v>
      </c>
      <c r="C11716" s="774" t="s">
        <v>7725</v>
      </c>
      <c r="D11716" s="774" t="s">
        <v>7723</v>
      </c>
      <c r="E11716" s="717">
        <v>203.58</v>
      </c>
    </row>
    <row r="11717" spans="1:5">
      <c r="A11717" s="774">
        <v>4790</v>
      </c>
      <c r="B11717" s="774" t="s">
        <v>11453</v>
      </c>
      <c r="C11717" s="774" t="s">
        <v>7725</v>
      </c>
      <c r="D11717" s="774" t="s">
        <v>7726</v>
      </c>
      <c r="E11717" s="717">
        <v>122.4</v>
      </c>
    </row>
    <row r="11718" spans="1:5">
      <c r="A11718" s="774">
        <v>40671</v>
      </c>
      <c r="B11718" s="774" t="s">
        <v>11454</v>
      </c>
      <c r="C11718" s="774" t="s">
        <v>7725</v>
      </c>
      <c r="D11718" s="774" t="s">
        <v>7723</v>
      </c>
      <c r="E11718" s="717">
        <v>65.819999999999993</v>
      </c>
    </row>
    <row r="11719" spans="1:5">
      <c r="A11719" s="774">
        <v>7552</v>
      </c>
      <c r="B11719" s="774" t="s">
        <v>11455</v>
      </c>
      <c r="C11719" s="774" t="s">
        <v>7728</v>
      </c>
      <c r="D11719" s="774" t="s">
        <v>7737</v>
      </c>
      <c r="E11719" s="717">
        <v>20.55</v>
      </c>
    </row>
    <row r="11720" spans="1:5">
      <c r="A11720" s="774">
        <v>4893</v>
      </c>
      <c r="B11720" s="774" t="s">
        <v>11456</v>
      </c>
      <c r="C11720" s="774" t="s">
        <v>7728</v>
      </c>
      <c r="D11720" s="774" t="s">
        <v>7723</v>
      </c>
      <c r="E11720" s="717">
        <v>7.89</v>
      </c>
    </row>
    <row r="11721" spans="1:5">
      <c r="A11721" s="774">
        <v>4894</v>
      </c>
      <c r="B11721" s="774" t="s">
        <v>11457</v>
      </c>
      <c r="C11721" s="774" t="s">
        <v>7728</v>
      </c>
      <c r="D11721" s="774" t="s">
        <v>7723</v>
      </c>
      <c r="E11721" s="717">
        <v>6.77</v>
      </c>
    </row>
    <row r="11722" spans="1:5">
      <c r="A11722" s="774">
        <v>4888</v>
      </c>
      <c r="B11722" s="774" t="s">
        <v>11458</v>
      </c>
      <c r="C11722" s="774" t="s">
        <v>7728</v>
      </c>
      <c r="D11722" s="774" t="s">
        <v>7723</v>
      </c>
      <c r="E11722" s="717">
        <v>2.2999999999999998</v>
      </c>
    </row>
    <row r="11723" spans="1:5">
      <c r="A11723" s="774">
        <v>4890</v>
      </c>
      <c r="B11723" s="774" t="s">
        <v>11459</v>
      </c>
      <c r="C11723" s="774" t="s">
        <v>7728</v>
      </c>
      <c r="D11723" s="774" t="s">
        <v>7723</v>
      </c>
      <c r="E11723" s="717">
        <v>4.33</v>
      </c>
    </row>
    <row r="11724" spans="1:5">
      <c r="A11724" s="774">
        <v>12411</v>
      </c>
      <c r="B11724" s="774" t="s">
        <v>11460</v>
      </c>
      <c r="C11724" s="774" t="s">
        <v>7728</v>
      </c>
      <c r="D11724" s="774" t="s">
        <v>7723</v>
      </c>
      <c r="E11724" s="717">
        <v>23.33</v>
      </c>
    </row>
    <row r="11725" spans="1:5">
      <c r="A11725" s="774">
        <v>4891</v>
      </c>
      <c r="B11725" s="774" t="s">
        <v>11461</v>
      </c>
      <c r="C11725" s="774" t="s">
        <v>7728</v>
      </c>
      <c r="D11725" s="774" t="s">
        <v>7723</v>
      </c>
      <c r="E11725" s="717">
        <v>11.66</v>
      </c>
    </row>
    <row r="11726" spans="1:5">
      <c r="A11726" s="774">
        <v>4889</v>
      </c>
      <c r="B11726" s="774" t="s">
        <v>11462</v>
      </c>
      <c r="C11726" s="774" t="s">
        <v>7728</v>
      </c>
      <c r="D11726" s="774" t="s">
        <v>7723</v>
      </c>
      <c r="E11726" s="717">
        <v>3.11</v>
      </c>
    </row>
    <row r="11727" spans="1:5">
      <c r="A11727" s="774">
        <v>4892</v>
      </c>
      <c r="B11727" s="774" t="s">
        <v>11463</v>
      </c>
      <c r="C11727" s="774" t="s">
        <v>7728</v>
      </c>
      <c r="D11727" s="774" t="s">
        <v>7723</v>
      </c>
      <c r="E11727" s="717">
        <v>32.67</v>
      </c>
    </row>
    <row r="11728" spans="1:5">
      <c r="A11728" s="774">
        <v>12412</v>
      </c>
      <c r="B11728" s="774" t="s">
        <v>11464</v>
      </c>
      <c r="C11728" s="774" t="s">
        <v>7728</v>
      </c>
      <c r="D11728" s="774" t="s">
        <v>7723</v>
      </c>
      <c r="E11728" s="717">
        <v>60.72</v>
      </c>
    </row>
    <row r="11729" spans="1:5">
      <c r="A11729" s="774">
        <v>11073</v>
      </c>
      <c r="B11729" s="774" t="s">
        <v>11465</v>
      </c>
      <c r="C11729" s="774" t="s">
        <v>7728</v>
      </c>
      <c r="D11729" s="774" t="s">
        <v>7723</v>
      </c>
      <c r="E11729" s="717">
        <v>5.2</v>
      </c>
    </row>
    <row r="11730" spans="1:5">
      <c r="A11730" s="774">
        <v>11071</v>
      </c>
      <c r="B11730" s="774" t="s">
        <v>11466</v>
      </c>
      <c r="C11730" s="774" t="s">
        <v>7728</v>
      </c>
      <c r="D11730" s="774" t="s">
        <v>7723</v>
      </c>
      <c r="E11730" s="717">
        <v>8.43</v>
      </c>
    </row>
    <row r="11731" spans="1:5">
      <c r="A11731" s="774">
        <v>11072</v>
      </c>
      <c r="B11731" s="774" t="s">
        <v>11467</v>
      </c>
      <c r="C11731" s="774" t="s">
        <v>7728</v>
      </c>
      <c r="D11731" s="774" t="s">
        <v>7723</v>
      </c>
      <c r="E11731" s="717">
        <v>2.94</v>
      </c>
    </row>
    <row r="11732" spans="1:5">
      <c r="A11732" s="774">
        <v>4895</v>
      </c>
      <c r="B11732" s="774" t="s">
        <v>11468</v>
      </c>
      <c r="C11732" s="774" t="s">
        <v>7728</v>
      </c>
      <c r="D11732" s="774" t="s">
        <v>7723</v>
      </c>
      <c r="E11732" s="717">
        <v>0.56999999999999995</v>
      </c>
    </row>
    <row r="11733" spans="1:5">
      <c r="A11733" s="774">
        <v>4907</v>
      </c>
      <c r="B11733" s="774" t="s">
        <v>11469</v>
      </c>
      <c r="C11733" s="774" t="s">
        <v>7728</v>
      </c>
      <c r="D11733" s="774" t="s">
        <v>7737</v>
      </c>
      <c r="E11733" s="717">
        <v>26.54</v>
      </c>
    </row>
    <row r="11734" spans="1:5">
      <c r="A11734" s="774">
        <v>4902</v>
      </c>
      <c r="B11734" s="774" t="s">
        <v>11470</v>
      </c>
      <c r="C11734" s="774" t="s">
        <v>7728</v>
      </c>
      <c r="D11734" s="774" t="s">
        <v>7737</v>
      </c>
      <c r="E11734" s="717">
        <v>60.08</v>
      </c>
    </row>
    <row r="11735" spans="1:5">
      <c r="A11735" s="774">
        <v>4908</v>
      </c>
      <c r="B11735" s="774" t="s">
        <v>11471</v>
      </c>
      <c r="C11735" s="774" t="s">
        <v>7728</v>
      </c>
      <c r="D11735" s="774" t="s">
        <v>7737</v>
      </c>
      <c r="E11735" s="717">
        <v>122</v>
      </c>
    </row>
    <row r="11736" spans="1:5">
      <c r="A11736" s="774">
        <v>4909</v>
      </c>
      <c r="B11736" s="774" t="s">
        <v>11472</v>
      </c>
      <c r="C11736" s="774" t="s">
        <v>7728</v>
      </c>
      <c r="D11736" s="774" t="s">
        <v>7737</v>
      </c>
      <c r="E11736" s="717">
        <v>235.61</v>
      </c>
    </row>
    <row r="11737" spans="1:5">
      <c r="A11737" s="774">
        <v>4903</v>
      </c>
      <c r="B11737" s="774" t="s">
        <v>11473</v>
      </c>
      <c r="C11737" s="774" t="s">
        <v>7728</v>
      </c>
      <c r="D11737" s="774" t="s">
        <v>7737</v>
      </c>
      <c r="E11737" s="717">
        <v>692.79</v>
      </c>
    </row>
    <row r="11738" spans="1:5">
      <c r="A11738" s="774">
        <v>4897</v>
      </c>
      <c r="B11738" s="774" t="s">
        <v>11474</v>
      </c>
      <c r="C11738" s="774" t="s">
        <v>7728</v>
      </c>
      <c r="D11738" s="774" t="s">
        <v>7723</v>
      </c>
      <c r="E11738" s="717">
        <v>2.4300000000000002</v>
      </c>
    </row>
    <row r="11739" spans="1:5">
      <c r="A11739" s="774">
        <v>4896</v>
      </c>
      <c r="B11739" s="774" t="s">
        <v>11475</v>
      </c>
      <c r="C11739" s="774" t="s">
        <v>7728</v>
      </c>
      <c r="D11739" s="774" t="s">
        <v>7723</v>
      </c>
      <c r="E11739" s="717">
        <v>0.87</v>
      </c>
    </row>
    <row r="11740" spans="1:5">
      <c r="A11740" s="774">
        <v>4900</v>
      </c>
      <c r="B11740" s="774" t="s">
        <v>11476</v>
      </c>
      <c r="C11740" s="774" t="s">
        <v>7728</v>
      </c>
      <c r="D11740" s="774" t="s">
        <v>7723</v>
      </c>
      <c r="E11740" s="717">
        <v>7.25</v>
      </c>
    </row>
    <row r="11741" spans="1:5">
      <c r="A11741" s="774">
        <v>4898</v>
      </c>
      <c r="B11741" s="774" t="s">
        <v>11477</v>
      </c>
      <c r="C11741" s="774" t="s">
        <v>7728</v>
      </c>
      <c r="D11741" s="774" t="s">
        <v>7723</v>
      </c>
      <c r="E11741" s="717">
        <v>2.71</v>
      </c>
    </row>
    <row r="11742" spans="1:5">
      <c r="A11742" s="774">
        <v>4899</v>
      </c>
      <c r="B11742" s="774" t="s">
        <v>11478</v>
      </c>
      <c r="C11742" s="774" t="s">
        <v>7728</v>
      </c>
      <c r="D11742" s="774" t="s">
        <v>7723</v>
      </c>
      <c r="E11742" s="717">
        <v>9.9499999999999993</v>
      </c>
    </row>
    <row r="11743" spans="1:5">
      <c r="A11743" s="774">
        <v>11096</v>
      </c>
      <c r="B11743" s="774" t="s">
        <v>11479</v>
      </c>
      <c r="C11743" s="774" t="s">
        <v>7748</v>
      </c>
      <c r="D11743" s="774" t="s">
        <v>7723</v>
      </c>
      <c r="E11743" s="717">
        <v>0.64</v>
      </c>
    </row>
    <row r="11744" spans="1:5">
      <c r="A11744" s="774">
        <v>4741</v>
      </c>
      <c r="B11744" s="774" t="s">
        <v>11480</v>
      </c>
      <c r="C11744" s="774" t="s">
        <v>7938</v>
      </c>
      <c r="D11744" s="774" t="s">
        <v>7723</v>
      </c>
      <c r="E11744" s="717">
        <v>116.97</v>
      </c>
    </row>
    <row r="11745" spans="1:5">
      <c r="A11745" s="774">
        <v>4752</v>
      </c>
      <c r="B11745" s="774" t="s">
        <v>11481</v>
      </c>
      <c r="C11745" s="774" t="s">
        <v>615</v>
      </c>
      <c r="D11745" s="774" t="s">
        <v>7723</v>
      </c>
      <c r="E11745" s="717">
        <v>9.69</v>
      </c>
    </row>
    <row r="11746" spans="1:5">
      <c r="A11746" s="774">
        <v>41091</v>
      </c>
      <c r="B11746" s="774" t="s">
        <v>11482</v>
      </c>
      <c r="C11746" s="774" t="s">
        <v>7941</v>
      </c>
      <c r="D11746" s="774" t="s">
        <v>7723</v>
      </c>
      <c r="E11746" s="718">
        <v>1730.3</v>
      </c>
    </row>
    <row r="11747" spans="1:5">
      <c r="A11747" s="774">
        <v>13954</v>
      </c>
      <c r="B11747" s="774" t="s">
        <v>11483</v>
      </c>
      <c r="C11747" s="774" t="s">
        <v>7728</v>
      </c>
      <c r="D11747" s="774" t="s">
        <v>7737</v>
      </c>
      <c r="E11747" s="718">
        <v>6328.18</v>
      </c>
    </row>
    <row r="11748" spans="1:5">
      <c r="A11748" s="774">
        <v>3411</v>
      </c>
      <c r="B11748" s="774" t="s">
        <v>11484</v>
      </c>
      <c r="C11748" s="774" t="s">
        <v>7748</v>
      </c>
      <c r="D11748" s="774" t="s">
        <v>7737</v>
      </c>
      <c r="E11748" s="717">
        <v>38.659999999999997</v>
      </c>
    </row>
    <row r="11749" spans="1:5">
      <c r="A11749" s="774">
        <v>39995</v>
      </c>
      <c r="B11749" s="774" t="s">
        <v>11485</v>
      </c>
      <c r="C11749" s="774" t="s">
        <v>7938</v>
      </c>
      <c r="D11749" s="774" t="s">
        <v>7737</v>
      </c>
      <c r="E11749" s="717">
        <v>297.42</v>
      </c>
    </row>
    <row r="11750" spans="1:5">
      <c r="A11750" s="774">
        <v>11615</v>
      </c>
      <c r="B11750" s="774" t="s">
        <v>11486</v>
      </c>
      <c r="C11750" s="774" t="s">
        <v>7725</v>
      </c>
      <c r="D11750" s="774" t="s">
        <v>7737</v>
      </c>
      <c r="E11750" s="717">
        <v>2.52</v>
      </c>
    </row>
    <row r="11751" spans="1:5">
      <c r="A11751" s="774">
        <v>3408</v>
      </c>
      <c r="B11751" s="774" t="s">
        <v>11487</v>
      </c>
      <c r="C11751" s="774" t="s">
        <v>7725</v>
      </c>
      <c r="D11751" s="774" t="s">
        <v>7737</v>
      </c>
      <c r="E11751" s="717">
        <v>6.7</v>
      </c>
    </row>
    <row r="11752" spans="1:5">
      <c r="A11752" s="774">
        <v>3409</v>
      </c>
      <c r="B11752" s="774" t="s">
        <v>11488</v>
      </c>
      <c r="C11752" s="774" t="s">
        <v>7725</v>
      </c>
      <c r="D11752" s="774" t="s">
        <v>7737</v>
      </c>
      <c r="E11752" s="717">
        <v>16.75</v>
      </c>
    </row>
    <row r="11753" spans="1:5">
      <c r="A11753" s="774">
        <v>11427</v>
      </c>
      <c r="B11753" s="774" t="s">
        <v>11489</v>
      </c>
      <c r="C11753" s="774" t="s">
        <v>7748</v>
      </c>
      <c r="D11753" s="774" t="s">
        <v>7737</v>
      </c>
      <c r="E11753" s="717">
        <v>76.66</v>
      </c>
    </row>
    <row r="11754" spans="1:5">
      <c r="A11754" s="774">
        <v>4491</v>
      </c>
      <c r="B11754" s="774" t="s">
        <v>11490</v>
      </c>
      <c r="C11754" s="774" t="s">
        <v>7760</v>
      </c>
      <c r="D11754" s="774" t="s">
        <v>7723</v>
      </c>
      <c r="E11754" s="717">
        <v>5.39</v>
      </c>
    </row>
    <row r="11755" spans="1:5">
      <c r="A11755" s="774">
        <v>2745</v>
      </c>
      <c r="B11755" s="774" t="s">
        <v>11491</v>
      </c>
      <c r="C11755" s="774" t="s">
        <v>7760</v>
      </c>
      <c r="D11755" s="774" t="s">
        <v>7737</v>
      </c>
      <c r="E11755" s="717">
        <v>2.42</v>
      </c>
    </row>
    <row r="11756" spans="1:5">
      <c r="A11756" s="774">
        <v>14439</v>
      </c>
      <c r="B11756" s="774" t="s">
        <v>11492</v>
      </c>
      <c r="C11756" s="774" t="s">
        <v>7760</v>
      </c>
      <c r="D11756" s="774" t="s">
        <v>7737</v>
      </c>
      <c r="E11756" s="717">
        <v>3</v>
      </c>
    </row>
    <row r="11757" spans="1:5">
      <c r="A11757" s="774">
        <v>26022</v>
      </c>
      <c r="B11757" s="774" t="s">
        <v>11493</v>
      </c>
      <c r="C11757" s="774" t="s">
        <v>7728</v>
      </c>
      <c r="D11757" s="774" t="s">
        <v>7723</v>
      </c>
      <c r="E11757" s="717">
        <v>153.36000000000001</v>
      </c>
    </row>
    <row r="11758" spans="1:5">
      <c r="A11758" s="774">
        <v>421</v>
      </c>
      <c r="B11758" s="774" t="s">
        <v>11494</v>
      </c>
      <c r="C11758" s="774" t="s">
        <v>7728</v>
      </c>
      <c r="D11758" s="774" t="s">
        <v>7737</v>
      </c>
      <c r="E11758" s="717">
        <v>10.87</v>
      </c>
    </row>
    <row r="11759" spans="1:5">
      <c r="A11759" s="774">
        <v>12362</v>
      </c>
      <c r="B11759" s="774" t="s">
        <v>11495</v>
      </c>
      <c r="C11759" s="774" t="s">
        <v>7728</v>
      </c>
      <c r="D11759" s="774" t="s">
        <v>7737</v>
      </c>
      <c r="E11759" s="717">
        <v>10.71</v>
      </c>
    </row>
    <row r="11760" spans="1:5">
      <c r="A11760" s="774">
        <v>14148</v>
      </c>
      <c r="B11760" s="774" t="s">
        <v>11496</v>
      </c>
      <c r="C11760" s="774" t="s">
        <v>7728</v>
      </c>
      <c r="D11760" s="774" t="s">
        <v>7737</v>
      </c>
      <c r="E11760" s="717">
        <v>0.87</v>
      </c>
    </row>
    <row r="11761" spans="1:5">
      <c r="A11761" s="774">
        <v>4341</v>
      </c>
      <c r="B11761" s="774" t="s">
        <v>11497</v>
      </c>
      <c r="C11761" s="774" t="s">
        <v>7728</v>
      </c>
      <c r="D11761" s="774" t="s">
        <v>7723</v>
      </c>
      <c r="E11761" s="717">
        <v>0.92</v>
      </c>
    </row>
    <row r="11762" spans="1:5">
      <c r="A11762" s="774">
        <v>4337</v>
      </c>
      <c r="B11762" s="774" t="s">
        <v>11498</v>
      </c>
      <c r="C11762" s="774" t="s">
        <v>7728</v>
      </c>
      <c r="D11762" s="774" t="s">
        <v>7723</v>
      </c>
      <c r="E11762" s="717">
        <v>2.31</v>
      </c>
    </row>
    <row r="11763" spans="1:5">
      <c r="A11763" s="774">
        <v>4339</v>
      </c>
      <c r="B11763" s="774" t="s">
        <v>11499</v>
      </c>
      <c r="C11763" s="774" t="s">
        <v>7728</v>
      </c>
      <c r="D11763" s="774" t="s">
        <v>7723</v>
      </c>
      <c r="E11763" s="717">
        <v>0.49</v>
      </c>
    </row>
    <row r="11764" spans="1:5">
      <c r="A11764" s="774">
        <v>39997</v>
      </c>
      <c r="B11764" s="774" t="s">
        <v>11500</v>
      </c>
      <c r="C11764" s="774" t="s">
        <v>7728</v>
      </c>
      <c r="D11764" s="774" t="s">
        <v>7723</v>
      </c>
      <c r="E11764" s="717">
        <v>0.27</v>
      </c>
    </row>
    <row r="11765" spans="1:5">
      <c r="A11765" s="774">
        <v>11971</v>
      </c>
      <c r="B11765" s="774" t="s">
        <v>11501</v>
      </c>
      <c r="C11765" s="774" t="s">
        <v>7728</v>
      </c>
      <c r="D11765" s="774" t="s">
        <v>7723</v>
      </c>
      <c r="E11765" s="717">
        <v>3.83</v>
      </c>
    </row>
    <row r="11766" spans="1:5">
      <c r="A11766" s="774">
        <v>4342</v>
      </c>
      <c r="B11766" s="774" t="s">
        <v>11502</v>
      </c>
      <c r="C11766" s="774" t="s">
        <v>7728</v>
      </c>
      <c r="D11766" s="774" t="s">
        <v>7723</v>
      </c>
      <c r="E11766" s="717">
        <v>0.2</v>
      </c>
    </row>
    <row r="11767" spans="1:5">
      <c r="A11767" s="774">
        <v>4330</v>
      </c>
      <c r="B11767" s="774" t="s">
        <v>11503</v>
      </c>
      <c r="C11767" s="774" t="s">
        <v>7728</v>
      </c>
      <c r="D11767" s="774" t="s">
        <v>7723</v>
      </c>
      <c r="E11767" s="717">
        <v>0.13</v>
      </c>
    </row>
    <row r="11768" spans="1:5">
      <c r="A11768" s="774">
        <v>4340</v>
      </c>
      <c r="B11768" s="774" t="s">
        <v>11504</v>
      </c>
      <c r="C11768" s="774" t="s">
        <v>7728</v>
      </c>
      <c r="D11768" s="774" t="s">
        <v>7723</v>
      </c>
      <c r="E11768" s="717">
        <v>1.07</v>
      </c>
    </row>
    <row r="11769" spans="1:5">
      <c r="A11769" s="774">
        <v>5088</v>
      </c>
      <c r="B11769" s="774" t="s">
        <v>11505</v>
      </c>
      <c r="C11769" s="774" t="s">
        <v>7728</v>
      </c>
      <c r="D11769" s="774" t="s">
        <v>7723</v>
      </c>
      <c r="E11769" s="717">
        <v>5.19</v>
      </c>
    </row>
    <row r="11770" spans="1:5">
      <c r="A11770" s="774">
        <v>11154</v>
      </c>
      <c r="B11770" s="774" t="s">
        <v>11506</v>
      </c>
      <c r="C11770" s="774" t="s">
        <v>7728</v>
      </c>
      <c r="D11770" s="774" t="s">
        <v>7723</v>
      </c>
      <c r="E11770" s="717">
        <v>602.23</v>
      </c>
    </row>
    <row r="11771" spans="1:5">
      <c r="A11771" s="774">
        <v>4989</v>
      </c>
      <c r="B11771" s="774" t="s">
        <v>11507</v>
      </c>
      <c r="C11771" s="774" t="s">
        <v>7728</v>
      </c>
      <c r="D11771" s="774" t="s">
        <v>7723</v>
      </c>
      <c r="E11771" s="717">
        <v>227.78</v>
      </c>
    </row>
    <row r="11772" spans="1:5">
      <c r="A11772" s="774">
        <v>4982</v>
      </c>
      <c r="B11772" s="774" t="s">
        <v>11508</v>
      </c>
      <c r="C11772" s="774" t="s">
        <v>7728</v>
      </c>
      <c r="D11772" s="774" t="s">
        <v>7723</v>
      </c>
      <c r="E11772" s="717">
        <v>213.65</v>
      </c>
    </row>
    <row r="11773" spans="1:5">
      <c r="A11773" s="774">
        <v>4962</v>
      </c>
      <c r="B11773" s="774" t="s">
        <v>11509</v>
      </c>
      <c r="C11773" s="774" t="s">
        <v>7728</v>
      </c>
      <c r="D11773" s="774" t="s">
        <v>7723</v>
      </c>
      <c r="E11773" s="717">
        <v>168.49</v>
      </c>
    </row>
    <row r="11774" spans="1:5">
      <c r="A11774" s="774">
        <v>4981</v>
      </c>
      <c r="B11774" s="774" t="s">
        <v>11510</v>
      </c>
      <c r="C11774" s="774" t="s">
        <v>7728</v>
      </c>
      <c r="D11774" s="774" t="s">
        <v>7726</v>
      </c>
      <c r="E11774" s="717">
        <v>150</v>
      </c>
    </row>
    <row r="11775" spans="1:5">
      <c r="A11775" s="774">
        <v>4964</v>
      </c>
      <c r="B11775" s="774" t="s">
        <v>11511</v>
      </c>
      <c r="C11775" s="774" t="s">
        <v>7728</v>
      </c>
      <c r="D11775" s="774" t="s">
        <v>7723</v>
      </c>
      <c r="E11775" s="717">
        <v>190.29</v>
      </c>
    </row>
    <row r="11776" spans="1:5">
      <c r="A11776" s="774">
        <v>4992</v>
      </c>
      <c r="B11776" s="774" t="s">
        <v>11512</v>
      </c>
      <c r="C11776" s="774" t="s">
        <v>7728</v>
      </c>
      <c r="D11776" s="774" t="s">
        <v>7723</v>
      </c>
      <c r="E11776" s="717">
        <v>185.88</v>
      </c>
    </row>
    <row r="11777" spans="1:5">
      <c r="A11777" s="774">
        <v>4987</v>
      </c>
      <c r="B11777" s="774" t="s">
        <v>11513</v>
      </c>
      <c r="C11777" s="774" t="s">
        <v>7728</v>
      </c>
      <c r="D11777" s="774" t="s">
        <v>7723</v>
      </c>
      <c r="E11777" s="717">
        <v>212.66</v>
      </c>
    </row>
    <row r="11778" spans="1:5">
      <c r="A11778" s="774">
        <v>39021</v>
      </c>
      <c r="B11778" s="774" t="s">
        <v>11514</v>
      </c>
      <c r="C11778" s="774" t="s">
        <v>7728</v>
      </c>
      <c r="D11778" s="774" t="s">
        <v>7723</v>
      </c>
      <c r="E11778" s="717">
        <v>270.88</v>
      </c>
    </row>
    <row r="11779" spans="1:5">
      <c r="A11779" s="774">
        <v>39022</v>
      </c>
      <c r="B11779" s="774" t="s">
        <v>11515</v>
      </c>
      <c r="C11779" s="774" t="s">
        <v>7728</v>
      </c>
      <c r="D11779" s="774" t="s">
        <v>7726</v>
      </c>
      <c r="E11779" s="717">
        <v>335</v>
      </c>
    </row>
    <row r="11780" spans="1:5">
      <c r="A11780" s="774">
        <v>39024</v>
      </c>
      <c r="B11780" s="774" t="s">
        <v>11516</v>
      </c>
      <c r="C11780" s="774" t="s">
        <v>7728</v>
      </c>
      <c r="D11780" s="774" t="s">
        <v>7737</v>
      </c>
      <c r="E11780" s="717">
        <v>750.51</v>
      </c>
    </row>
    <row r="11781" spans="1:5">
      <c r="A11781" s="774">
        <v>4914</v>
      </c>
      <c r="B11781" s="774" t="s">
        <v>11517</v>
      </c>
      <c r="C11781" s="774" t="s">
        <v>7725</v>
      </c>
      <c r="D11781" s="774" t="s">
        <v>7737</v>
      </c>
      <c r="E11781" s="717">
        <v>608.53</v>
      </c>
    </row>
    <row r="11782" spans="1:5">
      <c r="A11782" s="774">
        <v>4917</v>
      </c>
      <c r="B11782" s="774" t="s">
        <v>11518</v>
      </c>
      <c r="C11782" s="774" t="s">
        <v>7725</v>
      </c>
      <c r="D11782" s="774" t="s">
        <v>7737</v>
      </c>
      <c r="E11782" s="717">
        <v>420.26</v>
      </c>
    </row>
    <row r="11783" spans="1:5">
      <c r="A11783" s="774">
        <v>39025</v>
      </c>
      <c r="B11783" s="774" t="s">
        <v>11519</v>
      </c>
      <c r="C11783" s="774" t="s">
        <v>7728</v>
      </c>
      <c r="D11783" s="774" t="s">
        <v>7737</v>
      </c>
      <c r="E11783" s="717">
        <v>769.57</v>
      </c>
    </row>
    <row r="11784" spans="1:5">
      <c r="A11784" s="774">
        <v>4930</v>
      </c>
      <c r="B11784" s="774" t="s">
        <v>11520</v>
      </c>
      <c r="C11784" s="774" t="s">
        <v>7725</v>
      </c>
      <c r="D11784" s="774" t="s">
        <v>7723</v>
      </c>
      <c r="E11784" s="717">
        <v>291.12</v>
      </c>
    </row>
    <row r="11785" spans="1:5">
      <c r="A11785" s="774">
        <v>4922</v>
      </c>
      <c r="B11785" s="774" t="s">
        <v>11521</v>
      </c>
      <c r="C11785" s="774" t="s">
        <v>7725</v>
      </c>
      <c r="D11785" s="774" t="s">
        <v>7737</v>
      </c>
      <c r="E11785" s="717">
        <v>389.83</v>
      </c>
    </row>
    <row r="11786" spans="1:5">
      <c r="A11786" s="774">
        <v>4911</v>
      </c>
      <c r="B11786" s="774" t="s">
        <v>11522</v>
      </c>
      <c r="C11786" s="774" t="s">
        <v>7725</v>
      </c>
      <c r="D11786" s="774" t="s">
        <v>7723</v>
      </c>
      <c r="E11786" s="717">
        <v>299.60000000000002</v>
      </c>
    </row>
    <row r="11787" spans="1:5">
      <c r="A11787" s="774">
        <v>37518</v>
      </c>
      <c r="B11787" s="774" t="s">
        <v>11523</v>
      </c>
      <c r="C11787" s="774" t="s">
        <v>7725</v>
      </c>
      <c r="D11787" s="774" t="s">
        <v>7723</v>
      </c>
      <c r="E11787" s="717">
        <v>486.85</v>
      </c>
    </row>
    <row r="11788" spans="1:5">
      <c r="A11788" s="774">
        <v>4910</v>
      </c>
      <c r="B11788" s="774" t="s">
        <v>11524</v>
      </c>
      <c r="C11788" s="774" t="s">
        <v>7725</v>
      </c>
      <c r="D11788" s="774" t="s">
        <v>7723</v>
      </c>
      <c r="E11788" s="717">
        <v>410.42</v>
      </c>
    </row>
    <row r="11789" spans="1:5">
      <c r="A11789" s="774">
        <v>4943</v>
      </c>
      <c r="B11789" s="774" t="s">
        <v>11525</v>
      </c>
      <c r="C11789" s="774" t="s">
        <v>7725</v>
      </c>
      <c r="D11789" s="774" t="s">
        <v>7723</v>
      </c>
      <c r="E11789" s="717">
        <v>611.41999999999996</v>
      </c>
    </row>
    <row r="11790" spans="1:5">
      <c r="A11790" s="774">
        <v>5002</v>
      </c>
      <c r="B11790" s="774" t="s">
        <v>11526</v>
      </c>
      <c r="C11790" s="774" t="s">
        <v>7725</v>
      </c>
      <c r="D11790" s="774" t="s">
        <v>7737</v>
      </c>
      <c r="E11790" s="717">
        <v>277.19</v>
      </c>
    </row>
    <row r="11791" spans="1:5">
      <c r="A11791" s="774">
        <v>4977</v>
      </c>
      <c r="B11791" s="774" t="s">
        <v>11527</v>
      </c>
      <c r="C11791" s="774" t="s">
        <v>7725</v>
      </c>
      <c r="D11791" s="774" t="s">
        <v>7737</v>
      </c>
      <c r="E11791" s="717">
        <v>187.11</v>
      </c>
    </row>
    <row r="11792" spans="1:5">
      <c r="A11792" s="774">
        <v>5028</v>
      </c>
      <c r="B11792" s="774" t="s">
        <v>11528</v>
      </c>
      <c r="C11792" s="774" t="s">
        <v>7725</v>
      </c>
      <c r="D11792" s="774" t="s">
        <v>7737</v>
      </c>
      <c r="E11792" s="717">
        <v>457.84</v>
      </c>
    </row>
    <row r="11793" spans="1:5">
      <c r="A11793" s="774">
        <v>4998</v>
      </c>
      <c r="B11793" s="774" t="s">
        <v>11529</v>
      </c>
      <c r="C11793" s="774" t="s">
        <v>7725</v>
      </c>
      <c r="D11793" s="774" t="s">
        <v>7737</v>
      </c>
      <c r="E11793" s="717">
        <v>380.25</v>
      </c>
    </row>
    <row r="11794" spans="1:5">
      <c r="A11794" s="774">
        <v>4969</v>
      </c>
      <c r="B11794" s="774" t="s">
        <v>11530</v>
      </c>
      <c r="C11794" s="774" t="s">
        <v>7725</v>
      </c>
      <c r="D11794" s="774" t="s">
        <v>7737</v>
      </c>
      <c r="E11794" s="717">
        <v>264.64</v>
      </c>
    </row>
    <row r="11795" spans="1:5">
      <c r="A11795" s="774">
        <v>11364</v>
      </c>
      <c r="B11795" s="774" t="s">
        <v>11531</v>
      </c>
      <c r="C11795" s="774" t="s">
        <v>7728</v>
      </c>
      <c r="D11795" s="774" t="s">
        <v>7723</v>
      </c>
      <c r="E11795" s="717">
        <v>128.86000000000001</v>
      </c>
    </row>
    <row r="11796" spans="1:5">
      <c r="A11796" s="774">
        <v>11365</v>
      </c>
      <c r="B11796" s="774" t="s">
        <v>11532</v>
      </c>
      <c r="C11796" s="774" t="s">
        <v>7728</v>
      </c>
      <c r="D11796" s="774" t="s">
        <v>7723</v>
      </c>
      <c r="E11796" s="717">
        <v>133.72999999999999</v>
      </c>
    </row>
    <row r="11797" spans="1:5">
      <c r="A11797" s="774">
        <v>11366</v>
      </c>
      <c r="B11797" s="774" t="s">
        <v>11533</v>
      </c>
      <c r="C11797" s="774" t="s">
        <v>7728</v>
      </c>
      <c r="D11797" s="774" t="s">
        <v>7723</v>
      </c>
      <c r="E11797" s="717">
        <v>142.15</v>
      </c>
    </row>
    <row r="11798" spans="1:5">
      <c r="A11798" s="774">
        <v>43777</v>
      </c>
      <c r="B11798" s="774" t="s">
        <v>11534</v>
      </c>
      <c r="C11798" s="774" t="s">
        <v>7728</v>
      </c>
      <c r="D11798" s="774" t="s">
        <v>7723</v>
      </c>
      <c r="E11798" s="717">
        <v>166.98</v>
      </c>
    </row>
    <row r="11799" spans="1:5">
      <c r="A11799" s="774">
        <v>20322</v>
      </c>
      <c r="B11799" s="774" t="s">
        <v>11535</v>
      </c>
      <c r="C11799" s="774" t="s">
        <v>7728</v>
      </c>
      <c r="D11799" s="774" t="s">
        <v>7723</v>
      </c>
      <c r="E11799" s="717">
        <v>155</v>
      </c>
    </row>
    <row r="11800" spans="1:5">
      <c r="A11800" s="774">
        <v>10553</v>
      </c>
      <c r="B11800" s="774" t="s">
        <v>11536</v>
      </c>
      <c r="C11800" s="774" t="s">
        <v>7728</v>
      </c>
      <c r="D11800" s="774" t="s">
        <v>7723</v>
      </c>
      <c r="E11800" s="717">
        <v>140.74</v>
      </c>
    </row>
    <row r="11801" spans="1:5">
      <c r="A11801" s="774">
        <v>5020</v>
      </c>
      <c r="B11801" s="774" t="s">
        <v>11537</v>
      </c>
      <c r="C11801" s="774" t="s">
        <v>7728</v>
      </c>
      <c r="D11801" s="774" t="s">
        <v>7723</v>
      </c>
      <c r="E11801" s="717">
        <v>148.38999999999999</v>
      </c>
    </row>
    <row r="11802" spans="1:5">
      <c r="A11802" s="774">
        <v>10554</v>
      </c>
      <c r="B11802" s="774" t="s">
        <v>11538</v>
      </c>
      <c r="C11802" s="774" t="s">
        <v>7728</v>
      </c>
      <c r="D11802" s="774" t="s">
        <v>7723</v>
      </c>
      <c r="E11802" s="717">
        <v>141.99</v>
      </c>
    </row>
    <row r="11803" spans="1:5">
      <c r="A11803" s="774">
        <v>10555</v>
      </c>
      <c r="B11803" s="774" t="s">
        <v>11539</v>
      </c>
      <c r="C11803" s="774" t="s">
        <v>7728</v>
      </c>
      <c r="D11803" s="774" t="s">
        <v>7723</v>
      </c>
      <c r="E11803" s="717">
        <v>154.85</v>
      </c>
    </row>
    <row r="11804" spans="1:5">
      <c r="A11804" s="774">
        <v>10556</v>
      </c>
      <c r="B11804" s="774" t="s">
        <v>11540</v>
      </c>
      <c r="C11804" s="774" t="s">
        <v>7728</v>
      </c>
      <c r="D11804" s="774" t="s">
        <v>7723</v>
      </c>
      <c r="E11804" s="717">
        <v>205.89</v>
      </c>
    </row>
    <row r="11805" spans="1:5">
      <c r="A11805" s="774">
        <v>39502</v>
      </c>
      <c r="B11805" s="774" t="s">
        <v>11541</v>
      </c>
      <c r="C11805" s="774" t="s">
        <v>7728</v>
      </c>
      <c r="D11805" s="774" t="s">
        <v>7723</v>
      </c>
      <c r="E11805" s="717">
        <v>289.11</v>
      </c>
    </row>
    <row r="11806" spans="1:5">
      <c r="A11806" s="774">
        <v>39504</v>
      </c>
      <c r="B11806" s="774" t="s">
        <v>11542</v>
      </c>
      <c r="C11806" s="774" t="s">
        <v>7728</v>
      </c>
      <c r="D11806" s="774" t="s">
        <v>7723</v>
      </c>
      <c r="E11806" s="717">
        <v>319.70999999999998</v>
      </c>
    </row>
    <row r="11807" spans="1:5">
      <c r="A11807" s="774">
        <v>39503</v>
      </c>
      <c r="B11807" s="774" t="s">
        <v>11543</v>
      </c>
      <c r="C11807" s="774" t="s">
        <v>7728</v>
      </c>
      <c r="D11807" s="774" t="s">
        <v>7723</v>
      </c>
      <c r="E11807" s="717">
        <v>336.48</v>
      </c>
    </row>
    <row r="11808" spans="1:5">
      <c r="A11808" s="774">
        <v>39505</v>
      </c>
      <c r="B11808" s="774" t="s">
        <v>11544</v>
      </c>
      <c r="C11808" s="774" t="s">
        <v>7728</v>
      </c>
      <c r="D11808" s="774" t="s">
        <v>7723</v>
      </c>
      <c r="E11808" s="717">
        <v>362.6</v>
      </c>
    </row>
    <row r="11809" spans="1:5">
      <c r="A11809" s="774">
        <v>25969</v>
      </c>
      <c r="B11809" s="774" t="s">
        <v>11545</v>
      </c>
      <c r="C11809" s="774" t="s">
        <v>7728</v>
      </c>
      <c r="D11809" s="774" t="s">
        <v>7737</v>
      </c>
      <c r="E11809" s="717">
        <v>386.63</v>
      </c>
    </row>
    <row r="11810" spans="1:5">
      <c r="A11810" s="774">
        <v>4944</v>
      </c>
      <c r="B11810" s="774" t="s">
        <v>11546</v>
      </c>
      <c r="C11810" s="774" t="s">
        <v>7725</v>
      </c>
      <c r="D11810" s="774" t="s">
        <v>7723</v>
      </c>
      <c r="E11810" s="717">
        <v>914.08</v>
      </c>
    </row>
    <row r="11811" spans="1:5">
      <c r="A11811" s="774">
        <v>21102</v>
      </c>
      <c r="B11811" s="774" t="s">
        <v>11547</v>
      </c>
      <c r="C11811" s="774" t="s">
        <v>7728</v>
      </c>
      <c r="D11811" s="774" t="s">
        <v>7723</v>
      </c>
      <c r="E11811" s="717">
        <v>36.49</v>
      </c>
    </row>
    <row r="11812" spans="1:5">
      <c r="A11812" s="774">
        <v>21101</v>
      </c>
      <c r="B11812" s="774" t="s">
        <v>11548</v>
      </c>
      <c r="C11812" s="774" t="s">
        <v>7728</v>
      </c>
      <c r="D11812" s="774" t="s">
        <v>7723</v>
      </c>
      <c r="E11812" s="717">
        <v>23.43</v>
      </c>
    </row>
    <row r="11813" spans="1:5">
      <c r="A11813" s="774">
        <v>34713</v>
      </c>
      <c r="B11813" s="774" t="s">
        <v>11549</v>
      </c>
      <c r="C11813" s="774" t="s">
        <v>7725</v>
      </c>
      <c r="D11813" s="774" t="s">
        <v>7723</v>
      </c>
      <c r="E11813" s="717">
        <v>168.76</v>
      </c>
    </row>
    <row r="11814" spans="1:5">
      <c r="A11814" s="774">
        <v>4947</v>
      </c>
      <c r="B11814" s="774" t="s">
        <v>11550</v>
      </c>
      <c r="C11814" s="774" t="s">
        <v>7725</v>
      </c>
      <c r="D11814" s="774" t="s">
        <v>7723</v>
      </c>
      <c r="E11814" s="717">
        <v>374.11</v>
      </c>
    </row>
    <row r="11815" spans="1:5">
      <c r="A11815" s="774">
        <v>37563</v>
      </c>
      <c r="B11815" s="774" t="s">
        <v>11551</v>
      </c>
      <c r="C11815" s="774" t="s">
        <v>7725</v>
      </c>
      <c r="D11815" s="774" t="s">
        <v>7723</v>
      </c>
      <c r="E11815" s="717">
        <v>287.25</v>
      </c>
    </row>
    <row r="11816" spans="1:5">
      <c r="A11816" s="774">
        <v>4948</v>
      </c>
      <c r="B11816" s="774" t="s">
        <v>11552</v>
      </c>
      <c r="C11816" s="774" t="s">
        <v>7725</v>
      </c>
      <c r="D11816" s="774" t="s">
        <v>7723</v>
      </c>
      <c r="E11816" s="717">
        <v>260.7</v>
      </c>
    </row>
    <row r="11817" spans="1:5">
      <c r="A11817" s="774">
        <v>37561</v>
      </c>
      <c r="B11817" s="774" t="s">
        <v>11553</v>
      </c>
      <c r="C11817" s="774" t="s">
        <v>7725</v>
      </c>
      <c r="D11817" s="774" t="s">
        <v>7723</v>
      </c>
      <c r="E11817" s="717">
        <v>536.23</v>
      </c>
    </row>
    <row r="11818" spans="1:5">
      <c r="A11818" s="774">
        <v>37562</v>
      </c>
      <c r="B11818" s="774" t="s">
        <v>11554</v>
      </c>
      <c r="C11818" s="774" t="s">
        <v>7725</v>
      </c>
      <c r="D11818" s="774" t="s">
        <v>7723</v>
      </c>
      <c r="E11818" s="717">
        <v>343.94</v>
      </c>
    </row>
    <row r="11819" spans="1:5">
      <c r="A11819" s="774">
        <v>37585</v>
      </c>
      <c r="B11819" s="774" t="s">
        <v>11555</v>
      </c>
      <c r="C11819" s="774" t="s">
        <v>7728</v>
      </c>
      <c r="D11819" s="774" t="s">
        <v>7737</v>
      </c>
      <c r="E11819" s="717">
        <v>209.54</v>
      </c>
    </row>
    <row r="11820" spans="1:5">
      <c r="A11820" s="774">
        <v>14164</v>
      </c>
      <c r="B11820" s="774" t="s">
        <v>11556</v>
      </c>
      <c r="C11820" s="774" t="s">
        <v>7728</v>
      </c>
      <c r="D11820" s="774" t="s">
        <v>7737</v>
      </c>
      <c r="E11820" s="718">
        <v>1457.93</v>
      </c>
    </row>
    <row r="11821" spans="1:5">
      <c r="A11821" s="774">
        <v>14163</v>
      </c>
      <c r="B11821" s="774" t="s">
        <v>11557</v>
      </c>
      <c r="C11821" s="774" t="s">
        <v>7728</v>
      </c>
      <c r="D11821" s="774" t="s">
        <v>7737</v>
      </c>
      <c r="E11821" s="718">
        <v>1657.03</v>
      </c>
    </row>
    <row r="11822" spans="1:5">
      <c r="A11822" s="774">
        <v>5051</v>
      </c>
      <c r="B11822" s="774" t="s">
        <v>11558</v>
      </c>
      <c r="C11822" s="774" t="s">
        <v>7728</v>
      </c>
      <c r="D11822" s="774" t="s">
        <v>7737</v>
      </c>
      <c r="E11822" s="718">
        <v>1409.29</v>
      </c>
    </row>
    <row r="11823" spans="1:5">
      <c r="A11823" s="774">
        <v>14162</v>
      </c>
      <c r="B11823" s="774" t="s">
        <v>11559</v>
      </c>
      <c r="C11823" s="774" t="s">
        <v>7728</v>
      </c>
      <c r="D11823" s="774" t="s">
        <v>7737</v>
      </c>
      <c r="E11823" s="718">
        <v>1407.24</v>
      </c>
    </row>
    <row r="11824" spans="1:5">
      <c r="A11824" s="774">
        <v>5052</v>
      </c>
      <c r="B11824" s="774" t="s">
        <v>11560</v>
      </c>
      <c r="C11824" s="774" t="s">
        <v>7728</v>
      </c>
      <c r="D11824" s="774" t="s">
        <v>7737</v>
      </c>
      <c r="E11824" s="718">
        <v>1050</v>
      </c>
    </row>
    <row r="11825" spans="1:5">
      <c r="A11825" s="774">
        <v>14166</v>
      </c>
      <c r="B11825" s="774" t="s">
        <v>11561</v>
      </c>
      <c r="C11825" s="774" t="s">
        <v>7728</v>
      </c>
      <c r="D11825" s="774" t="s">
        <v>7737</v>
      </c>
      <c r="E11825" s="718">
        <v>1063.33</v>
      </c>
    </row>
    <row r="11826" spans="1:5">
      <c r="A11826" s="774">
        <v>14165</v>
      </c>
      <c r="B11826" s="774" t="s">
        <v>11562</v>
      </c>
      <c r="C11826" s="774" t="s">
        <v>7728</v>
      </c>
      <c r="D11826" s="774" t="s">
        <v>7737</v>
      </c>
      <c r="E11826" s="718">
        <v>1473.1</v>
      </c>
    </row>
    <row r="11827" spans="1:5">
      <c r="A11827" s="774">
        <v>5050</v>
      </c>
      <c r="B11827" s="774" t="s">
        <v>11563</v>
      </c>
      <c r="C11827" s="774" t="s">
        <v>7728</v>
      </c>
      <c r="D11827" s="774" t="s">
        <v>7737</v>
      </c>
      <c r="E11827" s="717">
        <v>362.56</v>
      </c>
    </row>
    <row r="11828" spans="1:5">
      <c r="A11828" s="774">
        <v>12378</v>
      </c>
      <c r="B11828" s="774" t="s">
        <v>11564</v>
      </c>
      <c r="C11828" s="774" t="s">
        <v>7728</v>
      </c>
      <c r="D11828" s="774" t="s">
        <v>7737</v>
      </c>
      <c r="E11828" s="717">
        <v>861.79</v>
      </c>
    </row>
    <row r="11829" spans="1:5">
      <c r="A11829" s="774">
        <v>12366</v>
      </c>
      <c r="B11829" s="774" t="s">
        <v>11565</v>
      </c>
      <c r="C11829" s="774" t="s">
        <v>7728</v>
      </c>
      <c r="D11829" s="774" t="s">
        <v>7737</v>
      </c>
      <c r="E11829" s="717">
        <v>607.12</v>
      </c>
    </row>
    <row r="11830" spans="1:5">
      <c r="A11830" s="774">
        <v>5045</v>
      </c>
      <c r="B11830" s="774" t="s">
        <v>11566</v>
      </c>
      <c r="C11830" s="774" t="s">
        <v>7728</v>
      </c>
      <c r="D11830" s="774" t="s">
        <v>7737</v>
      </c>
      <c r="E11830" s="717">
        <v>845.45</v>
      </c>
    </row>
    <row r="11831" spans="1:5">
      <c r="A11831" s="774">
        <v>5044</v>
      </c>
      <c r="B11831" s="774" t="s">
        <v>11567</v>
      </c>
      <c r="C11831" s="774" t="s">
        <v>7728</v>
      </c>
      <c r="D11831" s="774" t="s">
        <v>7737</v>
      </c>
      <c r="E11831" s="717">
        <v>596.47</v>
      </c>
    </row>
    <row r="11832" spans="1:5">
      <c r="A11832" s="774">
        <v>5055</v>
      </c>
      <c r="B11832" s="774" t="s">
        <v>11568</v>
      </c>
      <c r="C11832" s="774" t="s">
        <v>7728</v>
      </c>
      <c r="D11832" s="774" t="s">
        <v>7737</v>
      </c>
      <c r="E11832" s="717">
        <v>848.03</v>
      </c>
    </row>
    <row r="11833" spans="1:5">
      <c r="A11833" s="774">
        <v>5053</v>
      </c>
      <c r="B11833" s="774" t="s">
        <v>11569</v>
      </c>
      <c r="C11833" s="774" t="s">
        <v>7728</v>
      </c>
      <c r="D11833" s="774" t="s">
        <v>7737</v>
      </c>
      <c r="E11833" s="717">
        <v>660.05</v>
      </c>
    </row>
    <row r="11834" spans="1:5">
      <c r="A11834" s="774">
        <v>5035</v>
      </c>
      <c r="B11834" s="774" t="s">
        <v>11570</v>
      </c>
      <c r="C11834" s="774" t="s">
        <v>7728</v>
      </c>
      <c r="D11834" s="774" t="s">
        <v>7737</v>
      </c>
      <c r="E11834" s="718">
        <v>1079.1600000000001</v>
      </c>
    </row>
    <row r="11835" spans="1:5">
      <c r="A11835" s="774">
        <v>5036</v>
      </c>
      <c r="B11835" s="774" t="s">
        <v>11571</v>
      </c>
      <c r="C11835" s="774" t="s">
        <v>7728</v>
      </c>
      <c r="D11835" s="774" t="s">
        <v>7737</v>
      </c>
      <c r="E11835" s="718">
        <v>1801.47</v>
      </c>
    </row>
    <row r="11836" spans="1:5">
      <c r="A11836" s="774">
        <v>5059</v>
      </c>
      <c r="B11836" s="774" t="s">
        <v>11572</v>
      </c>
      <c r="C11836" s="774" t="s">
        <v>7728</v>
      </c>
      <c r="D11836" s="774" t="s">
        <v>7737</v>
      </c>
      <c r="E11836" s="717">
        <v>844</v>
      </c>
    </row>
    <row r="11837" spans="1:5">
      <c r="A11837" s="774">
        <v>5034</v>
      </c>
      <c r="B11837" s="774" t="s">
        <v>11573</v>
      </c>
      <c r="C11837" s="774" t="s">
        <v>7728</v>
      </c>
      <c r="D11837" s="774" t="s">
        <v>7737</v>
      </c>
      <c r="E11837" s="718">
        <v>1164.6500000000001</v>
      </c>
    </row>
    <row r="11838" spans="1:5">
      <c r="A11838" s="774">
        <v>5056</v>
      </c>
      <c r="B11838" s="774" t="s">
        <v>11574</v>
      </c>
      <c r="C11838" s="774" t="s">
        <v>7728</v>
      </c>
      <c r="D11838" s="774" t="s">
        <v>7737</v>
      </c>
      <c r="E11838" s="717">
        <v>904.95</v>
      </c>
    </row>
    <row r="11839" spans="1:5">
      <c r="A11839" s="774">
        <v>5057</v>
      </c>
      <c r="B11839" s="774" t="s">
        <v>11575</v>
      </c>
      <c r="C11839" s="774" t="s">
        <v>7728</v>
      </c>
      <c r="D11839" s="774" t="s">
        <v>7737</v>
      </c>
      <c r="E11839" s="717">
        <v>725.77</v>
      </c>
    </row>
    <row r="11840" spans="1:5">
      <c r="A11840" s="774">
        <v>5033</v>
      </c>
      <c r="B11840" s="774" t="s">
        <v>11576</v>
      </c>
      <c r="C11840" s="774" t="s">
        <v>7728</v>
      </c>
      <c r="D11840" s="774" t="s">
        <v>7737</v>
      </c>
      <c r="E11840" s="717">
        <v>602.5</v>
      </c>
    </row>
    <row r="11841" spans="1:5">
      <c r="A11841" s="774">
        <v>5038</v>
      </c>
      <c r="B11841" s="774" t="s">
        <v>11577</v>
      </c>
      <c r="C11841" s="774" t="s">
        <v>7728</v>
      </c>
      <c r="D11841" s="774" t="s">
        <v>7737</v>
      </c>
      <c r="E11841" s="717">
        <v>491.03</v>
      </c>
    </row>
    <row r="11842" spans="1:5">
      <c r="A11842" s="774">
        <v>12372</v>
      </c>
      <c r="B11842" s="774" t="s">
        <v>11578</v>
      </c>
      <c r="C11842" s="774" t="s">
        <v>7728</v>
      </c>
      <c r="D11842" s="774" t="s">
        <v>7737</v>
      </c>
      <c r="E11842" s="717">
        <v>647.08000000000004</v>
      </c>
    </row>
    <row r="11843" spans="1:5">
      <c r="A11843" s="774">
        <v>13339</v>
      </c>
      <c r="B11843" s="774" t="s">
        <v>11579</v>
      </c>
      <c r="C11843" s="774" t="s">
        <v>7728</v>
      </c>
      <c r="D11843" s="774" t="s">
        <v>7737</v>
      </c>
      <c r="E11843" s="717">
        <v>961.96</v>
      </c>
    </row>
    <row r="11844" spans="1:5">
      <c r="A11844" s="774">
        <v>12373</v>
      </c>
      <c r="B11844" s="774" t="s">
        <v>11580</v>
      </c>
      <c r="C11844" s="774" t="s">
        <v>7728</v>
      </c>
      <c r="D11844" s="774" t="s">
        <v>7737</v>
      </c>
      <c r="E11844" s="718">
        <v>1007.38</v>
      </c>
    </row>
    <row r="11845" spans="1:5">
      <c r="A11845" s="774">
        <v>12388</v>
      </c>
      <c r="B11845" s="774" t="s">
        <v>11581</v>
      </c>
      <c r="C11845" s="774" t="s">
        <v>7728</v>
      </c>
      <c r="D11845" s="774" t="s">
        <v>7737</v>
      </c>
      <c r="E11845" s="717">
        <v>214.61</v>
      </c>
    </row>
    <row r="11846" spans="1:5">
      <c r="A11846" s="774">
        <v>34695</v>
      </c>
      <c r="B11846" s="774" t="s">
        <v>11582</v>
      </c>
      <c r="C11846" s="774" t="s">
        <v>7728</v>
      </c>
      <c r="D11846" s="774" t="s">
        <v>7737</v>
      </c>
      <c r="E11846" s="717">
        <v>692.87</v>
      </c>
    </row>
    <row r="11847" spans="1:5">
      <c r="A11847" s="774">
        <v>34692</v>
      </c>
      <c r="B11847" s="774" t="s">
        <v>11583</v>
      </c>
      <c r="C11847" s="774" t="s">
        <v>7728</v>
      </c>
      <c r="D11847" s="774" t="s">
        <v>7737</v>
      </c>
      <c r="E11847" s="718">
        <v>1662.9</v>
      </c>
    </row>
    <row r="11848" spans="1:5">
      <c r="A11848" s="774">
        <v>2731</v>
      </c>
      <c r="B11848" s="774" t="s">
        <v>11584</v>
      </c>
      <c r="C11848" s="774" t="s">
        <v>7760</v>
      </c>
      <c r="D11848" s="774" t="s">
        <v>7737</v>
      </c>
      <c r="E11848" s="717">
        <v>69.25</v>
      </c>
    </row>
    <row r="11849" spans="1:5">
      <c r="A11849" s="774">
        <v>26028</v>
      </c>
      <c r="B11849" s="774" t="s">
        <v>11585</v>
      </c>
      <c r="C11849" s="774" t="s">
        <v>8900</v>
      </c>
      <c r="D11849" s="774" t="s">
        <v>7723</v>
      </c>
      <c r="E11849" s="717">
        <v>274.19</v>
      </c>
    </row>
    <row r="11850" spans="1:5">
      <c r="A11850" s="774">
        <v>11844</v>
      </c>
      <c r="B11850" s="774" t="s">
        <v>11586</v>
      </c>
      <c r="C11850" s="774" t="s">
        <v>7760</v>
      </c>
      <c r="D11850" s="774" t="s">
        <v>7723</v>
      </c>
      <c r="E11850" s="717">
        <v>35.270000000000003</v>
      </c>
    </row>
    <row r="11851" spans="1:5">
      <c r="A11851" s="774">
        <v>4465</v>
      </c>
      <c r="B11851" s="774" t="s">
        <v>11587</v>
      </c>
      <c r="C11851" s="774" t="s">
        <v>7760</v>
      </c>
      <c r="D11851" s="774" t="s">
        <v>7723</v>
      </c>
      <c r="E11851" s="717">
        <v>29.31</v>
      </c>
    </row>
    <row r="11852" spans="1:5">
      <c r="A11852" s="774">
        <v>35273</v>
      </c>
      <c r="B11852" s="774" t="s">
        <v>11588</v>
      </c>
      <c r="C11852" s="774" t="s">
        <v>7760</v>
      </c>
      <c r="D11852" s="774" t="s">
        <v>7723</v>
      </c>
      <c r="E11852" s="717">
        <v>35.15</v>
      </c>
    </row>
    <row r="11853" spans="1:5">
      <c r="A11853" s="774">
        <v>4470</v>
      </c>
      <c r="B11853" s="774" t="s">
        <v>11589</v>
      </c>
      <c r="C11853" s="774" t="s">
        <v>7760</v>
      </c>
      <c r="D11853" s="774" t="s">
        <v>7723</v>
      </c>
      <c r="E11853" s="717">
        <v>81.13</v>
      </c>
    </row>
    <row r="11854" spans="1:5">
      <c r="A11854" s="774">
        <v>20208</v>
      </c>
      <c r="B11854" s="774" t="s">
        <v>11590</v>
      </c>
      <c r="C11854" s="774" t="s">
        <v>7760</v>
      </c>
      <c r="D11854" s="774" t="s">
        <v>7723</v>
      </c>
      <c r="E11854" s="717">
        <v>73.010000000000005</v>
      </c>
    </row>
    <row r="11855" spans="1:5">
      <c r="A11855" s="774">
        <v>20204</v>
      </c>
      <c r="B11855" s="774" t="s">
        <v>11591</v>
      </c>
      <c r="C11855" s="774" t="s">
        <v>7760</v>
      </c>
      <c r="D11855" s="774" t="s">
        <v>7723</v>
      </c>
      <c r="E11855" s="717">
        <v>54.08</v>
      </c>
    </row>
    <row r="11856" spans="1:5">
      <c r="A11856" s="774">
        <v>4437</v>
      </c>
      <c r="B11856" s="774" t="s">
        <v>11592</v>
      </c>
      <c r="C11856" s="774" t="s">
        <v>7760</v>
      </c>
      <c r="D11856" s="774" t="s">
        <v>7723</v>
      </c>
      <c r="E11856" s="717">
        <v>60.84</v>
      </c>
    </row>
    <row r="11857" spans="1:5">
      <c r="A11857" s="774">
        <v>14580</v>
      </c>
      <c r="B11857" s="774" t="s">
        <v>11593</v>
      </c>
      <c r="C11857" s="774" t="s">
        <v>7760</v>
      </c>
      <c r="D11857" s="774" t="s">
        <v>7723</v>
      </c>
      <c r="E11857" s="717">
        <v>60.84</v>
      </c>
    </row>
    <row r="11858" spans="1:5">
      <c r="A11858" s="774">
        <v>40304</v>
      </c>
      <c r="B11858" s="774" t="s">
        <v>11594</v>
      </c>
      <c r="C11858" s="774" t="s">
        <v>7748</v>
      </c>
      <c r="D11858" s="774" t="s">
        <v>7723</v>
      </c>
      <c r="E11858" s="717">
        <v>17.829999999999998</v>
      </c>
    </row>
    <row r="11859" spans="1:5">
      <c r="A11859" s="774">
        <v>5065</v>
      </c>
      <c r="B11859" s="774" t="s">
        <v>11595</v>
      </c>
      <c r="C11859" s="774" t="s">
        <v>7748</v>
      </c>
      <c r="D11859" s="774" t="s">
        <v>7723</v>
      </c>
      <c r="E11859" s="717">
        <v>27.47</v>
      </c>
    </row>
    <row r="11860" spans="1:5">
      <c r="A11860" s="774">
        <v>5072</v>
      </c>
      <c r="B11860" s="774" t="s">
        <v>11596</v>
      </c>
      <c r="C11860" s="774" t="s">
        <v>7748</v>
      </c>
      <c r="D11860" s="774" t="s">
        <v>7723</v>
      </c>
      <c r="E11860" s="717">
        <v>25.41</v>
      </c>
    </row>
    <row r="11861" spans="1:5">
      <c r="A11861" s="774">
        <v>5066</v>
      </c>
      <c r="B11861" s="774" t="s">
        <v>11597</v>
      </c>
      <c r="C11861" s="774" t="s">
        <v>7748</v>
      </c>
      <c r="D11861" s="774" t="s">
        <v>7723</v>
      </c>
      <c r="E11861" s="717">
        <v>19.03</v>
      </c>
    </row>
    <row r="11862" spans="1:5">
      <c r="A11862" s="774">
        <v>5063</v>
      </c>
      <c r="B11862" s="774" t="s">
        <v>11598</v>
      </c>
      <c r="C11862" s="774" t="s">
        <v>7748</v>
      </c>
      <c r="D11862" s="774" t="s">
        <v>7723</v>
      </c>
      <c r="E11862" s="717">
        <v>17.23</v>
      </c>
    </row>
    <row r="11863" spans="1:5">
      <c r="A11863" s="774">
        <v>20247</v>
      </c>
      <c r="B11863" s="774" t="s">
        <v>11599</v>
      </c>
      <c r="C11863" s="774" t="s">
        <v>7748</v>
      </c>
      <c r="D11863" s="774" t="s">
        <v>7723</v>
      </c>
      <c r="E11863" s="717">
        <v>15.99</v>
      </c>
    </row>
    <row r="11864" spans="1:5">
      <c r="A11864" s="774">
        <v>5074</v>
      </c>
      <c r="B11864" s="774" t="s">
        <v>11600</v>
      </c>
      <c r="C11864" s="774" t="s">
        <v>7748</v>
      </c>
      <c r="D11864" s="774" t="s">
        <v>7723</v>
      </c>
      <c r="E11864" s="717">
        <v>16.18</v>
      </c>
    </row>
    <row r="11865" spans="1:5">
      <c r="A11865" s="774">
        <v>5067</v>
      </c>
      <c r="B11865" s="774" t="s">
        <v>11601</v>
      </c>
      <c r="C11865" s="774" t="s">
        <v>7748</v>
      </c>
      <c r="D11865" s="774" t="s">
        <v>7723</v>
      </c>
      <c r="E11865" s="717">
        <v>15.39</v>
      </c>
    </row>
    <row r="11866" spans="1:5">
      <c r="A11866" s="774">
        <v>5078</v>
      </c>
      <c r="B11866" s="774" t="s">
        <v>11602</v>
      </c>
      <c r="C11866" s="774" t="s">
        <v>7748</v>
      </c>
      <c r="D11866" s="774" t="s">
        <v>7723</v>
      </c>
      <c r="E11866" s="717">
        <v>15.22</v>
      </c>
    </row>
    <row r="11867" spans="1:5">
      <c r="A11867" s="774">
        <v>5068</v>
      </c>
      <c r="B11867" s="774" t="s">
        <v>11603</v>
      </c>
      <c r="C11867" s="774" t="s">
        <v>7748</v>
      </c>
      <c r="D11867" s="774" t="s">
        <v>7723</v>
      </c>
      <c r="E11867" s="717">
        <v>14.44</v>
      </c>
    </row>
    <row r="11868" spans="1:5">
      <c r="A11868" s="774">
        <v>5073</v>
      </c>
      <c r="B11868" s="774" t="s">
        <v>11604</v>
      </c>
      <c r="C11868" s="774" t="s">
        <v>7748</v>
      </c>
      <c r="D11868" s="774" t="s">
        <v>7723</v>
      </c>
      <c r="E11868" s="717">
        <v>14.72</v>
      </c>
    </row>
    <row r="11869" spans="1:5">
      <c r="A11869" s="774">
        <v>5069</v>
      </c>
      <c r="B11869" s="774" t="s">
        <v>11605</v>
      </c>
      <c r="C11869" s="774" t="s">
        <v>7748</v>
      </c>
      <c r="D11869" s="774" t="s">
        <v>7723</v>
      </c>
      <c r="E11869" s="717">
        <v>14.72</v>
      </c>
    </row>
    <row r="11870" spans="1:5">
      <c r="A11870" s="774">
        <v>5070</v>
      </c>
      <c r="B11870" s="774" t="s">
        <v>11606</v>
      </c>
      <c r="C11870" s="774" t="s">
        <v>7748</v>
      </c>
      <c r="D11870" s="774" t="s">
        <v>7723</v>
      </c>
      <c r="E11870" s="717">
        <v>14.88</v>
      </c>
    </row>
    <row r="11871" spans="1:5">
      <c r="A11871" s="774">
        <v>5071</v>
      </c>
      <c r="B11871" s="774" t="s">
        <v>11607</v>
      </c>
      <c r="C11871" s="774" t="s">
        <v>7748</v>
      </c>
      <c r="D11871" s="774" t="s">
        <v>7723</v>
      </c>
      <c r="E11871" s="717">
        <v>14.44</v>
      </c>
    </row>
    <row r="11872" spans="1:5">
      <c r="A11872" s="774">
        <v>5061</v>
      </c>
      <c r="B11872" s="774" t="s">
        <v>877</v>
      </c>
      <c r="C11872" s="774" t="s">
        <v>7748</v>
      </c>
      <c r="D11872" s="774" t="s">
        <v>7726</v>
      </c>
      <c r="E11872" s="717">
        <v>14.2</v>
      </c>
    </row>
    <row r="11873" spans="1:5">
      <c r="A11873" s="774">
        <v>5075</v>
      </c>
      <c r="B11873" s="774" t="s">
        <v>869</v>
      </c>
      <c r="C11873" s="774" t="s">
        <v>7748</v>
      </c>
      <c r="D11873" s="774" t="s">
        <v>7723</v>
      </c>
      <c r="E11873" s="717">
        <v>14.44</v>
      </c>
    </row>
    <row r="11874" spans="1:5">
      <c r="A11874" s="774">
        <v>39027</v>
      </c>
      <c r="B11874" s="774" t="s">
        <v>11608</v>
      </c>
      <c r="C11874" s="774" t="s">
        <v>7748</v>
      </c>
      <c r="D11874" s="774" t="s">
        <v>7723</v>
      </c>
      <c r="E11874" s="717">
        <v>14.43</v>
      </c>
    </row>
    <row r="11875" spans="1:5">
      <c r="A11875" s="774">
        <v>5062</v>
      </c>
      <c r="B11875" s="774" t="s">
        <v>11609</v>
      </c>
      <c r="C11875" s="774" t="s">
        <v>7748</v>
      </c>
      <c r="D11875" s="774" t="s">
        <v>7723</v>
      </c>
      <c r="E11875" s="717">
        <v>14.63</v>
      </c>
    </row>
    <row r="11876" spans="1:5">
      <c r="A11876" s="774">
        <v>40568</v>
      </c>
      <c r="B11876" s="774" t="s">
        <v>11610</v>
      </c>
      <c r="C11876" s="774" t="s">
        <v>7748</v>
      </c>
      <c r="D11876" s="774" t="s">
        <v>7723</v>
      </c>
      <c r="E11876" s="717">
        <v>14.55</v>
      </c>
    </row>
    <row r="11877" spans="1:5">
      <c r="A11877" s="774">
        <v>39026</v>
      </c>
      <c r="B11877" s="774" t="s">
        <v>11611</v>
      </c>
      <c r="C11877" s="774" t="s">
        <v>7748</v>
      </c>
      <c r="D11877" s="774" t="s">
        <v>7723</v>
      </c>
      <c r="E11877" s="717">
        <v>16.239999999999998</v>
      </c>
    </row>
    <row r="11878" spans="1:5">
      <c r="A11878" s="774">
        <v>42431</v>
      </c>
      <c r="B11878" s="774" t="s">
        <v>11612</v>
      </c>
      <c r="C11878" s="774" t="s">
        <v>7728</v>
      </c>
      <c r="D11878" s="774" t="s">
        <v>7737</v>
      </c>
      <c r="E11878" s="718">
        <v>2561.88</v>
      </c>
    </row>
    <row r="11879" spans="1:5">
      <c r="A11879" s="774">
        <v>11149</v>
      </c>
      <c r="B11879" s="774" t="s">
        <v>11613</v>
      </c>
      <c r="C11879" s="774" t="s">
        <v>7742</v>
      </c>
      <c r="D11879" s="774" t="s">
        <v>7723</v>
      </c>
      <c r="E11879" s="717">
        <v>158.30000000000001</v>
      </c>
    </row>
    <row r="11880" spans="1:5">
      <c r="A11880" s="774">
        <v>511</v>
      </c>
      <c r="B11880" s="774" t="s">
        <v>11614</v>
      </c>
      <c r="C11880" s="774" t="s">
        <v>7722</v>
      </c>
      <c r="D11880" s="774" t="s">
        <v>7726</v>
      </c>
      <c r="E11880" s="717">
        <v>12.14</v>
      </c>
    </row>
    <row r="11881" spans="1:5">
      <c r="A11881" s="774">
        <v>11174</v>
      </c>
      <c r="B11881" s="774" t="s">
        <v>11615</v>
      </c>
      <c r="C11881" s="774" t="s">
        <v>7763</v>
      </c>
      <c r="D11881" s="774" t="s">
        <v>7723</v>
      </c>
      <c r="E11881" s="717">
        <v>449.47</v>
      </c>
    </row>
    <row r="11882" spans="1:5">
      <c r="A11882" s="774">
        <v>37540</v>
      </c>
      <c r="B11882" s="774" t="s">
        <v>11616</v>
      </c>
      <c r="C11882" s="774" t="s">
        <v>7728</v>
      </c>
      <c r="D11882" s="774" t="s">
        <v>7723</v>
      </c>
      <c r="E11882" s="718">
        <v>64406.09</v>
      </c>
    </row>
    <row r="11883" spans="1:5">
      <c r="A11883" s="774">
        <v>37548</v>
      </c>
      <c r="B11883" s="774" t="s">
        <v>11617</v>
      </c>
      <c r="C11883" s="774" t="s">
        <v>7728</v>
      </c>
      <c r="D11883" s="774" t="s">
        <v>7723</v>
      </c>
      <c r="E11883" s="718">
        <v>85369.95</v>
      </c>
    </row>
    <row r="11884" spans="1:5">
      <c r="A11884" s="774">
        <v>39828</v>
      </c>
      <c r="B11884" s="774" t="s">
        <v>11618</v>
      </c>
      <c r="C11884" s="774" t="s">
        <v>7728</v>
      </c>
      <c r="D11884" s="774" t="s">
        <v>7723</v>
      </c>
      <c r="E11884" s="717">
        <v>512.13</v>
      </c>
    </row>
    <row r="11885" spans="1:5">
      <c r="A11885" s="774">
        <v>12273</v>
      </c>
      <c r="B11885" s="774" t="s">
        <v>11619</v>
      </c>
      <c r="C11885" s="774" t="s">
        <v>7728</v>
      </c>
      <c r="D11885" s="774" t="s">
        <v>7737</v>
      </c>
      <c r="E11885" s="717">
        <v>63.31</v>
      </c>
    </row>
    <row r="11886" spans="1:5">
      <c r="A11886" s="774">
        <v>38392</v>
      </c>
      <c r="B11886" s="774" t="s">
        <v>11620</v>
      </c>
      <c r="C11886" s="774" t="s">
        <v>7728</v>
      </c>
      <c r="D11886" s="774" t="s">
        <v>7723</v>
      </c>
      <c r="E11886" s="717">
        <v>49.62</v>
      </c>
    </row>
    <row r="11887" spans="1:5">
      <c r="A11887" s="774">
        <v>11735</v>
      </c>
      <c r="B11887" s="774" t="s">
        <v>11621</v>
      </c>
      <c r="C11887" s="774" t="s">
        <v>7728</v>
      </c>
      <c r="D11887" s="774" t="s">
        <v>7723</v>
      </c>
      <c r="E11887" s="717">
        <v>5.53</v>
      </c>
    </row>
    <row r="11888" spans="1:5">
      <c r="A11888" s="774">
        <v>11733</v>
      </c>
      <c r="B11888" s="774" t="s">
        <v>11622</v>
      </c>
      <c r="C11888" s="774" t="s">
        <v>7728</v>
      </c>
      <c r="D11888" s="774" t="s">
        <v>7723</v>
      </c>
      <c r="E11888" s="717">
        <v>2.71</v>
      </c>
    </row>
    <row r="11889" spans="1:5">
      <c r="A11889" s="774">
        <v>11734</v>
      </c>
      <c r="B11889" s="774" t="s">
        <v>11623</v>
      </c>
      <c r="C11889" s="774" t="s">
        <v>7728</v>
      </c>
      <c r="D11889" s="774" t="s">
        <v>7723</v>
      </c>
      <c r="E11889" s="717">
        <v>4.17</v>
      </c>
    </row>
    <row r="11890" spans="1:5">
      <c r="A11890" s="774">
        <v>11737</v>
      </c>
      <c r="B11890" s="774" t="s">
        <v>11624</v>
      </c>
      <c r="C11890" s="774" t="s">
        <v>7728</v>
      </c>
      <c r="D11890" s="774" t="s">
        <v>7723</v>
      </c>
      <c r="E11890" s="717">
        <v>7.38</v>
      </c>
    </row>
    <row r="11891" spans="1:5">
      <c r="A11891" s="774">
        <v>11738</v>
      </c>
      <c r="B11891" s="774" t="s">
        <v>11625</v>
      </c>
      <c r="C11891" s="774" t="s">
        <v>7728</v>
      </c>
      <c r="D11891" s="774" t="s">
        <v>7723</v>
      </c>
      <c r="E11891" s="717">
        <v>12.01</v>
      </c>
    </row>
    <row r="11892" spans="1:5">
      <c r="A11892" s="774">
        <v>36143</v>
      </c>
      <c r="B11892" s="774" t="s">
        <v>11626</v>
      </c>
      <c r="C11892" s="774" t="s">
        <v>7728</v>
      </c>
      <c r="D11892" s="774" t="s">
        <v>7723</v>
      </c>
      <c r="E11892" s="717">
        <v>24.6</v>
      </c>
    </row>
    <row r="11893" spans="1:5">
      <c r="A11893" s="774">
        <v>36142</v>
      </c>
      <c r="B11893" s="774" t="s">
        <v>11627</v>
      </c>
      <c r="C11893" s="774" t="s">
        <v>7728</v>
      </c>
      <c r="D11893" s="774" t="s">
        <v>7723</v>
      </c>
      <c r="E11893" s="717">
        <v>1.8</v>
      </c>
    </row>
    <row r="11894" spans="1:5">
      <c r="A11894" s="774">
        <v>36146</v>
      </c>
      <c r="B11894" s="774" t="s">
        <v>11628</v>
      </c>
      <c r="C11894" s="774" t="s">
        <v>7728</v>
      </c>
      <c r="D11894" s="774" t="s">
        <v>7723</v>
      </c>
      <c r="E11894" s="717">
        <v>204</v>
      </c>
    </row>
    <row r="11895" spans="1:5">
      <c r="A11895" s="774">
        <v>39015</v>
      </c>
      <c r="B11895" s="774" t="s">
        <v>11629</v>
      </c>
      <c r="C11895" s="774" t="s">
        <v>7728</v>
      </c>
      <c r="D11895" s="774" t="s">
        <v>7737</v>
      </c>
      <c r="E11895" s="717">
        <v>0.67</v>
      </c>
    </row>
    <row r="11896" spans="1:5">
      <c r="A11896" s="774">
        <v>38377</v>
      </c>
      <c r="B11896" s="774" t="s">
        <v>11630</v>
      </c>
      <c r="C11896" s="774" t="s">
        <v>7728</v>
      </c>
      <c r="D11896" s="774" t="s">
        <v>7723</v>
      </c>
      <c r="E11896" s="717">
        <v>29.48</v>
      </c>
    </row>
    <row r="11897" spans="1:5">
      <c r="A11897" s="774">
        <v>38376</v>
      </c>
      <c r="B11897" s="774" t="s">
        <v>11631</v>
      </c>
      <c r="C11897" s="774" t="s">
        <v>7728</v>
      </c>
      <c r="D11897" s="774" t="s">
        <v>7723</v>
      </c>
      <c r="E11897" s="717">
        <v>33.61</v>
      </c>
    </row>
    <row r="11898" spans="1:5">
      <c r="A11898" s="774">
        <v>38116</v>
      </c>
      <c r="B11898" s="774" t="s">
        <v>11632</v>
      </c>
      <c r="C11898" s="774" t="s">
        <v>7728</v>
      </c>
      <c r="D11898" s="774" t="s">
        <v>7723</v>
      </c>
      <c r="E11898" s="717">
        <v>5.56</v>
      </c>
    </row>
    <row r="11899" spans="1:5">
      <c r="A11899" s="774">
        <v>38066</v>
      </c>
      <c r="B11899" s="774" t="s">
        <v>11633</v>
      </c>
      <c r="C11899" s="774" t="s">
        <v>7728</v>
      </c>
      <c r="D11899" s="774" t="s">
        <v>7723</v>
      </c>
      <c r="E11899" s="717">
        <v>9.18</v>
      </c>
    </row>
    <row r="11900" spans="1:5">
      <c r="A11900" s="774">
        <v>38117</v>
      </c>
      <c r="B11900" s="774" t="s">
        <v>11634</v>
      </c>
      <c r="C11900" s="774" t="s">
        <v>7728</v>
      </c>
      <c r="D11900" s="774" t="s">
        <v>7723</v>
      </c>
      <c r="E11900" s="717">
        <v>9.4700000000000006</v>
      </c>
    </row>
    <row r="11901" spans="1:5">
      <c r="A11901" s="774">
        <v>38067</v>
      </c>
      <c r="B11901" s="774" t="s">
        <v>11635</v>
      </c>
      <c r="C11901" s="774" t="s">
        <v>7728</v>
      </c>
      <c r="D11901" s="774" t="s">
        <v>7723</v>
      </c>
      <c r="E11901" s="717">
        <v>12.93</v>
      </c>
    </row>
    <row r="11902" spans="1:5">
      <c r="A11902" s="774">
        <v>41757</v>
      </c>
      <c r="B11902" s="774" t="s">
        <v>11636</v>
      </c>
      <c r="C11902" s="774" t="s">
        <v>7728</v>
      </c>
      <c r="D11902" s="774" t="s">
        <v>7737</v>
      </c>
      <c r="E11902" s="718">
        <v>3305.27</v>
      </c>
    </row>
    <row r="11903" spans="1:5">
      <c r="A11903" s="774">
        <v>11522</v>
      </c>
      <c r="B11903" s="774" t="s">
        <v>11637</v>
      </c>
      <c r="C11903" s="774" t="s">
        <v>7728</v>
      </c>
      <c r="D11903" s="774" t="s">
        <v>7723</v>
      </c>
      <c r="E11903" s="717">
        <v>10.06</v>
      </c>
    </row>
    <row r="11904" spans="1:5">
      <c r="A11904" s="774">
        <v>43600</v>
      </c>
      <c r="B11904" s="774" t="s">
        <v>11638</v>
      </c>
      <c r="C11904" s="774" t="s">
        <v>7728</v>
      </c>
      <c r="D11904" s="774" t="s">
        <v>7723</v>
      </c>
      <c r="E11904" s="717">
        <v>40.31</v>
      </c>
    </row>
    <row r="11905" spans="1:5">
      <c r="A11905" s="774">
        <v>5080</v>
      </c>
      <c r="B11905" s="774" t="s">
        <v>11639</v>
      </c>
      <c r="C11905" s="774" t="s">
        <v>7728</v>
      </c>
      <c r="D11905" s="774" t="s">
        <v>7723</v>
      </c>
      <c r="E11905" s="717">
        <v>15.72</v>
      </c>
    </row>
    <row r="11906" spans="1:5">
      <c r="A11906" s="774">
        <v>38168</v>
      </c>
      <c r="B11906" s="774" t="s">
        <v>11640</v>
      </c>
      <c r="C11906" s="774" t="s">
        <v>7728</v>
      </c>
      <c r="D11906" s="774" t="s">
        <v>7723</v>
      </c>
      <c r="E11906" s="717">
        <v>109.75</v>
      </c>
    </row>
    <row r="11907" spans="1:5">
      <c r="A11907" s="774">
        <v>43601</v>
      </c>
      <c r="B11907" s="774" t="s">
        <v>11641</v>
      </c>
      <c r="C11907" s="774" t="s">
        <v>7728</v>
      </c>
      <c r="D11907" s="774" t="s">
        <v>7723</v>
      </c>
      <c r="E11907" s="717">
        <v>54.87</v>
      </c>
    </row>
    <row r="11908" spans="1:5">
      <c r="A11908" s="774">
        <v>13393</v>
      </c>
      <c r="B11908" s="774" t="s">
        <v>11642</v>
      </c>
      <c r="C11908" s="774" t="s">
        <v>7728</v>
      </c>
      <c r="D11908" s="774" t="s">
        <v>7723</v>
      </c>
      <c r="E11908" s="717">
        <v>310.86</v>
      </c>
    </row>
    <row r="11909" spans="1:5">
      <c r="A11909" s="774">
        <v>13395</v>
      </c>
      <c r="B11909" s="774" t="s">
        <v>11643</v>
      </c>
      <c r="C11909" s="774" t="s">
        <v>7728</v>
      </c>
      <c r="D11909" s="774" t="s">
        <v>7723</v>
      </c>
      <c r="E11909" s="717">
        <v>435.64</v>
      </c>
    </row>
    <row r="11910" spans="1:5">
      <c r="A11910" s="774">
        <v>12039</v>
      </c>
      <c r="B11910" s="774" t="s">
        <v>11644</v>
      </c>
      <c r="C11910" s="774" t="s">
        <v>7728</v>
      </c>
      <c r="D11910" s="774" t="s">
        <v>7723</v>
      </c>
      <c r="E11910" s="717">
        <v>457.81</v>
      </c>
    </row>
    <row r="11911" spans="1:5">
      <c r="A11911" s="774">
        <v>13396</v>
      </c>
      <c r="B11911" s="774" t="s">
        <v>11645</v>
      </c>
      <c r="C11911" s="774" t="s">
        <v>7728</v>
      </c>
      <c r="D11911" s="774" t="s">
        <v>7723</v>
      </c>
      <c r="E11911" s="717">
        <v>642.97</v>
      </c>
    </row>
    <row r="11912" spans="1:5">
      <c r="A11912" s="774">
        <v>12041</v>
      </c>
      <c r="B11912" s="774" t="s">
        <v>11646</v>
      </c>
      <c r="C11912" s="774" t="s">
        <v>7728</v>
      </c>
      <c r="D11912" s="774" t="s">
        <v>7723</v>
      </c>
      <c r="E11912" s="717">
        <v>525.02</v>
      </c>
    </row>
    <row r="11913" spans="1:5">
      <c r="A11913" s="774">
        <v>12043</v>
      </c>
      <c r="B11913" s="774" t="s">
        <v>11647</v>
      </c>
      <c r="C11913" s="774" t="s">
        <v>7728</v>
      </c>
      <c r="D11913" s="774" t="s">
        <v>7723</v>
      </c>
      <c r="E11913" s="718">
        <v>1108.5</v>
      </c>
    </row>
    <row r="11914" spans="1:5">
      <c r="A11914" s="774">
        <v>39762</v>
      </c>
      <c r="B11914" s="774" t="s">
        <v>11648</v>
      </c>
      <c r="C11914" s="774" t="s">
        <v>7728</v>
      </c>
      <c r="D11914" s="774" t="s">
        <v>7723</v>
      </c>
      <c r="E11914" s="717">
        <v>527.66999999999996</v>
      </c>
    </row>
    <row r="11915" spans="1:5">
      <c r="A11915" s="774">
        <v>12042</v>
      </c>
      <c r="B11915" s="774" t="s">
        <v>11649</v>
      </c>
      <c r="C11915" s="774" t="s">
        <v>7728</v>
      </c>
      <c r="D11915" s="774" t="s">
        <v>7723</v>
      </c>
      <c r="E11915" s="717">
        <v>770.39</v>
      </c>
    </row>
    <row r="11916" spans="1:5">
      <c r="A11916" s="774">
        <v>39763</v>
      </c>
      <c r="B11916" s="774" t="s">
        <v>11650</v>
      </c>
      <c r="C11916" s="774" t="s">
        <v>7728</v>
      </c>
      <c r="D11916" s="774" t="s">
        <v>7723</v>
      </c>
      <c r="E11916" s="717">
        <v>901.64</v>
      </c>
    </row>
    <row r="11917" spans="1:5">
      <c r="A11917" s="774">
        <v>39760</v>
      </c>
      <c r="B11917" s="774" t="s">
        <v>11651</v>
      </c>
      <c r="C11917" s="774" t="s">
        <v>7728</v>
      </c>
      <c r="D11917" s="774" t="s">
        <v>7723</v>
      </c>
      <c r="E11917" s="717">
        <v>898.67</v>
      </c>
    </row>
    <row r="11918" spans="1:5">
      <c r="A11918" s="774">
        <v>39756</v>
      </c>
      <c r="B11918" s="774" t="s">
        <v>11652</v>
      </c>
      <c r="C11918" s="774" t="s">
        <v>7728</v>
      </c>
      <c r="D11918" s="774" t="s">
        <v>7723</v>
      </c>
      <c r="E11918" s="717">
        <v>322.68</v>
      </c>
    </row>
    <row r="11919" spans="1:5">
      <c r="A11919" s="774">
        <v>12038</v>
      </c>
      <c r="B11919" s="774" t="s">
        <v>11653</v>
      </c>
      <c r="C11919" s="774" t="s">
        <v>7728</v>
      </c>
      <c r="D11919" s="774" t="s">
        <v>7723</v>
      </c>
      <c r="E11919" s="717">
        <v>403.19</v>
      </c>
    </row>
    <row r="11920" spans="1:5">
      <c r="A11920" s="774">
        <v>39757</v>
      </c>
      <c r="B11920" s="774" t="s">
        <v>11654</v>
      </c>
      <c r="C11920" s="774" t="s">
        <v>7728</v>
      </c>
      <c r="D11920" s="774" t="s">
        <v>7723</v>
      </c>
      <c r="E11920" s="717">
        <v>372.83</v>
      </c>
    </row>
    <row r="11921" spans="1:5">
      <c r="A11921" s="774">
        <v>39758</v>
      </c>
      <c r="B11921" s="774" t="s">
        <v>11655</v>
      </c>
      <c r="C11921" s="774" t="s">
        <v>7728</v>
      </c>
      <c r="D11921" s="774" t="s">
        <v>7723</v>
      </c>
      <c r="E11921" s="717">
        <v>543.35</v>
      </c>
    </row>
    <row r="11922" spans="1:5">
      <c r="A11922" s="774">
        <v>39759</v>
      </c>
      <c r="B11922" s="774" t="s">
        <v>11656</v>
      </c>
      <c r="C11922" s="774" t="s">
        <v>7728</v>
      </c>
      <c r="D11922" s="774" t="s">
        <v>7723</v>
      </c>
      <c r="E11922" s="717">
        <v>671.04</v>
      </c>
    </row>
    <row r="11923" spans="1:5">
      <c r="A11923" s="774">
        <v>39761</v>
      </c>
      <c r="B11923" s="774" t="s">
        <v>11657</v>
      </c>
      <c r="C11923" s="774" t="s">
        <v>7728</v>
      </c>
      <c r="D11923" s="774" t="s">
        <v>7723</v>
      </c>
      <c r="E11923" s="717">
        <v>806.61</v>
      </c>
    </row>
    <row r="11924" spans="1:5">
      <c r="A11924" s="774">
        <v>39805</v>
      </c>
      <c r="B11924" s="774" t="s">
        <v>11658</v>
      </c>
      <c r="C11924" s="774" t="s">
        <v>7728</v>
      </c>
      <c r="D11924" s="774" t="s">
        <v>7723</v>
      </c>
      <c r="E11924" s="717">
        <v>114.69</v>
      </c>
    </row>
    <row r="11925" spans="1:5">
      <c r="A11925" s="774">
        <v>39806</v>
      </c>
      <c r="B11925" s="774" t="s">
        <v>11659</v>
      </c>
      <c r="C11925" s="774" t="s">
        <v>7728</v>
      </c>
      <c r="D11925" s="774" t="s">
        <v>7723</v>
      </c>
      <c r="E11925" s="717">
        <v>212.49</v>
      </c>
    </row>
    <row r="11926" spans="1:5">
      <c r="A11926" s="774">
        <v>39807</v>
      </c>
      <c r="B11926" s="774" t="s">
        <v>11660</v>
      </c>
      <c r="C11926" s="774" t="s">
        <v>7728</v>
      </c>
      <c r="D11926" s="774" t="s">
        <v>7723</v>
      </c>
      <c r="E11926" s="717">
        <v>460.52</v>
      </c>
    </row>
    <row r="11927" spans="1:5">
      <c r="A11927" s="774">
        <v>43100</v>
      </c>
      <c r="B11927" s="774" t="s">
        <v>11661</v>
      </c>
      <c r="C11927" s="774" t="s">
        <v>7728</v>
      </c>
      <c r="D11927" s="774" t="s">
        <v>7723</v>
      </c>
      <c r="E11927" s="717">
        <v>360.03</v>
      </c>
    </row>
    <row r="11928" spans="1:5">
      <c r="A11928" s="774">
        <v>39804</v>
      </c>
      <c r="B11928" s="774" t="s">
        <v>11662</v>
      </c>
      <c r="C11928" s="774" t="s">
        <v>7728</v>
      </c>
      <c r="D11928" s="774" t="s">
        <v>7723</v>
      </c>
      <c r="E11928" s="717">
        <v>67.34</v>
      </c>
    </row>
    <row r="11929" spans="1:5">
      <c r="A11929" s="774">
        <v>39796</v>
      </c>
      <c r="B11929" s="774" t="s">
        <v>11663</v>
      </c>
      <c r="C11929" s="774" t="s">
        <v>7728</v>
      </c>
      <c r="D11929" s="774" t="s">
        <v>7723</v>
      </c>
      <c r="E11929" s="717">
        <v>69.75</v>
      </c>
    </row>
    <row r="11930" spans="1:5">
      <c r="A11930" s="774">
        <v>39797</v>
      </c>
      <c r="B11930" s="774" t="s">
        <v>11664</v>
      </c>
      <c r="C11930" s="774" t="s">
        <v>7728</v>
      </c>
      <c r="D11930" s="774" t="s">
        <v>7726</v>
      </c>
      <c r="E11930" s="717">
        <v>109.5</v>
      </c>
    </row>
    <row r="11931" spans="1:5">
      <c r="A11931" s="774">
        <v>39798</v>
      </c>
      <c r="B11931" s="774" t="s">
        <v>11665</v>
      </c>
      <c r="C11931" s="774" t="s">
        <v>7728</v>
      </c>
      <c r="D11931" s="774" t="s">
        <v>7723</v>
      </c>
      <c r="E11931" s="717">
        <v>187.82</v>
      </c>
    </row>
    <row r="11932" spans="1:5">
      <c r="A11932" s="774">
        <v>39794</v>
      </c>
      <c r="B11932" s="774" t="s">
        <v>11666</v>
      </c>
      <c r="C11932" s="774" t="s">
        <v>7728</v>
      </c>
      <c r="D11932" s="774" t="s">
        <v>7723</v>
      </c>
      <c r="E11932" s="717">
        <v>29.61</v>
      </c>
    </row>
    <row r="11933" spans="1:5">
      <c r="A11933" s="774">
        <v>39795</v>
      </c>
      <c r="B11933" s="774" t="s">
        <v>11667</v>
      </c>
      <c r="C11933" s="774" t="s">
        <v>7728</v>
      </c>
      <c r="D11933" s="774" t="s">
        <v>7723</v>
      </c>
      <c r="E11933" s="717">
        <v>46.77</v>
      </c>
    </row>
    <row r="11934" spans="1:5">
      <c r="A11934" s="774">
        <v>39799</v>
      </c>
      <c r="B11934" s="774" t="s">
        <v>11668</v>
      </c>
      <c r="C11934" s="774" t="s">
        <v>7728</v>
      </c>
      <c r="D11934" s="774" t="s">
        <v>7723</v>
      </c>
      <c r="E11934" s="717">
        <v>34.51</v>
      </c>
    </row>
    <row r="11935" spans="1:5">
      <c r="A11935" s="774">
        <v>39801</v>
      </c>
      <c r="B11935" s="774" t="s">
        <v>11669</v>
      </c>
      <c r="C11935" s="774" t="s">
        <v>7728</v>
      </c>
      <c r="D11935" s="774" t="s">
        <v>7723</v>
      </c>
      <c r="E11935" s="717">
        <v>98.77</v>
      </c>
    </row>
    <row r="11936" spans="1:5">
      <c r="A11936" s="774">
        <v>39802</v>
      </c>
      <c r="B11936" s="774" t="s">
        <v>11670</v>
      </c>
      <c r="C11936" s="774" t="s">
        <v>7728</v>
      </c>
      <c r="D11936" s="774" t="s">
        <v>7723</v>
      </c>
      <c r="E11936" s="717">
        <v>144.79</v>
      </c>
    </row>
    <row r="11937" spans="1:5">
      <c r="A11937" s="774">
        <v>39803</v>
      </c>
      <c r="B11937" s="774" t="s">
        <v>11671</v>
      </c>
      <c r="C11937" s="774" t="s">
        <v>7728</v>
      </c>
      <c r="D11937" s="774" t="s">
        <v>7723</v>
      </c>
      <c r="E11937" s="717">
        <v>201.98</v>
      </c>
    </row>
    <row r="11938" spans="1:5">
      <c r="A11938" s="774">
        <v>39800</v>
      </c>
      <c r="B11938" s="774" t="s">
        <v>11672</v>
      </c>
      <c r="C11938" s="774" t="s">
        <v>7728</v>
      </c>
      <c r="D11938" s="774" t="s">
        <v>7723</v>
      </c>
      <c r="E11938" s="717">
        <v>58.79</v>
      </c>
    </row>
    <row r="11939" spans="1:5">
      <c r="A11939" s="774">
        <v>4224</v>
      </c>
      <c r="B11939" s="774" t="s">
        <v>11673</v>
      </c>
      <c r="C11939" s="774" t="s">
        <v>7722</v>
      </c>
      <c r="D11939" s="774" t="s">
        <v>7723</v>
      </c>
      <c r="E11939" s="717">
        <v>11.77</v>
      </c>
    </row>
    <row r="11940" spans="1:5">
      <c r="A11940" s="774">
        <v>21059</v>
      </c>
      <c r="B11940" s="774" t="s">
        <v>11674</v>
      </c>
      <c r="C11940" s="774" t="s">
        <v>7728</v>
      </c>
      <c r="D11940" s="774" t="s">
        <v>7737</v>
      </c>
      <c r="E11940" s="717">
        <v>51.34</v>
      </c>
    </row>
    <row r="11941" spans="1:5">
      <c r="A11941" s="774">
        <v>11234</v>
      </c>
      <c r="B11941" s="774" t="s">
        <v>11675</v>
      </c>
      <c r="C11941" s="774" t="s">
        <v>7728</v>
      </c>
      <c r="D11941" s="774" t="s">
        <v>7737</v>
      </c>
      <c r="E11941" s="717">
        <v>77.39</v>
      </c>
    </row>
    <row r="11942" spans="1:5">
      <c r="A11942" s="774">
        <v>21060</v>
      </c>
      <c r="B11942" s="774" t="s">
        <v>11676</v>
      </c>
      <c r="C11942" s="774" t="s">
        <v>7728</v>
      </c>
      <c r="D11942" s="774" t="s">
        <v>7737</v>
      </c>
      <c r="E11942" s="717">
        <v>95.25</v>
      </c>
    </row>
    <row r="11943" spans="1:5">
      <c r="A11943" s="774">
        <v>21061</v>
      </c>
      <c r="B11943" s="774" t="s">
        <v>11677</v>
      </c>
      <c r="C11943" s="774" t="s">
        <v>7728</v>
      </c>
      <c r="D11943" s="774" t="s">
        <v>7737</v>
      </c>
      <c r="E11943" s="717">
        <v>119.06</v>
      </c>
    </row>
    <row r="11944" spans="1:5">
      <c r="A11944" s="774">
        <v>21062</v>
      </c>
      <c r="B11944" s="774" t="s">
        <v>11678</v>
      </c>
      <c r="C11944" s="774" t="s">
        <v>7728</v>
      </c>
      <c r="D11944" s="774" t="s">
        <v>7737</v>
      </c>
      <c r="E11944" s="717">
        <v>187.53</v>
      </c>
    </row>
    <row r="11945" spans="1:5">
      <c r="A11945" s="774">
        <v>11708</v>
      </c>
      <c r="B11945" s="774" t="s">
        <v>11679</v>
      </c>
      <c r="C11945" s="774" t="s">
        <v>7728</v>
      </c>
      <c r="D11945" s="774" t="s">
        <v>7737</v>
      </c>
      <c r="E11945" s="717">
        <v>20.46</v>
      </c>
    </row>
    <row r="11946" spans="1:5">
      <c r="A11946" s="774">
        <v>11709</v>
      </c>
      <c r="B11946" s="774" t="s">
        <v>11680</v>
      </c>
      <c r="C11946" s="774" t="s">
        <v>7728</v>
      </c>
      <c r="D11946" s="774" t="s">
        <v>7737</v>
      </c>
      <c r="E11946" s="717">
        <v>48.07</v>
      </c>
    </row>
    <row r="11947" spans="1:5">
      <c r="A11947" s="774">
        <v>11710</v>
      </c>
      <c r="B11947" s="774" t="s">
        <v>11681</v>
      </c>
      <c r="C11947" s="774" t="s">
        <v>7728</v>
      </c>
      <c r="D11947" s="774" t="s">
        <v>7737</v>
      </c>
      <c r="E11947" s="717">
        <v>110.51</v>
      </c>
    </row>
    <row r="11948" spans="1:5">
      <c r="A11948" s="774">
        <v>11707</v>
      </c>
      <c r="B11948" s="774" t="s">
        <v>11682</v>
      </c>
      <c r="C11948" s="774" t="s">
        <v>7728</v>
      </c>
      <c r="D11948" s="774" t="s">
        <v>7737</v>
      </c>
      <c r="E11948" s="717">
        <v>15.33</v>
      </c>
    </row>
    <row r="11949" spans="1:5">
      <c r="A11949" s="774">
        <v>11739</v>
      </c>
      <c r="B11949" s="774" t="s">
        <v>11683</v>
      </c>
      <c r="C11949" s="774" t="s">
        <v>7728</v>
      </c>
      <c r="D11949" s="774" t="s">
        <v>7723</v>
      </c>
      <c r="E11949" s="717">
        <v>8.0500000000000007</v>
      </c>
    </row>
    <row r="11950" spans="1:5">
      <c r="A11950" s="774">
        <v>11711</v>
      </c>
      <c r="B11950" s="774" t="s">
        <v>11684</v>
      </c>
      <c r="C11950" s="774" t="s">
        <v>7728</v>
      </c>
      <c r="D11950" s="774" t="s">
        <v>7723</v>
      </c>
      <c r="E11950" s="717">
        <v>11.78</v>
      </c>
    </row>
    <row r="11951" spans="1:5">
      <c r="A11951" s="774">
        <v>5102</v>
      </c>
      <c r="B11951" s="774" t="s">
        <v>11685</v>
      </c>
      <c r="C11951" s="774" t="s">
        <v>7728</v>
      </c>
      <c r="D11951" s="774" t="s">
        <v>7723</v>
      </c>
      <c r="E11951" s="717">
        <v>11.4</v>
      </c>
    </row>
    <row r="11952" spans="1:5">
      <c r="A11952" s="774">
        <v>11741</v>
      </c>
      <c r="B11952" s="774" t="s">
        <v>11686</v>
      </c>
      <c r="C11952" s="774" t="s">
        <v>7728</v>
      </c>
      <c r="D11952" s="774" t="s">
        <v>7723</v>
      </c>
      <c r="E11952" s="717">
        <v>8.3000000000000007</v>
      </c>
    </row>
    <row r="11953" spans="1:5">
      <c r="A11953" s="774">
        <v>11743</v>
      </c>
      <c r="B11953" s="774" t="s">
        <v>11687</v>
      </c>
      <c r="C11953" s="774" t="s">
        <v>7728</v>
      </c>
      <c r="D11953" s="774" t="s">
        <v>7723</v>
      </c>
      <c r="E11953" s="717">
        <v>7.54</v>
      </c>
    </row>
    <row r="11954" spans="1:5">
      <c r="A11954" s="774">
        <v>11745</v>
      </c>
      <c r="B11954" s="774" t="s">
        <v>11688</v>
      </c>
      <c r="C11954" s="774" t="s">
        <v>7728</v>
      </c>
      <c r="D11954" s="774" t="s">
        <v>7723</v>
      </c>
      <c r="E11954" s="717">
        <v>10.71</v>
      </c>
    </row>
    <row r="11955" spans="1:5">
      <c r="A11955" s="774">
        <v>25961</v>
      </c>
      <c r="B11955" s="774" t="s">
        <v>11689</v>
      </c>
      <c r="C11955" s="774" t="s">
        <v>615</v>
      </c>
      <c r="D11955" s="774" t="s">
        <v>7723</v>
      </c>
      <c r="E11955" s="717">
        <v>9.42</v>
      </c>
    </row>
    <row r="11956" spans="1:5">
      <c r="A11956" s="774">
        <v>40985</v>
      </c>
      <c r="B11956" s="774" t="s">
        <v>11690</v>
      </c>
      <c r="C11956" s="774" t="s">
        <v>7941</v>
      </c>
      <c r="D11956" s="774" t="s">
        <v>7723</v>
      </c>
      <c r="E11956" s="718">
        <v>1678.49</v>
      </c>
    </row>
    <row r="11957" spans="1:5">
      <c r="A11957" s="774">
        <v>1088</v>
      </c>
      <c r="B11957" s="774" t="s">
        <v>11691</v>
      </c>
      <c r="C11957" s="774" t="s">
        <v>7728</v>
      </c>
      <c r="D11957" s="774" t="s">
        <v>7737</v>
      </c>
      <c r="E11957" s="717">
        <v>16.82</v>
      </c>
    </row>
    <row r="11958" spans="1:5">
      <c r="A11958" s="774">
        <v>1087</v>
      </c>
      <c r="B11958" s="774" t="s">
        <v>11692</v>
      </c>
      <c r="C11958" s="774" t="s">
        <v>7728</v>
      </c>
      <c r="D11958" s="774" t="s">
        <v>7737</v>
      </c>
      <c r="E11958" s="717">
        <v>21.01</v>
      </c>
    </row>
    <row r="11959" spans="1:5">
      <c r="A11959" s="774">
        <v>38777</v>
      </c>
      <c r="B11959" s="774" t="s">
        <v>11693</v>
      </c>
      <c r="C11959" s="774" t="s">
        <v>7728</v>
      </c>
      <c r="D11959" s="774" t="s">
        <v>7737</v>
      </c>
      <c r="E11959" s="717">
        <v>41.85</v>
      </c>
    </row>
    <row r="11960" spans="1:5">
      <c r="A11960" s="774">
        <v>1086</v>
      </c>
      <c r="B11960" s="774" t="s">
        <v>11694</v>
      </c>
      <c r="C11960" s="774" t="s">
        <v>7728</v>
      </c>
      <c r="D11960" s="774" t="s">
        <v>7737</v>
      </c>
      <c r="E11960" s="717">
        <v>22.08</v>
      </c>
    </row>
    <row r="11961" spans="1:5">
      <c r="A11961" s="774">
        <v>1079</v>
      </c>
      <c r="B11961" s="774" t="s">
        <v>11695</v>
      </c>
      <c r="C11961" s="774" t="s">
        <v>7728</v>
      </c>
      <c r="D11961" s="774" t="s">
        <v>7737</v>
      </c>
      <c r="E11961" s="717">
        <v>22.83</v>
      </c>
    </row>
    <row r="11962" spans="1:5">
      <c r="A11962" s="774">
        <v>39374</v>
      </c>
      <c r="B11962" s="774" t="s">
        <v>11696</v>
      </c>
      <c r="C11962" s="774" t="s">
        <v>7728</v>
      </c>
      <c r="D11962" s="774" t="s">
        <v>7726</v>
      </c>
      <c r="E11962" s="717">
        <v>175</v>
      </c>
    </row>
    <row r="11963" spans="1:5">
      <c r="A11963" s="774">
        <v>1082</v>
      </c>
      <c r="B11963" s="774" t="s">
        <v>11697</v>
      </c>
      <c r="C11963" s="774" t="s">
        <v>7728</v>
      </c>
      <c r="D11963" s="774" t="s">
        <v>7737</v>
      </c>
      <c r="E11963" s="717">
        <v>143.52000000000001</v>
      </c>
    </row>
    <row r="11964" spans="1:5">
      <c r="A11964" s="774">
        <v>12316</v>
      </c>
      <c r="B11964" s="774" t="s">
        <v>11698</v>
      </c>
      <c r="C11964" s="774" t="s">
        <v>7728</v>
      </c>
      <c r="D11964" s="774" t="s">
        <v>7737</v>
      </c>
      <c r="E11964" s="717">
        <v>65.78</v>
      </c>
    </row>
    <row r="11965" spans="1:5">
      <c r="A11965" s="774">
        <v>12317</v>
      </c>
      <c r="B11965" s="774" t="s">
        <v>11699</v>
      </c>
      <c r="C11965" s="774" t="s">
        <v>7728</v>
      </c>
      <c r="D11965" s="774" t="s">
        <v>7737</v>
      </c>
      <c r="E11965" s="717">
        <v>78.44</v>
      </c>
    </row>
    <row r="11966" spans="1:5">
      <c r="A11966" s="774">
        <v>12318</v>
      </c>
      <c r="B11966" s="774" t="s">
        <v>11700</v>
      </c>
      <c r="C11966" s="774" t="s">
        <v>7728</v>
      </c>
      <c r="D11966" s="774" t="s">
        <v>7737</v>
      </c>
      <c r="E11966" s="717">
        <v>90.37</v>
      </c>
    </row>
    <row r="11967" spans="1:5">
      <c r="A11967" s="774">
        <v>5104</v>
      </c>
      <c r="B11967" s="774" t="s">
        <v>11701</v>
      </c>
      <c r="C11967" s="774" t="s">
        <v>7748</v>
      </c>
      <c r="D11967" s="774" t="s">
        <v>7737</v>
      </c>
      <c r="E11967" s="717">
        <v>56.77</v>
      </c>
    </row>
    <row r="11968" spans="1:5">
      <c r="A11968" s="774">
        <v>26023</v>
      </c>
      <c r="B11968" s="774" t="s">
        <v>11702</v>
      </c>
      <c r="C11968" s="774" t="s">
        <v>7728</v>
      </c>
      <c r="D11968" s="774" t="s">
        <v>7723</v>
      </c>
      <c r="E11968" s="717">
        <v>54.48</v>
      </c>
    </row>
    <row r="11969" spans="1:5">
      <c r="A11969" s="774">
        <v>2710</v>
      </c>
      <c r="B11969" s="774" t="s">
        <v>11703</v>
      </c>
      <c r="C11969" s="774" t="s">
        <v>7728</v>
      </c>
      <c r="D11969" s="774" t="s">
        <v>7723</v>
      </c>
      <c r="E11969" s="717">
        <v>43.51</v>
      </c>
    </row>
    <row r="11970" spans="1:5">
      <c r="A11970" s="774">
        <v>14575</v>
      </c>
      <c r="B11970" s="774" t="s">
        <v>11704</v>
      </c>
      <c r="C11970" s="774" t="s">
        <v>7728</v>
      </c>
      <c r="D11970" s="774" t="s">
        <v>7737</v>
      </c>
      <c r="E11970" s="718">
        <v>3905271.1</v>
      </c>
    </row>
    <row r="11971" spans="1:5">
      <c r="A11971" s="774">
        <v>20034</v>
      </c>
      <c r="B11971" s="774" t="s">
        <v>11705</v>
      </c>
      <c r="C11971" s="774" t="s">
        <v>7728</v>
      </c>
      <c r="D11971" s="774" t="s">
        <v>7737</v>
      </c>
      <c r="E11971" s="717">
        <v>86.8</v>
      </c>
    </row>
    <row r="11972" spans="1:5">
      <c r="A11972" s="774">
        <v>20036</v>
      </c>
      <c r="B11972" s="774" t="s">
        <v>11706</v>
      </c>
      <c r="C11972" s="774" t="s">
        <v>7728</v>
      </c>
      <c r="D11972" s="774" t="s">
        <v>7737</v>
      </c>
      <c r="E11972" s="717">
        <v>166.96</v>
      </c>
    </row>
    <row r="11973" spans="1:5">
      <c r="A11973" s="774">
        <v>20037</v>
      </c>
      <c r="B11973" s="774" t="s">
        <v>11707</v>
      </c>
      <c r="C11973" s="774" t="s">
        <v>7728</v>
      </c>
      <c r="D11973" s="774" t="s">
        <v>7737</v>
      </c>
      <c r="E11973" s="717">
        <v>314.92</v>
      </c>
    </row>
    <row r="11974" spans="1:5">
      <c r="A11974" s="774">
        <v>20043</v>
      </c>
      <c r="B11974" s="774" t="s">
        <v>11708</v>
      </c>
      <c r="C11974" s="774" t="s">
        <v>7728</v>
      </c>
      <c r="D11974" s="774" t="s">
        <v>7723</v>
      </c>
      <c r="E11974" s="717">
        <v>7.08</v>
      </c>
    </row>
    <row r="11975" spans="1:5">
      <c r="A11975" s="774">
        <v>20044</v>
      </c>
      <c r="B11975" s="774" t="s">
        <v>11709</v>
      </c>
      <c r="C11975" s="774" t="s">
        <v>7728</v>
      </c>
      <c r="D11975" s="774" t="s">
        <v>7723</v>
      </c>
      <c r="E11975" s="717">
        <v>8.27</v>
      </c>
    </row>
    <row r="11976" spans="1:5">
      <c r="A11976" s="774">
        <v>20042</v>
      </c>
      <c r="B11976" s="774" t="s">
        <v>11710</v>
      </c>
      <c r="C11976" s="774" t="s">
        <v>7728</v>
      </c>
      <c r="D11976" s="774" t="s">
        <v>7723</v>
      </c>
      <c r="E11976" s="717">
        <v>5.99</v>
      </c>
    </row>
    <row r="11977" spans="1:5">
      <c r="A11977" s="774">
        <v>20046</v>
      </c>
      <c r="B11977" s="774" t="s">
        <v>11711</v>
      </c>
      <c r="C11977" s="774" t="s">
        <v>7728</v>
      </c>
      <c r="D11977" s="774" t="s">
        <v>7723</v>
      </c>
      <c r="E11977" s="717">
        <v>17.55</v>
      </c>
    </row>
    <row r="11978" spans="1:5">
      <c r="A11978" s="774">
        <v>20047</v>
      </c>
      <c r="B11978" s="774" t="s">
        <v>11712</v>
      </c>
      <c r="C11978" s="774" t="s">
        <v>7728</v>
      </c>
      <c r="D11978" s="774" t="s">
        <v>7723</v>
      </c>
      <c r="E11978" s="717">
        <v>47.95</v>
      </c>
    </row>
    <row r="11979" spans="1:5">
      <c r="A11979" s="774">
        <v>20045</v>
      </c>
      <c r="B11979" s="774" t="s">
        <v>11713</v>
      </c>
      <c r="C11979" s="774" t="s">
        <v>7728</v>
      </c>
      <c r="D11979" s="774" t="s">
        <v>7723</v>
      </c>
      <c r="E11979" s="717">
        <v>7.21</v>
      </c>
    </row>
    <row r="11980" spans="1:5">
      <c r="A11980" s="774">
        <v>20972</v>
      </c>
      <c r="B11980" s="774" t="s">
        <v>11714</v>
      </c>
      <c r="C11980" s="774" t="s">
        <v>7728</v>
      </c>
      <c r="D11980" s="774" t="s">
        <v>7723</v>
      </c>
      <c r="E11980" s="717">
        <v>72.98</v>
      </c>
    </row>
    <row r="11981" spans="1:5">
      <c r="A11981" s="774">
        <v>20032</v>
      </c>
      <c r="B11981" s="774" t="s">
        <v>11715</v>
      </c>
      <c r="C11981" s="774" t="s">
        <v>7728</v>
      </c>
      <c r="D11981" s="774" t="s">
        <v>7737</v>
      </c>
      <c r="E11981" s="717">
        <v>59.83</v>
      </c>
    </row>
    <row r="11982" spans="1:5">
      <c r="A11982" s="774">
        <v>11321</v>
      </c>
      <c r="B11982" s="774" t="s">
        <v>11716</v>
      </c>
      <c r="C11982" s="774" t="s">
        <v>7728</v>
      </c>
      <c r="D11982" s="774" t="s">
        <v>7737</v>
      </c>
      <c r="E11982" s="717">
        <v>27.28</v>
      </c>
    </row>
    <row r="11983" spans="1:5">
      <c r="A11983" s="774">
        <v>11323</v>
      </c>
      <c r="B11983" s="774" t="s">
        <v>11717</v>
      </c>
      <c r="C11983" s="774" t="s">
        <v>7728</v>
      </c>
      <c r="D11983" s="774" t="s">
        <v>7737</v>
      </c>
      <c r="E11983" s="717">
        <v>31.37</v>
      </c>
    </row>
    <row r="11984" spans="1:5">
      <c r="A11984" s="774">
        <v>20327</v>
      </c>
      <c r="B11984" s="774" t="s">
        <v>11718</v>
      </c>
      <c r="C11984" s="774" t="s">
        <v>7728</v>
      </c>
      <c r="D11984" s="774" t="s">
        <v>7737</v>
      </c>
      <c r="E11984" s="717">
        <v>17.8</v>
      </c>
    </row>
    <row r="11985" spans="1:5">
      <c r="A11985" s="774">
        <v>25966</v>
      </c>
      <c r="B11985" s="774" t="s">
        <v>11719</v>
      </c>
      <c r="C11985" s="774" t="s">
        <v>7722</v>
      </c>
      <c r="D11985" s="774" t="s">
        <v>7723</v>
      </c>
      <c r="E11985" s="717">
        <v>15.04</v>
      </c>
    </row>
    <row r="11986" spans="1:5">
      <c r="A11986" s="774">
        <v>13390</v>
      </c>
      <c r="B11986" s="774" t="s">
        <v>11720</v>
      </c>
      <c r="C11986" s="774" t="s">
        <v>7728</v>
      </c>
      <c r="D11986" s="774" t="s">
        <v>7737</v>
      </c>
      <c r="E11986" s="717">
        <v>83.01</v>
      </c>
    </row>
    <row r="11987" spans="1:5">
      <c r="A11987" s="774">
        <v>6034</v>
      </c>
      <c r="B11987" s="774" t="s">
        <v>11721</v>
      </c>
      <c r="C11987" s="774" t="s">
        <v>7728</v>
      </c>
      <c r="D11987" s="774" t="s">
        <v>7723</v>
      </c>
      <c r="E11987" s="717">
        <v>14.53</v>
      </c>
    </row>
    <row r="11988" spans="1:5">
      <c r="A11988" s="774">
        <v>6036</v>
      </c>
      <c r="B11988" s="774" t="s">
        <v>11722</v>
      </c>
      <c r="C11988" s="774" t="s">
        <v>7728</v>
      </c>
      <c r="D11988" s="774" t="s">
        <v>7723</v>
      </c>
      <c r="E11988" s="717">
        <v>19.79</v>
      </c>
    </row>
    <row r="11989" spans="1:5">
      <c r="A11989" s="774">
        <v>6031</v>
      </c>
      <c r="B11989" s="774" t="s">
        <v>11723</v>
      </c>
      <c r="C11989" s="774" t="s">
        <v>7728</v>
      </c>
      <c r="D11989" s="774" t="s">
        <v>7726</v>
      </c>
      <c r="E11989" s="717">
        <v>23.25</v>
      </c>
    </row>
    <row r="11990" spans="1:5">
      <c r="A11990" s="774">
        <v>6029</v>
      </c>
      <c r="B11990" s="774" t="s">
        <v>11724</v>
      </c>
      <c r="C11990" s="774" t="s">
        <v>7728</v>
      </c>
      <c r="D11990" s="774" t="s">
        <v>7723</v>
      </c>
      <c r="E11990" s="717">
        <v>23.49</v>
      </c>
    </row>
    <row r="11991" spans="1:5">
      <c r="A11991" s="774">
        <v>6033</v>
      </c>
      <c r="B11991" s="774" t="s">
        <v>11725</v>
      </c>
      <c r="C11991" s="774" t="s">
        <v>7728</v>
      </c>
      <c r="D11991" s="774" t="s">
        <v>7723</v>
      </c>
      <c r="E11991" s="717">
        <v>30.97</v>
      </c>
    </row>
    <row r="11992" spans="1:5">
      <c r="A11992" s="774">
        <v>11672</v>
      </c>
      <c r="B11992" s="774" t="s">
        <v>11726</v>
      </c>
      <c r="C11992" s="774" t="s">
        <v>7728</v>
      </c>
      <c r="D11992" s="774" t="s">
        <v>7723</v>
      </c>
      <c r="E11992" s="717">
        <v>67.36</v>
      </c>
    </row>
    <row r="11993" spans="1:5">
      <c r="A11993" s="774">
        <v>11669</v>
      </c>
      <c r="B11993" s="774" t="s">
        <v>11727</v>
      </c>
      <c r="C11993" s="774" t="s">
        <v>7728</v>
      </c>
      <c r="D11993" s="774" t="s">
        <v>7723</v>
      </c>
      <c r="E11993" s="717">
        <v>64.150000000000006</v>
      </c>
    </row>
    <row r="11994" spans="1:5">
      <c r="A11994" s="774">
        <v>11670</v>
      </c>
      <c r="B11994" s="774" t="s">
        <v>11728</v>
      </c>
      <c r="C11994" s="774" t="s">
        <v>7728</v>
      </c>
      <c r="D11994" s="774" t="s">
        <v>7723</v>
      </c>
      <c r="E11994" s="717">
        <v>24.57</v>
      </c>
    </row>
    <row r="11995" spans="1:5">
      <c r="A11995" s="774">
        <v>20055</v>
      </c>
      <c r="B11995" s="774" t="s">
        <v>11729</v>
      </c>
      <c r="C11995" s="774" t="s">
        <v>7728</v>
      </c>
      <c r="D11995" s="774" t="s">
        <v>7723</v>
      </c>
      <c r="E11995" s="717">
        <v>48.05</v>
      </c>
    </row>
    <row r="11996" spans="1:5">
      <c r="A11996" s="774">
        <v>11671</v>
      </c>
      <c r="B11996" s="774" t="s">
        <v>11730</v>
      </c>
      <c r="C11996" s="774" t="s">
        <v>7728</v>
      </c>
      <c r="D11996" s="774" t="s">
        <v>7723</v>
      </c>
      <c r="E11996" s="717">
        <v>103.1</v>
      </c>
    </row>
    <row r="11997" spans="1:5">
      <c r="A11997" s="774">
        <v>6032</v>
      </c>
      <c r="B11997" s="774" t="s">
        <v>11731</v>
      </c>
      <c r="C11997" s="774" t="s">
        <v>7728</v>
      </c>
      <c r="D11997" s="774" t="s">
        <v>7723</v>
      </c>
      <c r="E11997" s="717">
        <v>29.45</v>
      </c>
    </row>
    <row r="11998" spans="1:5">
      <c r="A11998" s="774">
        <v>11673</v>
      </c>
      <c r="B11998" s="774" t="s">
        <v>11732</v>
      </c>
      <c r="C11998" s="774" t="s">
        <v>7728</v>
      </c>
      <c r="D11998" s="774" t="s">
        <v>7723</v>
      </c>
      <c r="E11998" s="717">
        <v>23.19</v>
      </c>
    </row>
    <row r="11999" spans="1:5">
      <c r="A11999" s="774">
        <v>11674</v>
      </c>
      <c r="B11999" s="774" t="s">
        <v>11733</v>
      </c>
      <c r="C11999" s="774" t="s">
        <v>7728</v>
      </c>
      <c r="D11999" s="774" t="s">
        <v>7723</v>
      </c>
      <c r="E11999" s="717">
        <v>29.86</v>
      </c>
    </row>
    <row r="12000" spans="1:5">
      <c r="A12000" s="774">
        <v>11675</v>
      </c>
      <c r="B12000" s="774" t="s">
        <v>11734</v>
      </c>
      <c r="C12000" s="774" t="s">
        <v>7728</v>
      </c>
      <c r="D12000" s="774" t="s">
        <v>7723</v>
      </c>
      <c r="E12000" s="717">
        <v>47.41</v>
      </c>
    </row>
    <row r="12001" spans="1:5">
      <c r="A12001" s="774">
        <v>11676</v>
      </c>
      <c r="B12001" s="774" t="s">
        <v>11735</v>
      </c>
      <c r="C12001" s="774" t="s">
        <v>7728</v>
      </c>
      <c r="D12001" s="774" t="s">
        <v>7723</v>
      </c>
      <c r="E12001" s="717">
        <v>63.41</v>
      </c>
    </row>
    <row r="12002" spans="1:5">
      <c r="A12002" s="774">
        <v>11677</v>
      </c>
      <c r="B12002" s="774" t="s">
        <v>11736</v>
      </c>
      <c r="C12002" s="774" t="s">
        <v>7728</v>
      </c>
      <c r="D12002" s="774" t="s">
        <v>7723</v>
      </c>
      <c r="E12002" s="717">
        <v>65.48</v>
      </c>
    </row>
    <row r="12003" spans="1:5">
      <c r="A12003" s="774">
        <v>11678</v>
      </c>
      <c r="B12003" s="774" t="s">
        <v>11737</v>
      </c>
      <c r="C12003" s="774" t="s">
        <v>7728</v>
      </c>
      <c r="D12003" s="774" t="s">
        <v>7723</v>
      </c>
      <c r="E12003" s="717">
        <v>119.93</v>
      </c>
    </row>
    <row r="12004" spans="1:5">
      <c r="A12004" s="774">
        <v>6038</v>
      </c>
      <c r="B12004" s="774" t="s">
        <v>11738</v>
      </c>
      <c r="C12004" s="774" t="s">
        <v>7728</v>
      </c>
      <c r="D12004" s="774" t="s">
        <v>7723</v>
      </c>
      <c r="E12004" s="717">
        <v>7.61</v>
      </c>
    </row>
    <row r="12005" spans="1:5">
      <c r="A12005" s="774">
        <v>11718</v>
      </c>
      <c r="B12005" s="774" t="s">
        <v>11739</v>
      </c>
      <c r="C12005" s="774" t="s">
        <v>7728</v>
      </c>
      <c r="D12005" s="774" t="s">
        <v>7723</v>
      </c>
      <c r="E12005" s="717">
        <v>21.69</v>
      </c>
    </row>
    <row r="12006" spans="1:5">
      <c r="A12006" s="774">
        <v>6037</v>
      </c>
      <c r="B12006" s="774" t="s">
        <v>11740</v>
      </c>
      <c r="C12006" s="774" t="s">
        <v>7728</v>
      </c>
      <c r="D12006" s="774" t="s">
        <v>7723</v>
      </c>
      <c r="E12006" s="717">
        <v>15.83</v>
      </c>
    </row>
    <row r="12007" spans="1:5">
      <c r="A12007" s="774">
        <v>11719</v>
      </c>
      <c r="B12007" s="774" t="s">
        <v>11741</v>
      </c>
      <c r="C12007" s="774" t="s">
        <v>7728</v>
      </c>
      <c r="D12007" s="774" t="s">
        <v>7723</v>
      </c>
      <c r="E12007" s="717">
        <v>17.600000000000001</v>
      </c>
    </row>
    <row r="12008" spans="1:5">
      <c r="A12008" s="774">
        <v>6019</v>
      </c>
      <c r="B12008" s="774" t="s">
        <v>11742</v>
      </c>
      <c r="C12008" s="774" t="s">
        <v>7728</v>
      </c>
      <c r="D12008" s="774" t="s">
        <v>7723</v>
      </c>
      <c r="E12008" s="717">
        <v>47.81</v>
      </c>
    </row>
    <row r="12009" spans="1:5">
      <c r="A12009" s="774">
        <v>6010</v>
      </c>
      <c r="B12009" s="774" t="s">
        <v>11743</v>
      </c>
      <c r="C12009" s="774" t="s">
        <v>7728</v>
      </c>
      <c r="D12009" s="774" t="s">
        <v>7723</v>
      </c>
      <c r="E12009" s="717">
        <v>82.27</v>
      </c>
    </row>
    <row r="12010" spans="1:5">
      <c r="A12010" s="774">
        <v>6017</v>
      </c>
      <c r="B12010" s="774" t="s">
        <v>11744</v>
      </c>
      <c r="C12010" s="774" t="s">
        <v>7728</v>
      </c>
      <c r="D12010" s="774" t="s">
        <v>7723</v>
      </c>
      <c r="E12010" s="717">
        <v>65.16</v>
      </c>
    </row>
    <row r="12011" spans="1:5">
      <c r="A12011" s="774">
        <v>6020</v>
      </c>
      <c r="B12011" s="774" t="s">
        <v>11745</v>
      </c>
      <c r="C12011" s="774" t="s">
        <v>7728</v>
      </c>
      <c r="D12011" s="774" t="s">
        <v>7723</v>
      </c>
      <c r="E12011" s="717">
        <v>28.72</v>
      </c>
    </row>
    <row r="12012" spans="1:5">
      <c r="A12012" s="774">
        <v>6028</v>
      </c>
      <c r="B12012" s="774" t="s">
        <v>11746</v>
      </c>
      <c r="C12012" s="774" t="s">
        <v>7728</v>
      </c>
      <c r="D12012" s="774" t="s">
        <v>7723</v>
      </c>
      <c r="E12012" s="717">
        <v>114.59</v>
      </c>
    </row>
    <row r="12013" spans="1:5">
      <c r="A12013" s="774">
        <v>6011</v>
      </c>
      <c r="B12013" s="774" t="s">
        <v>11747</v>
      </c>
      <c r="C12013" s="774" t="s">
        <v>7728</v>
      </c>
      <c r="D12013" s="774" t="s">
        <v>7723</v>
      </c>
      <c r="E12013" s="717">
        <v>237.65</v>
      </c>
    </row>
    <row r="12014" spans="1:5">
      <c r="A12014" s="774">
        <v>6012</v>
      </c>
      <c r="B12014" s="774" t="s">
        <v>11748</v>
      </c>
      <c r="C12014" s="774" t="s">
        <v>7728</v>
      </c>
      <c r="D12014" s="774" t="s">
        <v>7723</v>
      </c>
      <c r="E12014" s="717">
        <v>287.72000000000003</v>
      </c>
    </row>
    <row r="12015" spans="1:5">
      <c r="A12015" s="774">
        <v>6016</v>
      </c>
      <c r="B12015" s="774" t="s">
        <v>11749</v>
      </c>
      <c r="C12015" s="774" t="s">
        <v>7728</v>
      </c>
      <c r="D12015" s="774" t="s">
        <v>7723</v>
      </c>
      <c r="E12015" s="717">
        <v>30.29</v>
      </c>
    </row>
    <row r="12016" spans="1:5">
      <c r="A12016" s="774">
        <v>6027</v>
      </c>
      <c r="B12016" s="774" t="s">
        <v>11750</v>
      </c>
      <c r="C12016" s="774" t="s">
        <v>7728</v>
      </c>
      <c r="D12016" s="774" t="s">
        <v>7723</v>
      </c>
      <c r="E12016" s="717">
        <v>599.5</v>
      </c>
    </row>
    <row r="12017" spans="1:5">
      <c r="A12017" s="774">
        <v>6013</v>
      </c>
      <c r="B12017" s="774" t="s">
        <v>11751</v>
      </c>
      <c r="C12017" s="774" t="s">
        <v>7728</v>
      </c>
      <c r="D12017" s="774" t="s">
        <v>7723</v>
      </c>
      <c r="E12017" s="717">
        <v>90.46</v>
      </c>
    </row>
    <row r="12018" spans="1:5">
      <c r="A12018" s="774">
        <v>6015</v>
      </c>
      <c r="B12018" s="774" t="s">
        <v>11752</v>
      </c>
      <c r="C12018" s="774" t="s">
        <v>7728</v>
      </c>
      <c r="D12018" s="774" t="s">
        <v>7723</v>
      </c>
      <c r="E12018" s="717">
        <v>131.55000000000001</v>
      </c>
    </row>
    <row r="12019" spans="1:5">
      <c r="A12019" s="774">
        <v>6014</v>
      </c>
      <c r="B12019" s="774" t="s">
        <v>11753</v>
      </c>
      <c r="C12019" s="774" t="s">
        <v>7728</v>
      </c>
      <c r="D12019" s="774" t="s">
        <v>7723</v>
      </c>
      <c r="E12019" s="717">
        <v>125.77</v>
      </c>
    </row>
    <row r="12020" spans="1:5">
      <c r="A12020" s="774">
        <v>6006</v>
      </c>
      <c r="B12020" s="774" t="s">
        <v>11754</v>
      </c>
      <c r="C12020" s="774" t="s">
        <v>7728</v>
      </c>
      <c r="D12020" s="774" t="s">
        <v>7723</v>
      </c>
      <c r="E12020" s="717">
        <v>65.510000000000005</v>
      </c>
    </row>
    <row r="12021" spans="1:5">
      <c r="A12021" s="774">
        <v>6005</v>
      </c>
      <c r="B12021" s="774" t="s">
        <v>11755</v>
      </c>
      <c r="C12021" s="774" t="s">
        <v>7728</v>
      </c>
      <c r="D12021" s="774" t="s">
        <v>7726</v>
      </c>
      <c r="E12021" s="717">
        <v>73.900000000000006</v>
      </c>
    </row>
    <row r="12022" spans="1:5">
      <c r="A12022" s="774">
        <v>11756</v>
      </c>
      <c r="B12022" s="774" t="s">
        <v>11756</v>
      </c>
      <c r="C12022" s="774" t="s">
        <v>7728</v>
      </c>
      <c r="D12022" s="774" t="s">
        <v>7723</v>
      </c>
      <c r="E12022" s="717">
        <v>35.29</v>
      </c>
    </row>
    <row r="12023" spans="1:5">
      <c r="A12023" s="774">
        <v>10904</v>
      </c>
      <c r="B12023" s="774" t="s">
        <v>11757</v>
      </c>
      <c r="C12023" s="774" t="s">
        <v>7728</v>
      </c>
      <c r="D12023" s="774" t="s">
        <v>7726</v>
      </c>
      <c r="E12023" s="717">
        <v>102.18</v>
      </c>
    </row>
    <row r="12024" spans="1:5">
      <c r="A12024" s="774">
        <v>11752</v>
      </c>
      <c r="B12024" s="774" t="s">
        <v>11758</v>
      </c>
      <c r="C12024" s="774" t="s">
        <v>7728</v>
      </c>
      <c r="D12024" s="774" t="s">
        <v>7723</v>
      </c>
      <c r="E12024" s="717">
        <v>20.350000000000001</v>
      </c>
    </row>
    <row r="12025" spans="1:5">
      <c r="A12025" s="774">
        <v>11753</v>
      </c>
      <c r="B12025" s="774" t="s">
        <v>11759</v>
      </c>
      <c r="C12025" s="774" t="s">
        <v>7728</v>
      </c>
      <c r="D12025" s="774" t="s">
        <v>7723</v>
      </c>
      <c r="E12025" s="717">
        <v>24.3</v>
      </c>
    </row>
    <row r="12026" spans="1:5">
      <c r="A12026" s="774">
        <v>6021</v>
      </c>
      <c r="B12026" s="774" t="s">
        <v>11760</v>
      </c>
      <c r="C12026" s="774" t="s">
        <v>7728</v>
      </c>
      <c r="D12026" s="774" t="s">
        <v>7723</v>
      </c>
      <c r="E12026" s="717">
        <v>67.430000000000007</v>
      </c>
    </row>
    <row r="12027" spans="1:5">
      <c r="A12027" s="774">
        <v>6024</v>
      </c>
      <c r="B12027" s="774" t="s">
        <v>11761</v>
      </c>
      <c r="C12027" s="774" t="s">
        <v>7728</v>
      </c>
      <c r="D12027" s="774" t="s">
        <v>7723</v>
      </c>
      <c r="E12027" s="717">
        <v>69.7</v>
      </c>
    </row>
    <row r="12028" spans="1:5">
      <c r="A12028" s="774">
        <v>38379</v>
      </c>
      <c r="B12028" s="774" t="s">
        <v>11762</v>
      </c>
      <c r="C12028" s="774" t="s">
        <v>7760</v>
      </c>
      <c r="D12028" s="774" t="s">
        <v>7723</v>
      </c>
      <c r="E12028" s="717">
        <v>39.44</v>
      </c>
    </row>
    <row r="12029" spans="1:5">
      <c r="A12029" s="774">
        <v>13897</v>
      </c>
      <c r="B12029" s="774" t="s">
        <v>11763</v>
      </c>
      <c r="C12029" s="774" t="s">
        <v>7728</v>
      </c>
      <c r="D12029" s="774" t="s">
        <v>7737</v>
      </c>
      <c r="E12029" s="718">
        <v>5771.3</v>
      </c>
    </row>
    <row r="12030" spans="1:5">
      <c r="A12030" s="774">
        <v>10640</v>
      </c>
      <c r="B12030" s="774" t="s">
        <v>11764</v>
      </c>
      <c r="C12030" s="774" t="s">
        <v>7728</v>
      </c>
      <c r="D12030" s="774" t="s">
        <v>7737</v>
      </c>
      <c r="E12030" s="718">
        <v>12499.42</v>
      </c>
    </row>
    <row r="12031" spans="1:5">
      <c r="A12031" s="774">
        <v>11086</v>
      </c>
      <c r="B12031" s="774" t="s">
        <v>11765</v>
      </c>
      <c r="C12031" s="774" t="s">
        <v>7938</v>
      </c>
      <c r="D12031" s="774" t="s">
        <v>7723</v>
      </c>
      <c r="E12031" s="717">
        <v>111.91</v>
      </c>
    </row>
    <row r="12032" spans="1:5">
      <c r="A12032" s="774">
        <v>34357</v>
      </c>
      <c r="B12032" s="774" t="s">
        <v>11766</v>
      </c>
      <c r="C12032" s="774" t="s">
        <v>7748</v>
      </c>
      <c r="D12032" s="774" t="s">
        <v>7723</v>
      </c>
      <c r="E12032" s="717">
        <v>2.64</v>
      </c>
    </row>
    <row r="12033" spans="1:5">
      <c r="A12033" s="774">
        <v>37329</v>
      </c>
      <c r="B12033" s="774" t="s">
        <v>11767</v>
      </c>
      <c r="C12033" s="774" t="s">
        <v>7748</v>
      </c>
      <c r="D12033" s="774" t="s">
        <v>7723</v>
      </c>
      <c r="E12033" s="717">
        <v>55.65</v>
      </c>
    </row>
    <row r="12034" spans="1:5">
      <c r="A12034" s="774">
        <v>2510</v>
      </c>
      <c r="B12034" s="774" t="s">
        <v>11768</v>
      </c>
      <c r="C12034" s="774" t="s">
        <v>7728</v>
      </c>
      <c r="D12034" s="774" t="s">
        <v>7737</v>
      </c>
      <c r="E12034" s="717">
        <v>20.79</v>
      </c>
    </row>
    <row r="12035" spans="1:5">
      <c r="A12035" s="774">
        <v>12359</v>
      </c>
      <c r="B12035" s="774" t="s">
        <v>11769</v>
      </c>
      <c r="C12035" s="774" t="s">
        <v>7728</v>
      </c>
      <c r="D12035" s="774" t="s">
        <v>7737</v>
      </c>
      <c r="E12035" s="717">
        <v>117.58</v>
      </c>
    </row>
    <row r="12036" spans="1:5">
      <c r="A12036" s="774">
        <v>5320</v>
      </c>
      <c r="B12036" s="774" t="s">
        <v>11770</v>
      </c>
      <c r="C12036" s="774" t="s">
        <v>7722</v>
      </c>
      <c r="D12036" s="774" t="s">
        <v>7723</v>
      </c>
      <c r="E12036" s="717">
        <v>30.09</v>
      </c>
    </row>
    <row r="12037" spans="1:5">
      <c r="A12037" s="774">
        <v>7353</v>
      </c>
      <c r="B12037" s="774" t="s">
        <v>11771</v>
      </c>
      <c r="C12037" s="774" t="s">
        <v>7722</v>
      </c>
      <c r="D12037" s="774" t="s">
        <v>7723</v>
      </c>
      <c r="E12037" s="717">
        <v>25.9</v>
      </c>
    </row>
    <row r="12038" spans="1:5">
      <c r="A12038" s="774">
        <v>36144</v>
      </c>
      <c r="B12038" s="774" t="s">
        <v>11772</v>
      </c>
      <c r="C12038" s="774" t="s">
        <v>7728</v>
      </c>
      <c r="D12038" s="774" t="s">
        <v>7723</v>
      </c>
      <c r="E12038" s="717">
        <v>1.34</v>
      </c>
    </row>
    <row r="12039" spans="1:5">
      <c r="A12039" s="774">
        <v>10518</v>
      </c>
      <c r="B12039" s="774" t="s">
        <v>11773</v>
      </c>
      <c r="C12039" s="774" t="s">
        <v>7728</v>
      </c>
      <c r="D12039" s="774" t="s">
        <v>7737</v>
      </c>
      <c r="E12039" s="717">
        <v>75.150000000000006</v>
      </c>
    </row>
    <row r="12040" spans="1:5">
      <c r="A12040" s="774">
        <v>36530</v>
      </c>
      <c r="B12040" s="774" t="s">
        <v>11774</v>
      </c>
      <c r="C12040" s="774" t="s">
        <v>7728</v>
      </c>
      <c r="D12040" s="774" t="s">
        <v>7737</v>
      </c>
      <c r="E12040" s="718">
        <v>236606.26</v>
      </c>
    </row>
    <row r="12041" spans="1:5">
      <c r="A12041" s="774">
        <v>6046</v>
      </c>
      <c r="B12041" s="774" t="s">
        <v>11775</v>
      </c>
      <c r="C12041" s="774" t="s">
        <v>7728</v>
      </c>
      <c r="D12041" s="774" t="s">
        <v>7737</v>
      </c>
      <c r="E12041" s="718">
        <v>256636.43</v>
      </c>
    </row>
    <row r="12042" spans="1:5">
      <c r="A12042" s="774">
        <v>36531</v>
      </c>
      <c r="B12042" s="774" t="s">
        <v>11776</v>
      </c>
      <c r="C12042" s="774" t="s">
        <v>7728</v>
      </c>
      <c r="D12042" s="774" t="s">
        <v>7737</v>
      </c>
      <c r="E12042" s="718">
        <v>266025.55</v>
      </c>
    </row>
    <row r="12043" spans="1:5">
      <c r="A12043" s="774">
        <v>34684</v>
      </c>
      <c r="B12043" s="774" t="s">
        <v>11777</v>
      </c>
      <c r="C12043" s="774" t="s">
        <v>7725</v>
      </c>
      <c r="D12043" s="774" t="s">
        <v>7737</v>
      </c>
      <c r="E12043" s="717">
        <v>193.94</v>
      </c>
    </row>
    <row r="12044" spans="1:5">
      <c r="A12044" s="774">
        <v>34683</v>
      </c>
      <c r="B12044" s="774" t="s">
        <v>11778</v>
      </c>
      <c r="C12044" s="774" t="s">
        <v>7725</v>
      </c>
      <c r="D12044" s="774" t="s">
        <v>7737</v>
      </c>
      <c r="E12044" s="717">
        <v>121.21</v>
      </c>
    </row>
    <row r="12045" spans="1:5">
      <c r="A12045" s="774">
        <v>533</v>
      </c>
      <c r="B12045" s="774" t="s">
        <v>11779</v>
      </c>
      <c r="C12045" s="774" t="s">
        <v>7725</v>
      </c>
      <c r="D12045" s="774" t="s">
        <v>7723</v>
      </c>
      <c r="E12045" s="717">
        <v>14.1</v>
      </c>
    </row>
    <row r="12046" spans="1:5">
      <c r="A12046" s="774">
        <v>10515</v>
      </c>
      <c r="B12046" s="774" t="s">
        <v>11780</v>
      </c>
      <c r="C12046" s="774" t="s">
        <v>7725</v>
      </c>
      <c r="D12046" s="774" t="s">
        <v>7723</v>
      </c>
      <c r="E12046" s="717">
        <v>36.369999999999997</v>
      </c>
    </row>
    <row r="12047" spans="1:5">
      <c r="A12047" s="774">
        <v>536</v>
      </c>
      <c r="B12047" s="774" t="s">
        <v>11781</v>
      </c>
      <c r="C12047" s="774" t="s">
        <v>7725</v>
      </c>
      <c r="D12047" s="774" t="s">
        <v>7726</v>
      </c>
      <c r="E12047" s="717">
        <v>23.9</v>
      </c>
    </row>
    <row r="12048" spans="1:5">
      <c r="A12048" s="774">
        <v>153</v>
      </c>
      <c r="B12048" s="774" t="s">
        <v>11782</v>
      </c>
      <c r="C12048" s="774" t="s">
        <v>7722</v>
      </c>
      <c r="D12048" s="774" t="s">
        <v>7723</v>
      </c>
      <c r="E12048" s="717">
        <v>75.94</v>
      </c>
    </row>
    <row r="12049" spans="1:5">
      <c r="A12049" s="774">
        <v>34682</v>
      </c>
      <c r="B12049" s="774" t="s">
        <v>11783</v>
      </c>
      <c r="C12049" s="774" t="s">
        <v>7725</v>
      </c>
      <c r="D12049" s="774" t="s">
        <v>7737</v>
      </c>
      <c r="E12049" s="717">
        <v>92.69</v>
      </c>
    </row>
    <row r="12050" spans="1:5">
      <c r="A12050" s="774">
        <v>20205</v>
      </c>
      <c r="B12050" s="774" t="s">
        <v>11784</v>
      </c>
      <c r="C12050" s="774" t="s">
        <v>7760</v>
      </c>
      <c r="D12050" s="774" t="s">
        <v>7723</v>
      </c>
      <c r="E12050" s="717">
        <v>2.25</v>
      </c>
    </row>
    <row r="12051" spans="1:5">
      <c r="A12051" s="774">
        <v>4412</v>
      </c>
      <c r="B12051" s="774" t="s">
        <v>11785</v>
      </c>
      <c r="C12051" s="774" t="s">
        <v>7760</v>
      </c>
      <c r="D12051" s="774" t="s">
        <v>7723</v>
      </c>
      <c r="E12051" s="717">
        <v>1.35</v>
      </c>
    </row>
    <row r="12052" spans="1:5">
      <c r="A12052" s="774">
        <v>4408</v>
      </c>
      <c r="B12052" s="774" t="s">
        <v>11786</v>
      </c>
      <c r="C12052" s="774" t="s">
        <v>7760</v>
      </c>
      <c r="D12052" s="774" t="s">
        <v>7723</v>
      </c>
      <c r="E12052" s="717">
        <v>1.68</v>
      </c>
    </row>
    <row r="12053" spans="1:5">
      <c r="A12053" s="774">
        <v>10559</v>
      </c>
      <c r="B12053" s="774" t="s">
        <v>11787</v>
      </c>
      <c r="C12053" s="774" t="s">
        <v>7728</v>
      </c>
      <c r="D12053" s="774" t="s">
        <v>7737</v>
      </c>
      <c r="E12053" s="718">
        <v>2600</v>
      </c>
    </row>
    <row r="12054" spans="1:5">
      <c r="A12054" s="774">
        <v>10664</v>
      </c>
      <c r="B12054" s="774" t="s">
        <v>11788</v>
      </c>
      <c r="C12054" s="774" t="s">
        <v>7728</v>
      </c>
      <c r="D12054" s="774" t="s">
        <v>7737</v>
      </c>
      <c r="E12054" s="718">
        <v>7066.24</v>
      </c>
    </row>
    <row r="12055" spans="1:5">
      <c r="A12055" s="774">
        <v>36250</v>
      </c>
      <c r="B12055" s="774" t="s">
        <v>11789</v>
      </c>
      <c r="C12055" s="774" t="s">
        <v>7760</v>
      </c>
      <c r="D12055" s="774" t="s">
        <v>7723</v>
      </c>
      <c r="E12055" s="717">
        <v>3.34</v>
      </c>
    </row>
    <row r="12056" spans="1:5">
      <c r="A12056" s="774">
        <v>10857</v>
      </c>
      <c r="B12056" s="774" t="s">
        <v>11790</v>
      </c>
      <c r="C12056" s="774" t="s">
        <v>7760</v>
      </c>
      <c r="D12056" s="774" t="s">
        <v>7723</v>
      </c>
      <c r="E12056" s="717">
        <v>10.85</v>
      </c>
    </row>
    <row r="12057" spans="1:5">
      <c r="A12057" s="774">
        <v>4803</v>
      </c>
      <c r="B12057" s="774" t="s">
        <v>11791</v>
      </c>
      <c r="C12057" s="774" t="s">
        <v>7760</v>
      </c>
      <c r="D12057" s="774" t="s">
        <v>7723</v>
      </c>
      <c r="E12057" s="717">
        <v>38.71</v>
      </c>
    </row>
    <row r="12058" spans="1:5">
      <c r="A12058" s="774">
        <v>6186</v>
      </c>
      <c r="B12058" s="774" t="s">
        <v>11792</v>
      </c>
      <c r="C12058" s="774" t="s">
        <v>7760</v>
      </c>
      <c r="D12058" s="774" t="s">
        <v>7737</v>
      </c>
      <c r="E12058" s="717">
        <v>12.46</v>
      </c>
    </row>
    <row r="12059" spans="1:5">
      <c r="A12059" s="774">
        <v>4829</v>
      </c>
      <c r="B12059" s="774" t="s">
        <v>11793</v>
      </c>
      <c r="C12059" s="774" t="s">
        <v>7760</v>
      </c>
      <c r="D12059" s="774" t="s">
        <v>7723</v>
      </c>
      <c r="E12059" s="717">
        <v>27.38</v>
      </c>
    </row>
    <row r="12060" spans="1:5">
      <c r="A12060" s="774">
        <v>39829</v>
      </c>
      <c r="B12060" s="774" t="s">
        <v>11794</v>
      </c>
      <c r="C12060" s="774" t="s">
        <v>7760</v>
      </c>
      <c r="D12060" s="774" t="s">
        <v>7726</v>
      </c>
      <c r="E12060" s="717">
        <v>16.75</v>
      </c>
    </row>
    <row r="12061" spans="1:5">
      <c r="A12061" s="774">
        <v>20231</v>
      </c>
      <c r="B12061" s="774" t="s">
        <v>11795</v>
      </c>
      <c r="C12061" s="774" t="s">
        <v>7760</v>
      </c>
      <c r="D12061" s="774" t="s">
        <v>7723</v>
      </c>
      <c r="E12061" s="717">
        <v>49.11</v>
      </c>
    </row>
    <row r="12062" spans="1:5">
      <c r="A12062" s="774">
        <v>4804</v>
      </c>
      <c r="B12062" s="774" t="s">
        <v>11796</v>
      </c>
      <c r="C12062" s="774" t="s">
        <v>7760</v>
      </c>
      <c r="D12062" s="774" t="s">
        <v>7723</v>
      </c>
      <c r="E12062" s="717">
        <v>29.72</v>
      </c>
    </row>
    <row r="12063" spans="1:5">
      <c r="A12063" s="774">
        <v>34680</v>
      </c>
      <c r="B12063" s="774" t="s">
        <v>11797</v>
      </c>
      <c r="C12063" s="774" t="s">
        <v>7760</v>
      </c>
      <c r="D12063" s="774" t="s">
        <v>7737</v>
      </c>
      <c r="E12063" s="717">
        <v>28.52</v>
      </c>
    </row>
    <row r="12064" spans="1:5">
      <c r="A12064" s="774">
        <v>11573</v>
      </c>
      <c r="B12064" s="774" t="s">
        <v>11798</v>
      </c>
      <c r="C12064" s="774" t="s">
        <v>7728</v>
      </c>
      <c r="D12064" s="774" t="s">
        <v>7723</v>
      </c>
      <c r="E12064" s="717">
        <v>4.5</v>
      </c>
    </row>
    <row r="12065" spans="1:5">
      <c r="A12065" s="774">
        <v>38401</v>
      </c>
      <c r="B12065" s="774" t="s">
        <v>11799</v>
      </c>
      <c r="C12065" s="774" t="s">
        <v>7728</v>
      </c>
      <c r="D12065" s="774" t="s">
        <v>7723</v>
      </c>
      <c r="E12065" s="717">
        <v>11.01</v>
      </c>
    </row>
    <row r="12066" spans="1:5">
      <c r="A12066" s="774">
        <v>11575</v>
      </c>
      <c r="B12066" s="774" t="s">
        <v>11800</v>
      </c>
      <c r="C12066" s="774" t="s">
        <v>7728</v>
      </c>
      <c r="D12066" s="774" t="s">
        <v>7723</v>
      </c>
      <c r="E12066" s="717">
        <v>43.41</v>
      </c>
    </row>
    <row r="12067" spans="1:5">
      <c r="A12067" s="774">
        <v>38179</v>
      </c>
      <c r="B12067" s="774" t="s">
        <v>11801</v>
      </c>
      <c r="C12067" s="774" t="s">
        <v>7728</v>
      </c>
      <c r="D12067" s="774" t="s">
        <v>7723</v>
      </c>
      <c r="E12067" s="717">
        <v>35.89</v>
      </c>
    </row>
    <row r="12068" spans="1:5">
      <c r="A12068" s="774">
        <v>20256</v>
      </c>
      <c r="B12068" s="774" t="s">
        <v>11802</v>
      </c>
      <c r="C12068" s="774" t="s">
        <v>7728</v>
      </c>
      <c r="D12068" s="774" t="s">
        <v>7723</v>
      </c>
      <c r="E12068" s="717">
        <v>0.31</v>
      </c>
    </row>
    <row r="12069" spans="1:5">
      <c r="A12069" s="774">
        <v>14511</v>
      </c>
      <c r="B12069" s="774" t="s">
        <v>11803</v>
      </c>
      <c r="C12069" s="774" t="s">
        <v>7728</v>
      </c>
      <c r="D12069" s="774" t="s">
        <v>7737</v>
      </c>
      <c r="E12069" s="718">
        <v>531288.94999999995</v>
      </c>
    </row>
    <row r="12070" spans="1:5">
      <c r="A12070" s="774">
        <v>10642</v>
      </c>
      <c r="B12070" s="774" t="s">
        <v>11804</v>
      </c>
      <c r="C12070" s="774" t="s">
        <v>7728</v>
      </c>
      <c r="D12070" s="774" t="s">
        <v>7737</v>
      </c>
      <c r="E12070" s="718">
        <v>500500</v>
      </c>
    </row>
    <row r="12071" spans="1:5">
      <c r="A12071" s="774">
        <v>14489</v>
      </c>
      <c r="B12071" s="774" t="s">
        <v>11805</v>
      </c>
      <c r="C12071" s="774" t="s">
        <v>7728</v>
      </c>
      <c r="D12071" s="774" t="s">
        <v>7737</v>
      </c>
      <c r="E12071" s="718">
        <v>443934.19</v>
      </c>
    </row>
    <row r="12072" spans="1:5">
      <c r="A12072" s="774">
        <v>14513</v>
      </c>
      <c r="B12072" s="774" t="s">
        <v>11806</v>
      </c>
      <c r="C12072" s="774" t="s">
        <v>7728</v>
      </c>
      <c r="D12072" s="774" t="s">
        <v>7737</v>
      </c>
      <c r="E12072" s="718">
        <v>332961.17</v>
      </c>
    </row>
    <row r="12073" spans="1:5">
      <c r="A12073" s="774">
        <v>13600</v>
      </c>
      <c r="B12073" s="774" t="s">
        <v>11807</v>
      </c>
      <c r="C12073" s="774" t="s">
        <v>7728</v>
      </c>
      <c r="D12073" s="774" t="s">
        <v>7737</v>
      </c>
      <c r="E12073" s="718">
        <v>429613.68</v>
      </c>
    </row>
    <row r="12074" spans="1:5">
      <c r="A12074" s="774">
        <v>10646</v>
      </c>
      <c r="B12074" s="774" t="s">
        <v>11808</v>
      </c>
      <c r="C12074" s="774" t="s">
        <v>7728</v>
      </c>
      <c r="D12074" s="774" t="s">
        <v>7737</v>
      </c>
      <c r="E12074" s="718">
        <v>320248.37</v>
      </c>
    </row>
    <row r="12075" spans="1:5">
      <c r="A12075" s="774">
        <v>6070</v>
      </c>
      <c r="B12075" s="774" t="s">
        <v>11809</v>
      </c>
      <c r="C12075" s="774" t="s">
        <v>7728</v>
      </c>
      <c r="D12075" s="774" t="s">
        <v>7737</v>
      </c>
      <c r="E12075" s="718">
        <v>437579.99</v>
      </c>
    </row>
    <row r="12076" spans="1:5">
      <c r="A12076" s="774">
        <v>6069</v>
      </c>
      <c r="B12076" s="774" t="s">
        <v>11810</v>
      </c>
      <c r="C12076" s="774" t="s">
        <v>7728</v>
      </c>
      <c r="D12076" s="774" t="s">
        <v>7737</v>
      </c>
      <c r="E12076" s="718">
        <v>96668.02</v>
      </c>
    </row>
    <row r="12077" spans="1:5">
      <c r="A12077" s="774">
        <v>14626</v>
      </c>
      <c r="B12077" s="774" t="s">
        <v>11811</v>
      </c>
      <c r="C12077" s="774" t="s">
        <v>7728</v>
      </c>
      <c r="D12077" s="774" t="s">
        <v>7737</v>
      </c>
      <c r="E12077" s="718">
        <v>479050.02</v>
      </c>
    </row>
    <row r="12078" spans="1:5">
      <c r="A12078" s="774">
        <v>6067</v>
      </c>
      <c r="B12078" s="774" t="s">
        <v>11812</v>
      </c>
      <c r="C12078" s="774" t="s">
        <v>7728</v>
      </c>
      <c r="D12078" s="774" t="s">
        <v>7737</v>
      </c>
      <c r="E12078" s="718">
        <v>393250</v>
      </c>
    </row>
    <row r="12079" spans="1:5">
      <c r="A12079" s="774">
        <v>38393</v>
      </c>
      <c r="B12079" s="774" t="s">
        <v>11813</v>
      </c>
      <c r="C12079" s="774" t="s">
        <v>7728</v>
      </c>
      <c r="D12079" s="774" t="s">
        <v>7726</v>
      </c>
      <c r="E12079" s="717">
        <v>13.9</v>
      </c>
    </row>
    <row r="12080" spans="1:5">
      <c r="A12080" s="774">
        <v>38390</v>
      </c>
      <c r="B12080" s="774" t="s">
        <v>11814</v>
      </c>
      <c r="C12080" s="774" t="s">
        <v>7728</v>
      </c>
      <c r="D12080" s="774" t="s">
        <v>7723</v>
      </c>
      <c r="E12080" s="717">
        <v>30.83</v>
      </c>
    </row>
    <row r="12081" spans="1:5">
      <c r="A12081" s="774">
        <v>36532</v>
      </c>
      <c r="B12081" s="774" t="s">
        <v>11815</v>
      </c>
      <c r="C12081" s="774" t="s">
        <v>7728</v>
      </c>
      <c r="D12081" s="774" t="s">
        <v>7737</v>
      </c>
      <c r="E12081" s="718">
        <v>19747</v>
      </c>
    </row>
    <row r="12082" spans="1:5">
      <c r="A12082" s="774">
        <v>11578</v>
      </c>
      <c r="B12082" s="774" t="s">
        <v>11816</v>
      </c>
      <c r="C12082" s="774" t="s">
        <v>7728</v>
      </c>
      <c r="D12082" s="774" t="s">
        <v>7723</v>
      </c>
      <c r="E12082" s="717">
        <v>9.3699999999999992</v>
      </c>
    </row>
    <row r="12083" spans="1:5">
      <c r="A12083" s="774">
        <v>11577</v>
      </c>
      <c r="B12083" s="774" t="s">
        <v>11817</v>
      </c>
      <c r="C12083" s="774" t="s">
        <v>7728</v>
      </c>
      <c r="D12083" s="774" t="s">
        <v>7723</v>
      </c>
      <c r="E12083" s="717">
        <v>8.94</v>
      </c>
    </row>
    <row r="12084" spans="1:5">
      <c r="A12084" s="774">
        <v>42432</v>
      </c>
      <c r="B12084" s="774" t="s">
        <v>11818</v>
      </c>
      <c r="C12084" s="774" t="s">
        <v>7728</v>
      </c>
      <c r="D12084" s="774" t="s">
        <v>7737</v>
      </c>
      <c r="E12084" s="718">
        <v>1569.45</v>
      </c>
    </row>
    <row r="12085" spans="1:5">
      <c r="A12085" s="774">
        <v>42437</v>
      </c>
      <c r="B12085" s="774" t="s">
        <v>11819</v>
      </c>
      <c r="C12085" s="774" t="s">
        <v>7728</v>
      </c>
      <c r="D12085" s="774" t="s">
        <v>7737</v>
      </c>
      <c r="E12085" s="718">
        <v>1193.2</v>
      </c>
    </row>
    <row r="12086" spans="1:5">
      <c r="A12086" s="774">
        <v>1116</v>
      </c>
      <c r="B12086" s="774" t="s">
        <v>11820</v>
      </c>
      <c r="C12086" s="774" t="s">
        <v>7760</v>
      </c>
      <c r="D12086" s="774" t="s">
        <v>7723</v>
      </c>
      <c r="E12086" s="717">
        <v>17.86</v>
      </c>
    </row>
    <row r="12087" spans="1:5">
      <c r="A12087" s="774">
        <v>1115</v>
      </c>
      <c r="B12087" s="774" t="s">
        <v>11821</v>
      </c>
      <c r="C12087" s="774" t="s">
        <v>7760</v>
      </c>
      <c r="D12087" s="774" t="s">
        <v>7723</v>
      </c>
      <c r="E12087" s="717">
        <v>21.4</v>
      </c>
    </row>
    <row r="12088" spans="1:5">
      <c r="A12088" s="774">
        <v>1113</v>
      </c>
      <c r="B12088" s="774" t="s">
        <v>11822</v>
      </c>
      <c r="C12088" s="774" t="s">
        <v>7760</v>
      </c>
      <c r="D12088" s="774" t="s">
        <v>7723</v>
      </c>
      <c r="E12088" s="717">
        <v>25.02</v>
      </c>
    </row>
    <row r="12089" spans="1:5">
      <c r="A12089" s="774">
        <v>1114</v>
      </c>
      <c r="B12089" s="774" t="s">
        <v>11823</v>
      </c>
      <c r="C12089" s="774" t="s">
        <v>7760</v>
      </c>
      <c r="D12089" s="774" t="s">
        <v>7723</v>
      </c>
      <c r="E12089" s="717">
        <v>29.8</v>
      </c>
    </row>
    <row r="12090" spans="1:5">
      <c r="A12090" s="774">
        <v>40873</v>
      </c>
      <c r="B12090" s="774" t="s">
        <v>11824</v>
      </c>
      <c r="C12090" s="774" t="s">
        <v>7760</v>
      </c>
      <c r="D12090" s="774" t="s">
        <v>7723</v>
      </c>
      <c r="E12090" s="717">
        <v>23.32</v>
      </c>
    </row>
    <row r="12091" spans="1:5">
      <c r="A12091" s="774">
        <v>20214</v>
      </c>
      <c r="B12091" s="774" t="s">
        <v>11825</v>
      </c>
      <c r="C12091" s="774" t="s">
        <v>7728</v>
      </c>
      <c r="D12091" s="774" t="s">
        <v>7723</v>
      </c>
      <c r="E12091" s="717">
        <v>37.619999999999997</v>
      </c>
    </row>
    <row r="12092" spans="1:5">
      <c r="A12092" s="774">
        <v>11064</v>
      </c>
      <c r="B12092" s="774" t="s">
        <v>11826</v>
      </c>
      <c r="C12092" s="774" t="s">
        <v>7728</v>
      </c>
      <c r="D12092" s="774" t="s">
        <v>7723</v>
      </c>
      <c r="E12092" s="717">
        <v>15.95</v>
      </c>
    </row>
    <row r="12093" spans="1:5">
      <c r="A12093" s="774">
        <v>7237</v>
      </c>
      <c r="B12093" s="774" t="s">
        <v>11827</v>
      </c>
      <c r="C12093" s="774" t="s">
        <v>7728</v>
      </c>
      <c r="D12093" s="774" t="s">
        <v>7723</v>
      </c>
      <c r="E12093" s="717">
        <v>21.76</v>
      </c>
    </row>
    <row r="12094" spans="1:5">
      <c r="A12094" s="774">
        <v>11757</v>
      </c>
      <c r="B12094" s="774" t="s">
        <v>11828</v>
      </c>
      <c r="C12094" s="774" t="s">
        <v>7728</v>
      </c>
      <c r="D12094" s="774" t="s">
        <v>7726</v>
      </c>
      <c r="E12094" s="717">
        <v>29.9</v>
      </c>
    </row>
    <row r="12095" spans="1:5">
      <c r="A12095" s="774">
        <v>11758</v>
      </c>
      <c r="B12095" s="774" t="s">
        <v>11829</v>
      </c>
      <c r="C12095" s="774" t="s">
        <v>7728</v>
      </c>
      <c r="D12095" s="774" t="s">
        <v>7726</v>
      </c>
      <c r="E12095" s="717">
        <v>46.8</v>
      </c>
    </row>
    <row r="12096" spans="1:5">
      <c r="A12096" s="774">
        <v>37526</v>
      </c>
      <c r="B12096" s="774" t="s">
        <v>11830</v>
      </c>
      <c r="C12096" s="774" t="s">
        <v>7728</v>
      </c>
      <c r="D12096" s="774" t="s">
        <v>7737</v>
      </c>
      <c r="E12096" s="717">
        <v>2.99</v>
      </c>
    </row>
    <row r="12097" spans="1:5">
      <c r="A12097" s="774">
        <v>6076</v>
      </c>
      <c r="B12097" s="774" t="s">
        <v>11831</v>
      </c>
      <c r="C12097" s="774" t="s">
        <v>7938</v>
      </c>
      <c r="D12097" s="774" t="s">
        <v>7726</v>
      </c>
      <c r="E12097" s="717">
        <v>57.14</v>
      </c>
    </row>
    <row r="12098" spans="1:5">
      <c r="A12098" s="774">
        <v>13109</v>
      </c>
      <c r="B12098" s="774" t="s">
        <v>11832</v>
      </c>
      <c r="C12098" s="774" t="s">
        <v>7728</v>
      </c>
      <c r="D12098" s="774" t="s">
        <v>7737</v>
      </c>
      <c r="E12098" s="717">
        <v>198.04</v>
      </c>
    </row>
    <row r="12099" spans="1:5">
      <c r="A12099" s="774">
        <v>13110</v>
      </c>
      <c r="B12099" s="774" t="s">
        <v>11833</v>
      </c>
      <c r="C12099" s="774" t="s">
        <v>7728</v>
      </c>
      <c r="D12099" s="774" t="s">
        <v>7737</v>
      </c>
      <c r="E12099" s="717">
        <v>260.63</v>
      </c>
    </row>
    <row r="12100" spans="1:5">
      <c r="A12100" s="774">
        <v>7581</v>
      </c>
      <c r="B12100" s="774" t="s">
        <v>11834</v>
      </c>
      <c r="C12100" s="774" t="s">
        <v>7728</v>
      </c>
      <c r="D12100" s="774" t="s">
        <v>7737</v>
      </c>
      <c r="E12100" s="717">
        <v>2.82</v>
      </c>
    </row>
    <row r="12101" spans="1:5">
      <c r="A12101" s="774">
        <v>4509</v>
      </c>
      <c r="B12101" s="774" t="s">
        <v>11835</v>
      </c>
      <c r="C12101" s="774" t="s">
        <v>7760</v>
      </c>
      <c r="D12101" s="774" t="s">
        <v>7723</v>
      </c>
      <c r="E12101" s="717">
        <v>2.73</v>
      </c>
    </row>
    <row r="12102" spans="1:5">
      <c r="A12102" s="774">
        <v>4512</v>
      </c>
      <c r="B12102" s="774" t="s">
        <v>11836</v>
      </c>
      <c r="C12102" s="774" t="s">
        <v>7760</v>
      </c>
      <c r="D12102" s="774" t="s">
        <v>7723</v>
      </c>
      <c r="E12102" s="717">
        <v>1.3</v>
      </c>
    </row>
    <row r="12103" spans="1:5">
      <c r="A12103" s="774">
        <v>4517</v>
      </c>
      <c r="B12103" s="774" t="s">
        <v>11837</v>
      </c>
      <c r="C12103" s="774" t="s">
        <v>7760</v>
      </c>
      <c r="D12103" s="774" t="s">
        <v>7723</v>
      </c>
      <c r="E12103" s="717">
        <v>1.88</v>
      </c>
    </row>
    <row r="12104" spans="1:5">
      <c r="A12104" s="774">
        <v>20206</v>
      </c>
      <c r="B12104" s="774" t="s">
        <v>11838</v>
      </c>
      <c r="C12104" s="774" t="s">
        <v>7760</v>
      </c>
      <c r="D12104" s="774" t="s">
        <v>7723</v>
      </c>
      <c r="E12104" s="717">
        <v>6.08</v>
      </c>
    </row>
    <row r="12105" spans="1:5">
      <c r="A12105" s="774">
        <v>4460</v>
      </c>
      <c r="B12105" s="774" t="s">
        <v>11839</v>
      </c>
      <c r="C12105" s="774" t="s">
        <v>7760</v>
      </c>
      <c r="D12105" s="774" t="s">
        <v>7723</v>
      </c>
      <c r="E12105" s="717">
        <v>6.24</v>
      </c>
    </row>
    <row r="12106" spans="1:5">
      <c r="A12106" s="774">
        <v>4417</v>
      </c>
      <c r="B12106" s="774" t="s">
        <v>11840</v>
      </c>
      <c r="C12106" s="774" t="s">
        <v>7760</v>
      </c>
      <c r="D12106" s="774" t="s">
        <v>7723</v>
      </c>
      <c r="E12106" s="717">
        <v>4.8099999999999996</v>
      </c>
    </row>
    <row r="12107" spans="1:5">
      <c r="A12107" s="774">
        <v>4415</v>
      </c>
      <c r="B12107" s="774" t="s">
        <v>11841</v>
      </c>
      <c r="C12107" s="774" t="s">
        <v>7760</v>
      </c>
      <c r="D12107" s="774" t="s">
        <v>7723</v>
      </c>
      <c r="E12107" s="717">
        <v>3.34</v>
      </c>
    </row>
    <row r="12108" spans="1:5">
      <c r="A12108" s="774">
        <v>37373</v>
      </c>
      <c r="B12108" s="774" t="s">
        <v>11842</v>
      </c>
      <c r="C12108" s="774" t="s">
        <v>615</v>
      </c>
      <c r="D12108" s="774" t="s">
        <v>7726</v>
      </c>
      <c r="E12108" s="717">
        <v>0.06</v>
      </c>
    </row>
    <row r="12109" spans="1:5">
      <c r="A12109" s="774">
        <v>40864</v>
      </c>
      <c r="B12109" s="774" t="s">
        <v>865</v>
      </c>
      <c r="C12109" s="774" t="s">
        <v>7941</v>
      </c>
      <c r="D12109" s="774" t="s">
        <v>7726</v>
      </c>
      <c r="E12109" s="717">
        <v>11.13</v>
      </c>
    </row>
    <row r="12110" spans="1:5">
      <c r="A12110" s="774">
        <v>4734</v>
      </c>
      <c r="B12110" s="774" t="s">
        <v>11843</v>
      </c>
      <c r="C12110" s="774" t="s">
        <v>7938</v>
      </c>
      <c r="D12110" s="774" t="s">
        <v>7723</v>
      </c>
      <c r="E12110" s="717">
        <v>159.27000000000001</v>
      </c>
    </row>
    <row r="12111" spans="1:5">
      <c r="A12111" s="774">
        <v>6085</v>
      </c>
      <c r="B12111" s="774" t="s">
        <v>11844</v>
      </c>
      <c r="C12111" s="774" t="s">
        <v>7722</v>
      </c>
      <c r="D12111" s="774" t="s">
        <v>7726</v>
      </c>
      <c r="E12111" s="717">
        <v>8.06</v>
      </c>
    </row>
    <row r="12112" spans="1:5">
      <c r="A12112" s="774">
        <v>38396</v>
      </c>
      <c r="B12112" s="774" t="s">
        <v>11845</v>
      </c>
      <c r="C12112" s="774" t="s">
        <v>7728</v>
      </c>
      <c r="D12112" s="774" t="s">
        <v>7723</v>
      </c>
      <c r="E12112" s="717">
        <v>496.29</v>
      </c>
    </row>
    <row r="12113" spans="1:5">
      <c r="A12113" s="774">
        <v>6090</v>
      </c>
      <c r="B12113" s="774" t="s">
        <v>11846</v>
      </c>
      <c r="C12113" s="774" t="s">
        <v>7722</v>
      </c>
      <c r="D12113" s="774" t="s">
        <v>7723</v>
      </c>
      <c r="E12113" s="717">
        <v>15.31</v>
      </c>
    </row>
    <row r="12114" spans="1:5">
      <c r="A12114" s="774">
        <v>11622</v>
      </c>
      <c r="B12114" s="774" t="s">
        <v>11847</v>
      </c>
      <c r="C12114" s="774" t="s">
        <v>7748</v>
      </c>
      <c r="D12114" s="774" t="s">
        <v>7723</v>
      </c>
      <c r="E12114" s="717">
        <v>57.22</v>
      </c>
    </row>
    <row r="12115" spans="1:5">
      <c r="A12115" s="774">
        <v>6094</v>
      </c>
      <c r="B12115" s="774" t="s">
        <v>11848</v>
      </c>
      <c r="C12115" s="774" t="s">
        <v>7748</v>
      </c>
      <c r="D12115" s="774" t="s">
        <v>7723</v>
      </c>
      <c r="E12115" s="717">
        <v>25.89</v>
      </c>
    </row>
    <row r="12116" spans="1:5">
      <c r="A12116" s="774">
        <v>43143</v>
      </c>
      <c r="B12116" s="774" t="s">
        <v>11849</v>
      </c>
      <c r="C12116" s="774" t="s">
        <v>7722</v>
      </c>
      <c r="D12116" s="774" t="s">
        <v>7723</v>
      </c>
      <c r="E12116" s="717">
        <v>21.61</v>
      </c>
    </row>
    <row r="12117" spans="1:5">
      <c r="A12117" s="774">
        <v>7317</v>
      </c>
      <c r="B12117" s="774" t="s">
        <v>11850</v>
      </c>
      <c r="C12117" s="774" t="s">
        <v>7748</v>
      </c>
      <c r="D12117" s="774" t="s">
        <v>7723</v>
      </c>
      <c r="E12117" s="717">
        <v>29.27</v>
      </c>
    </row>
    <row r="12118" spans="1:5">
      <c r="A12118" s="774">
        <v>142</v>
      </c>
      <c r="B12118" s="774" t="s">
        <v>11851</v>
      </c>
      <c r="C12118" s="774" t="s">
        <v>11852</v>
      </c>
      <c r="D12118" s="774" t="s">
        <v>7723</v>
      </c>
      <c r="E12118" s="717">
        <v>27</v>
      </c>
    </row>
    <row r="12119" spans="1:5">
      <c r="A12119" s="774">
        <v>43142</v>
      </c>
      <c r="B12119" s="774" t="s">
        <v>11853</v>
      </c>
      <c r="C12119" s="774" t="s">
        <v>7722</v>
      </c>
      <c r="D12119" s="774" t="s">
        <v>7723</v>
      </c>
      <c r="E12119" s="717">
        <v>122.64</v>
      </c>
    </row>
    <row r="12120" spans="1:5">
      <c r="A12120" s="774">
        <v>38123</v>
      </c>
      <c r="B12120" s="774" t="s">
        <v>11854</v>
      </c>
      <c r="C12120" s="774" t="s">
        <v>7748</v>
      </c>
      <c r="D12120" s="774" t="s">
        <v>7726</v>
      </c>
      <c r="E12120" s="717">
        <v>38.22</v>
      </c>
    </row>
    <row r="12121" spans="1:5">
      <c r="A12121" s="774">
        <v>42701</v>
      </c>
      <c r="B12121" s="774" t="s">
        <v>11855</v>
      </c>
      <c r="C12121" s="774" t="s">
        <v>7728</v>
      </c>
      <c r="D12121" s="774" t="s">
        <v>7737</v>
      </c>
      <c r="E12121" s="717">
        <v>40.36</v>
      </c>
    </row>
    <row r="12122" spans="1:5">
      <c r="A12122" s="774">
        <v>42702</v>
      </c>
      <c r="B12122" s="774" t="s">
        <v>11856</v>
      </c>
      <c r="C12122" s="774" t="s">
        <v>7728</v>
      </c>
      <c r="D12122" s="774" t="s">
        <v>7737</v>
      </c>
      <c r="E12122" s="717">
        <v>71.72</v>
      </c>
    </row>
    <row r="12123" spans="1:5">
      <c r="A12123" s="774">
        <v>37955</v>
      </c>
      <c r="B12123" s="774" t="s">
        <v>11857</v>
      </c>
      <c r="C12123" s="774" t="s">
        <v>7728</v>
      </c>
      <c r="D12123" s="774" t="s">
        <v>7737</v>
      </c>
      <c r="E12123" s="717">
        <v>92.95</v>
      </c>
    </row>
    <row r="12124" spans="1:5">
      <c r="A12124" s="774">
        <v>42699</v>
      </c>
      <c r="B12124" s="774" t="s">
        <v>11858</v>
      </c>
      <c r="C12124" s="774" t="s">
        <v>7728</v>
      </c>
      <c r="D12124" s="774" t="s">
        <v>7737</v>
      </c>
      <c r="E12124" s="717">
        <v>24.65</v>
      </c>
    </row>
    <row r="12125" spans="1:5">
      <c r="A12125" s="774">
        <v>42700</v>
      </c>
      <c r="B12125" s="774" t="s">
        <v>11859</v>
      </c>
      <c r="C12125" s="774" t="s">
        <v>7728</v>
      </c>
      <c r="D12125" s="774" t="s">
        <v>7737</v>
      </c>
      <c r="E12125" s="717">
        <v>70.290000000000006</v>
      </c>
    </row>
    <row r="12126" spans="1:5">
      <c r="A12126" s="774">
        <v>37743</v>
      </c>
      <c r="B12126" s="774" t="s">
        <v>11860</v>
      </c>
      <c r="C12126" s="774" t="s">
        <v>7728</v>
      </c>
      <c r="D12126" s="774" t="s">
        <v>7737</v>
      </c>
      <c r="E12126" s="718">
        <v>156118.88</v>
      </c>
    </row>
    <row r="12127" spans="1:5">
      <c r="A12127" s="774">
        <v>37744</v>
      </c>
      <c r="B12127" s="774" t="s">
        <v>11861</v>
      </c>
      <c r="C12127" s="774" t="s">
        <v>7728</v>
      </c>
      <c r="D12127" s="774" t="s">
        <v>7737</v>
      </c>
      <c r="E12127" s="718">
        <v>183566.43</v>
      </c>
    </row>
    <row r="12128" spans="1:5">
      <c r="A12128" s="774">
        <v>37741</v>
      </c>
      <c r="B12128" s="774" t="s">
        <v>11862</v>
      </c>
      <c r="C12128" s="774" t="s">
        <v>7728</v>
      </c>
      <c r="D12128" s="774" t="s">
        <v>7737</v>
      </c>
      <c r="E12128" s="718">
        <v>141958.04</v>
      </c>
    </row>
    <row r="12129" spans="1:5">
      <c r="A12129" s="774">
        <v>39396</v>
      </c>
      <c r="B12129" s="774" t="s">
        <v>11863</v>
      </c>
      <c r="C12129" s="774" t="s">
        <v>7728</v>
      </c>
      <c r="D12129" s="774" t="s">
        <v>7737</v>
      </c>
      <c r="E12129" s="717">
        <v>40.71</v>
      </c>
    </row>
    <row r="12130" spans="1:5">
      <c r="A12130" s="774">
        <v>39392</v>
      </c>
      <c r="B12130" s="774" t="s">
        <v>11864</v>
      </c>
      <c r="C12130" s="774" t="s">
        <v>7728</v>
      </c>
      <c r="D12130" s="774" t="s">
        <v>7737</v>
      </c>
      <c r="E12130" s="717">
        <v>45.92</v>
      </c>
    </row>
    <row r="12131" spans="1:5">
      <c r="A12131" s="774">
        <v>39393</v>
      </c>
      <c r="B12131" s="774" t="s">
        <v>11865</v>
      </c>
      <c r="C12131" s="774" t="s">
        <v>7728</v>
      </c>
      <c r="D12131" s="774" t="s">
        <v>7737</v>
      </c>
      <c r="E12131" s="717">
        <v>28.4</v>
      </c>
    </row>
    <row r="12132" spans="1:5">
      <c r="A12132" s="774">
        <v>39394</v>
      </c>
      <c r="B12132" s="774" t="s">
        <v>11866</v>
      </c>
      <c r="C12132" s="774" t="s">
        <v>7728</v>
      </c>
      <c r="D12132" s="774" t="s">
        <v>7737</v>
      </c>
      <c r="E12132" s="717">
        <v>31.96</v>
      </c>
    </row>
    <row r="12133" spans="1:5">
      <c r="A12133" s="774">
        <v>39395</v>
      </c>
      <c r="B12133" s="774" t="s">
        <v>11867</v>
      </c>
      <c r="C12133" s="774" t="s">
        <v>7728</v>
      </c>
      <c r="D12133" s="774" t="s">
        <v>7737</v>
      </c>
      <c r="E12133" s="717">
        <v>29.72</v>
      </c>
    </row>
    <row r="12134" spans="1:5">
      <c r="A12134" s="774">
        <v>14618</v>
      </c>
      <c r="B12134" s="774" t="s">
        <v>11868</v>
      </c>
      <c r="C12134" s="774" t="s">
        <v>7728</v>
      </c>
      <c r="D12134" s="774" t="s">
        <v>7723</v>
      </c>
      <c r="E12134" s="718">
        <v>1092.6500000000001</v>
      </c>
    </row>
    <row r="12135" spans="1:5">
      <c r="A12135" s="774">
        <v>40269</v>
      </c>
      <c r="B12135" s="774" t="s">
        <v>11869</v>
      </c>
      <c r="C12135" s="774" t="s">
        <v>7728</v>
      </c>
      <c r="D12135" s="774" t="s">
        <v>7723</v>
      </c>
      <c r="E12135" s="718">
        <v>4402.2299999999996</v>
      </c>
    </row>
    <row r="12136" spans="1:5">
      <c r="A12136" s="774">
        <v>6110</v>
      </c>
      <c r="B12136" s="774" t="s">
        <v>11870</v>
      </c>
      <c r="C12136" s="774" t="s">
        <v>615</v>
      </c>
      <c r="D12136" s="774" t="s">
        <v>7723</v>
      </c>
      <c r="E12136" s="717">
        <v>14.53</v>
      </c>
    </row>
    <row r="12137" spans="1:5">
      <c r="A12137" s="774">
        <v>40910</v>
      </c>
      <c r="B12137" s="774" t="s">
        <v>11871</v>
      </c>
      <c r="C12137" s="774" t="s">
        <v>7941</v>
      </c>
      <c r="D12137" s="774" t="s">
        <v>7723</v>
      </c>
      <c r="E12137" s="718">
        <v>2588.92</v>
      </c>
    </row>
    <row r="12138" spans="1:5">
      <c r="A12138" s="774">
        <v>6111</v>
      </c>
      <c r="B12138" s="774" t="s">
        <v>11872</v>
      </c>
      <c r="C12138" s="774" t="s">
        <v>615</v>
      </c>
      <c r="D12138" s="774" t="s">
        <v>7726</v>
      </c>
      <c r="E12138" s="717">
        <v>9.4700000000000006</v>
      </c>
    </row>
    <row r="12139" spans="1:5">
      <c r="A12139" s="774">
        <v>41084</v>
      </c>
      <c r="B12139" s="774" t="s">
        <v>11873</v>
      </c>
      <c r="C12139" s="774" t="s">
        <v>7941</v>
      </c>
      <c r="D12139" s="774" t="s">
        <v>7723</v>
      </c>
      <c r="E12139" s="718">
        <v>1687.71</v>
      </c>
    </row>
    <row r="12140" spans="1:5">
      <c r="A12140" s="774">
        <v>25950</v>
      </c>
      <c r="B12140" s="774" t="s">
        <v>11874</v>
      </c>
      <c r="C12140" s="774" t="s">
        <v>7938</v>
      </c>
      <c r="D12140" s="774" t="s">
        <v>7723</v>
      </c>
      <c r="E12140" s="717">
        <v>29.52</v>
      </c>
    </row>
    <row r="12141" spans="1:5">
      <c r="A12141" s="774">
        <v>38637</v>
      </c>
      <c r="B12141" s="774" t="s">
        <v>11875</v>
      </c>
      <c r="C12141" s="774" t="s">
        <v>7728</v>
      </c>
      <c r="D12141" s="774" t="s">
        <v>7723</v>
      </c>
      <c r="E12141" s="717">
        <v>186.06</v>
      </c>
    </row>
    <row r="12142" spans="1:5">
      <c r="A12142" s="774">
        <v>6150</v>
      </c>
      <c r="B12142" s="774" t="s">
        <v>11876</v>
      </c>
      <c r="C12142" s="774" t="s">
        <v>7728</v>
      </c>
      <c r="D12142" s="774" t="s">
        <v>7723</v>
      </c>
      <c r="E12142" s="717">
        <v>188.33</v>
      </c>
    </row>
    <row r="12143" spans="1:5">
      <c r="A12143" s="774">
        <v>6136</v>
      </c>
      <c r="B12143" s="774" t="s">
        <v>11877</v>
      </c>
      <c r="C12143" s="774" t="s">
        <v>7728</v>
      </c>
      <c r="D12143" s="774" t="s">
        <v>7726</v>
      </c>
      <c r="E12143" s="717">
        <v>148.04</v>
      </c>
    </row>
    <row r="12144" spans="1:5">
      <c r="A12144" s="774">
        <v>38638</v>
      </c>
      <c r="B12144" s="774" t="s">
        <v>11878</v>
      </c>
      <c r="C12144" s="774" t="s">
        <v>7728</v>
      </c>
      <c r="D12144" s="774" t="s">
        <v>7723</v>
      </c>
      <c r="E12144" s="717">
        <v>156.78</v>
      </c>
    </row>
    <row r="12145" spans="1:5">
      <c r="A12145" s="774">
        <v>20262</v>
      </c>
      <c r="B12145" s="774" t="s">
        <v>11879</v>
      </c>
      <c r="C12145" s="774" t="s">
        <v>7728</v>
      </c>
      <c r="D12145" s="774" t="s">
        <v>7723</v>
      </c>
      <c r="E12145" s="717">
        <v>9.73</v>
      </c>
    </row>
    <row r="12146" spans="1:5">
      <c r="A12146" s="774">
        <v>6148</v>
      </c>
      <c r="B12146" s="774" t="s">
        <v>11880</v>
      </c>
      <c r="C12146" s="774" t="s">
        <v>7728</v>
      </c>
      <c r="D12146" s="774" t="s">
        <v>7726</v>
      </c>
      <c r="E12146" s="717">
        <v>7.9</v>
      </c>
    </row>
    <row r="12147" spans="1:5">
      <c r="A12147" s="774">
        <v>6145</v>
      </c>
      <c r="B12147" s="774" t="s">
        <v>11881</v>
      </c>
      <c r="C12147" s="774" t="s">
        <v>7728</v>
      </c>
      <c r="D12147" s="774" t="s">
        <v>7723</v>
      </c>
      <c r="E12147" s="717">
        <v>14.18</v>
      </c>
    </row>
    <row r="12148" spans="1:5">
      <c r="A12148" s="774">
        <v>6149</v>
      </c>
      <c r="B12148" s="774" t="s">
        <v>11882</v>
      </c>
      <c r="C12148" s="774" t="s">
        <v>7728</v>
      </c>
      <c r="D12148" s="774" t="s">
        <v>7723</v>
      </c>
      <c r="E12148" s="717">
        <v>13.38</v>
      </c>
    </row>
    <row r="12149" spans="1:5">
      <c r="A12149" s="774">
        <v>6146</v>
      </c>
      <c r="B12149" s="774" t="s">
        <v>11883</v>
      </c>
      <c r="C12149" s="774" t="s">
        <v>7728</v>
      </c>
      <c r="D12149" s="774" t="s">
        <v>7723</v>
      </c>
      <c r="E12149" s="717">
        <v>14.2</v>
      </c>
    </row>
    <row r="12150" spans="1:5">
      <c r="A12150" s="774">
        <v>26026</v>
      </c>
      <c r="B12150" s="774" t="s">
        <v>11884</v>
      </c>
      <c r="C12150" s="774" t="s">
        <v>7748</v>
      </c>
      <c r="D12150" s="774" t="s">
        <v>7723</v>
      </c>
      <c r="E12150" s="717">
        <v>2.27</v>
      </c>
    </row>
    <row r="12151" spans="1:5">
      <c r="A12151" s="774">
        <v>39961</v>
      </c>
      <c r="B12151" s="774" t="s">
        <v>11885</v>
      </c>
      <c r="C12151" s="774" t="s">
        <v>7728</v>
      </c>
      <c r="D12151" s="774" t="s">
        <v>7723</v>
      </c>
      <c r="E12151" s="717">
        <v>17.84</v>
      </c>
    </row>
    <row r="12152" spans="1:5">
      <c r="A12152" s="774">
        <v>42433</v>
      </c>
      <c r="B12152" s="774" t="s">
        <v>11886</v>
      </c>
      <c r="C12152" s="774" t="s">
        <v>7728</v>
      </c>
      <c r="D12152" s="774" t="s">
        <v>7737</v>
      </c>
      <c r="E12152" s="718">
        <v>3099.99</v>
      </c>
    </row>
    <row r="12153" spans="1:5">
      <c r="A12153" s="774">
        <v>42434</v>
      </c>
      <c r="B12153" s="774" t="s">
        <v>11887</v>
      </c>
      <c r="C12153" s="774" t="s">
        <v>7728</v>
      </c>
      <c r="D12153" s="774" t="s">
        <v>7737</v>
      </c>
      <c r="E12153" s="718">
        <v>3350</v>
      </c>
    </row>
    <row r="12154" spans="1:5">
      <c r="A12154" s="774">
        <v>42435</v>
      </c>
      <c r="B12154" s="774" t="s">
        <v>11888</v>
      </c>
      <c r="C12154" s="774" t="s">
        <v>7728</v>
      </c>
      <c r="D12154" s="774" t="s">
        <v>7737</v>
      </c>
      <c r="E12154" s="718">
        <v>1670.52</v>
      </c>
    </row>
    <row r="12155" spans="1:5">
      <c r="A12155" s="774">
        <v>38061</v>
      </c>
      <c r="B12155" s="774" t="s">
        <v>11889</v>
      </c>
      <c r="C12155" s="774" t="s">
        <v>7728</v>
      </c>
      <c r="D12155" s="774" t="s">
        <v>7723</v>
      </c>
      <c r="E12155" s="717">
        <v>61.44</v>
      </c>
    </row>
    <row r="12156" spans="1:5">
      <c r="A12156" s="774">
        <v>20250</v>
      </c>
      <c r="B12156" s="774" t="s">
        <v>11890</v>
      </c>
      <c r="C12156" s="774" t="s">
        <v>7748</v>
      </c>
      <c r="D12156" s="774" t="s">
        <v>7737</v>
      </c>
      <c r="E12156" s="717">
        <v>13.5</v>
      </c>
    </row>
    <row r="12157" spans="1:5">
      <c r="A12157" s="774">
        <v>39965</v>
      </c>
      <c r="B12157" s="774" t="s">
        <v>11891</v>
      </c>
      <c r="C12157" s="774" t="s">
        <v>7725</v>
      </c>
      <c r="D12157" s="774" t="s">
        <v>7737</v>
      </c>
      <c r="E12157" s="718">
        <v>1771.67</v>
      </c>
    </row>
    <row r="12158" spans="1:5">
      <c r="A12158" s="774">
        <v>39964</v>
      </c>
      <c r="B12158" s="774" t="s">
        <v>11892</v>
      </c>
      <c r="C12158" s="774" t="s">
        <v>7725</v>
      </c>
      <c r="D12158" s="774" t="s">
        <v>7737</v>
      </c>
      <c r="E12158" s="718">
        <v>1427.31</v>
      </c>
    </row>
    <row r="12159" spans="1:5">
      <c r="A12159" s="774">
        <v>13388</v>
      </c>
      <c r="B12159" s="774" t="s">
        <v>11893</v>
      </c>
      <c r="C12159" s="774" t="s">
        <v>7748</v>
      </c>
      <c r="D12159" s="774" t="s">
        <v>7723</v>
      </c>
      <c r="E12159" s="717">
        <v>87.01</v>
      </c>
    </row>
    <row r="12160" spans="1:5">
      <c r="A12160" s="774">
        <v>39914</v>
      </c>
      <c r="B12160" s="774" t="s">
        <v>11894</v>
      </c>
      <c r="C12160" s="774" t="s">
        <v>7748</v>
      </c>
      <c r="D12160" s="774" t="s">
        <v>7737</v>
      </c>
      <c r="E12160" s="717">
        <v>176.66</v>
      </c>
    </row>
    <row r="12161" spans="1:5">
      <c r="A12161" s="774">
        <v>12732</v>
      </c>
      <c r="B12161" s="774" t="s">
        <v>11895</v>
      </c>
      <c r="C12161" s="774" t="s">
        <v>7728</v>
      </c>
      <c r="D12161" s="774" t="s">
        <v>7737</v>
      </c>
      <c r="E12161" s="717">
        <v>203.84</v>
      </c>
    </row>
    <row r="12162" spans="1:5">
      <c r="A12162" s="774">
        <v>6160</v>
      </c>
      <c r="B12162" s="774" t="s">
        <v>11896</v>
      </c>
      <c r="C12162" s="774" t="s">
        <v>615</v>
      </c>
      <c r="D12162" s="774" t="s">
        <v>7726</v>
      </c>
      <c r="E12162" s="717">
        <v>14.53</v>
      </c>
    </row>
    <row r="12163" spans="1:5">
      <c r="A12163" s="774">
        <v>41087</v>
      </c>
      <c r="B12163" s="774" t="s">
        <v>11897</v>
      </c>
      <c r="C12163" s="774" t="s">
        <v>7941</v>
      </c>
      <c r="D12163" s="774" t="s">
        <v>7723</v>
      </c>
      <c r="E12163" s="718">
        <v>2588.92</v>
      </c>
    </row>
    <row r="12164" spans="1:5">
      <c r="A12164" s="774">
        <v>6166</v>
      </c>
      <c r="B12164" s="774" t="s">
        <v>11898</v>
      </c>
      <c r="C12164" s="774" t="s">
        <v>615</v>
      </c>
      <c r="D12164" s="774" t="s">
        <v>7723</v>
      </c>
      <c r="E12164" s="717">
        <v>16.2</v>
      </c>
    </row>
    <row r="12165" spans="1:5">
      <c r="A12165" s="774">
        <v>41088</v>
      </c>
      <c r="B12165" s="774" t="s">
        <v>11899</v>
      </c>
      <c r="C12165" s="774" t="s">
        <v>7941</v>
      </c>
      <c r="D12165" s="774" t="s">
        <v>7723</v>
      </c>
      <c r="E12165" s="718">
        <v>2890.24</v>
      </c>
    </row>
    <row r="12166" spans="1:5">
      <c r="A12166" s="774">
        <v>20232</v>
      </c>
      <c r="B12166" s="774" t="s">
        <v>11900</v>
      </c>
      <c r="C12166" s="774" t="s">
        <v>7760</v>
      </c>
      <c r="D12166" s="774" t="s">
        <v>7723</v>
      </c>
      <c r="E12166" s="717">
        <v>69.52</v>
      </c>
    </row>
    <row r="12167" spans="1:5">
      <c r="A12167" s="774">
        <v>10856</v>
      </c>
      <c r="B12167" s="774" t="s">
        <v>11901</v>
      </c>
      <c r="C12167" s="774" t="s">
        <v>7760</v>
      </c>
      <c r="D12167" s="774" t="s">
        <v>7737</v>
      </c>
      <c r="E12167" s="717">
        <v>78.430000000000007</v>
      </c>
    </row>
    <row r="12168" spans="1:5">
      <c r="A12168" s="774">
        <v>4828</v>
      </c>
      <c r="B12168" s="774" t="s">
        <v>11902</v>
      </c>
      <c r="C12168" s="774" t="s">
        <v>7760</v>
      </c>
      <c r="D12168" s="774" t="s">
        <v>7723</v>
      </c>
      <c r="E12168" s="717">
        <v>40.869999999999997</v>
      </c>
    </row>
    <row r="12169" spans="1:5">
      <c r="A12169" s="774">
        <v>20249</v>
      </c>
      <c r="B12169" s="774" t="s">
        <v>11903</v>
      </c>
      <c r="C12169" s="774" t="s">
        <v>7760</v>
      </c>
      <c r="D12169" s="774" t="s">
        <v>7723</v>
      </c>
      <c r="E12169" s="717">
        <v>22.38</v>
      </c>
    </row>
    <row r="12170" spans="1:5">
      <c r="A12170" s="774">
        <v>11609</v>
      </c>
      <c r="B12170" s="774" t="s">
        <v>11904</v>
      </c>
      <c r="C12170" s="774" t="s">
        <v>7722</v>
      </c>
      <c r="D12170" s="774" t="s">
        <v>7723</v>
      </c>
      <c r="E12170" s="717">
        <v>9.51</v>
      </c>
    </row>
    <row r="12171" spans="1:5">
      <c r="A12171" s="774">
        <v>20083</v>
      </c>
      <c r="B12171" s="774" t="s">
        <v>11905</v>
      </c>
      <c r="C12171" s="774" t="s">
        <v>7728</v>
      </c>
      <c r="D12171" s="774" t="s">
        <v>7723</v>
      </c>
      <c r="E12171" s="717">
        <v>68.64</v>
      </c>
    </row>
    <row r="12172" spans="1:5">
      <c r="A12172" s="774">
        <v>20082</v>
      </c>
      <c r="B12172" s="774" t="s">
        <v>11906</v>
      </c>
      <c r="C12172" s="774" t="s">
        <v>7728</v>
      </c>
      <c r="D12172" s="774" t="s">
        <v>7723</v>
      </c>
      <c r="E12172" s="717">
        <v>26.74</v>
      </c>
    </row>
    <row r="12173" spans="1:5">
      <c r="A12173" s="774">
        <v>5318</v>
      </c>
      <c r="B12173" s="774" t="s">
        <v>11907</v>
      </c>
      <c r="C12173" s="774" t="s">
        <v>7722</v>
      </c>
      <c r="D12173" s="774" t="s">
        <v>7726</v>
      </c>
      <c r="E12173" s="717">
        <v>11.19</v>
      </c>
    </row>
    <row r="12174" spans="1:5">
      <c r="A12174" s="774">
        <v>10691</v>
      </c>
      <c r="B12174" s="774" t="s">
        <v>11908</v>
      </c>
      <c r="C12174" s="774" t="s">
        <v>7722</v>
      </c>
      <c r="D12174" s="774" t="s">
        <v>7723</v>
      </c>
      <c r="E12174" s="717">
        <v>51.83</v>
      </c>
    </row>
    <row r="12175" spans="1:5">
      <c r="A12175" s="774">
        <v>12295</v>
      </c>
      <c r="B12175" s="774" t="s">
        <v>11909</v>
      </c>
      <c r="C12175" s="774" t="s">
        <v>7728</v>
      </c>
      <c r="D12175" s="774" t="s">
        <v>7723</v>
      </c>
      <c r="E12175" s="717">
        <v>2.69</v>
      </c>
    </row>
    <row r="12176" spans="1:5">
      <c r="A12176" s="774">
        <v>12296</v>
      </c>
      <c r="B12176" s="774" t="s">
        <v>11910</v>
      </c>
      <c r="C12176" s="774" t="s">
        <v>7728</v>
      </c>
      <c r="D12176" s="774" t="s">
        <v>7723</v>
      </c>
      <c r="E12176" s="717">
        <v>3.48</v>
      </c>
    </row>
    <row r="12177" spans="1:5">
      <c r="A12177" s="774">
        <v>12294</v>
      </c>
      <c r="B12177" s="774" t="s">
        <v>874</v>
      </c>
      <c r="C12177" s="774" t="s">
        <v>7728</v>
      </c>
      <c r="D12177" s="774" t="s">
        <v>7723</v>
      </c>
      <c r="E12177" s="717">
        <v>8.35</v>
      </c>
    </row>
    <row r="12178" spans="1:5">
      <c r="A12178" s="774">
        <v>14543</v>
      </c>
      <c r="B12178" s="774" t="s">
        <v>11911</v>
      </c>
      <c r="C12178" s="774" t="s">
        <v>7728</v>
      </c>
      <c r="D12178" s="774" t="s">
        <v>7723</v>
      </c>
      <c r="E12178" s="717">
        <v>5.96</v>
      </c>
    </row>
    <row r="12179" spans="1:5">
      <c r="A12179" s="774">
        <v>13329</v>
      </c>
      <c r="B12179" s="774" t="s">
        <v>11912</v>
      </c>
      <c r="C12179" s="774" t="s">
        <v>7728</v>
      </c>
      <c r="D12179" s="774" t="s">
        <v>7726</v>
      </c>
      <c r="E12179" s="717">
        <v>3.5</v>
      </c>
    </row>
    <row r="12180" spans="1:5">
      <c r="A12180" s="774">
        <v>21044</v>
      </c>
      <c r="B12180" s="774" t="s">
        <v>11913</v>
      </c>
      <c r="C12180" s="774" t="s">
        <v>7728</v>
      </c>
      <c r="D12180" s="774" t="s">
        <v>7723</v>
      </c>
      <c r="E12180" s="717">
        <v>25.55</v>
      </c>
    </row>
    <row r="12181" spans="1:5">
      <c r="A12181" s="774">
        <v>21045</v>
      </c>
      <c r="B12181" s="774" t="s">
        <v>11914</v>
      </c>
      <c r="C12181" s="774" t="s">
        <v>7728</v>
      </c>
      <c r="D12181" s="774" t="s">
        <v>7723</v>
      </c>
      <c r="E12181" s="717">
        <v>34.99</v>
      </c>
    </row>
    <row r="12182" spans="1:5">
      <c r="A12182" s="774">
        <v>21040</v>
      </c>
      <c r="B12182" s="774" t="s">
        <v>11915</v>
      </c>
      <c r="C12182" s="774" t="s">
        <v>7728</v>
      </c>
      <c r="D12182" s="774" t="s">
        <v>7726</v>
      </c>
      <c r="E12182" s="717">
        <v>25</v>
      </c>
    </row>
    <row r="12183" spans="1:5">
      <c r="A12183" s="774">
        <v>21041</v>
      </c>
      <c r="B12183" s="774" t="s">
        <v>11916</v>
      </c>
      <c r="C12183" s="774" t="s">
        <v>7728</v>
      </c>
      <c r="D12183" s="774" t="s">
        <v>7723</v>
      </c>
      <c r="E12183" s="717">
        <v>30.18</v>
      </c>
    </row>
    <row r="12184" spans="1:5">
      <c r="A12184" s="774">
        <v>21047</v>
      </c>
      <c r="B12184" s="774" t="s">
        <v>11917</v>
      </c>
      <c r="C12184" s="774" t="s">
        <v>7728</v>
      </c>
      <c r="D12184" s="774" t="s">
        <v>7723</v>
      </c>
      <c r="E12184" s="717">
        <v>37.659999999999997</v>
      </c>
    </row>
    <row r="12185" spans="1:5">
      <c r="A12185" s="774">
        <v>21043</v>
      </c>
      <c r="B12185" s="774" t="s">
        <v>11918</v>
      </c>
      <c r="C12185" s="774" t="s">
        <v>7728</v>
      </c>
      <c r="D12185" s="774" t="s">
        <v>7723</v>
      </c>
      <c r="E12185" s="717">
        <v>36.67</v>
      </c>
    </row>
    <row r="12186" spans="1:5">
      <c r="A12186" s="774">
        <v>21042</v>
      </c>
      <c r="B12186" s="774" t="s">
        <v>11919</v>
      </c>
      <c r="C12186" s="774" t="s">
        <v>7728</v>
      </c>
      <c r="D12186" s="774" t="s">
        <v>7723</v>
      </c>
      <c r="E12186" s="717">
        <v>29.03</v>
      </c>
    </row>
    <row r="12187" spans="1:5">
      <c r="A12187" s="774">
        <v>14149</v>
      </c>
      <c r="B12187" s="774" t="s">
        <v>11920</v>
      </c>
      <c r="C12187" s="774" t="s">
        <v>9996</v>
      </c>
      <c r="D12187" s="774" t="s">
        <v>7737</v>
      </c>
      <c r="E12187" s="717">
        <v>182.04</v>
      </c>
    </row>
    <row r="12188" spans="1:5">
      <c r="A12188" s="774">
        <v>38099</v>
      </c>
      <c r="B12188" s="774" t="s">
        <v>11921</v>
      </c>
      <c r="C12188" s="774" t="s">
        <v>7728</v>
      </c>
      <c r="D12188" s="774" t="s">
        <v>7723</v>
      </c>
      <c r="E12188" s="717">
        <v>1.46</v>
      </c>
    </row>
    <row r="12189" spans="1:5">
      <c r="A12189" s="774">
        <v>38100</v>
      </c>
      <c r="B12189" s="774" t="s">
        <v>11922</v>
      </c>
      <c r="C12189" s="774" t="s">
        <v>7728</v>
      </c>
      <c r="D12189" s="774" t="s">
        <v>7723</v>
      </c>
      <c r="E12189" s="717">
        <v>2.39</v>
      </c>
    </row>
    <row r="12190" spans="1:5">
      <c r="A12190" s="774">
        <v>20061</v>
      </c>
      <c r="B12190" s="774" t="s">
        <v>11923</v>
      </c>
      <c r="C12190" s="774" t="s">
        <v>7728</v>
      </c>
      <c r="D12190" s="774" t="s">
        <v>7737</v>
      </c>
      <c r="E12190" s="717">
        <v>2.73</v>
      </c>
    </row>
    <row r="12191" spans="1:5">
      <c r="A12191" s="774">
        <v>7576</v>
      </c>
      <c r="B12191" s="774" t="s">
        <v>11924</v>
      </c>
      <c r="C12191" s="774" t="s">
        <v>7728</v>
      </c>
      <c r="D12191" s="774" t="s">
        <v>7737</v>
      </c>
      <c r="E12191" s="717">
        <v>116.1</v>
      </c>
    </row>
    <row r="12192" spans="1:5">
      <c r="A12192" s="774">
        <v>3384</v>
      </c>
      <c r="B12192" s="774" t="s">
        <v>11925</v>
      </c>
      <c r="C12192" s="774" t="s">
        <v>7728</v>
      </c>
      <c r="D12192" s="774" t="s">
        <v>7723</v>
      </c>
      <c r="E12192" s="717">
        <v>5.92</v>
      </c>
    </row>
    <row r="12193" spans="1:5">
      <c r="A12193" s="774">
        <v>7572</v>
      </c>
      <c r="B12193" s="774" t="s">
        <v>11926</v>
      </c>
      <c r="C12193" s="774" t="s">
        <v>7728</v>
      </c>
      <c r="D12193" s="774" t="s">
        <v>7723</v>
      </c>
      <c r="E12193" s="717">
        <v>9.82</v>
      </c>
    </row>
    <row r="12194" spans="1:5">
      <c r="A12194" s="774">
        <v>3396</v>
      </c>
      <c r="B12194" s="774" t="s">
        <v>11927</v>
      </c>
      <c r="C12194" s="774" t="s">
        <v>7728</v>
      </c>
      <c r="D12194" s="774" t="s">
        <v>7723</v>
      </c>
      <c r="E12194" s="717">
        <v>6.96</v>
      </c>
    </row>
    <row r="12195" spans="1:5">
      <c r="A12195" s="774">
        <v>37590</v>
      </c>
      <c r="B12195" s="774" t="s">
        <v>11928</v>
      </c>
      <c r="C12195" s="774" t="s">
        <v>7728</v>
      </c>
      <c r="D12195" s="774" t="s">
        <v>7737</v>
      </c>
      <c r="E12195" s="717">
        <v>13.24</v>
      </c>
    </row>
    <row r="12196" spans="1:5">
      <c r="A12196" s="774">
        <v>37591</v>
      </c>
      <c r="B12196" s="774" t="s">
        <v>11929</v>
      </c>
      <c r="C12196" s="774" t="s">
        <v>7728</v>
      </c>
      <c r="D12196" s="774" t="s">
        <v>7737</v>
      </c>
      <c r="E12196" s="717">
        <v>15.91</v>
      </c>
    </row>
    <row r="12197" spans="1:5">
      <c r="A12197" s="774">
        <v>12626</v>
      </c>
      <c r="B12197" s="774" t="s">
        <v>11930</v>
      </c>
      <c r="C12197" s="774" t="s">
        <v>7728</v>
      </c>
      <c r="D12197" s="774" t="s">
        <v>7737</v>
      </c>
      <c r="E12197" s="717">
        <v>13.12</v>
      </c>
    </row>
    <row r="12198" spans="1:5">
      <c r="A12198" s="774">
        <v>11033</v>
      </c>
      <c r="B12198" s="774" t="s">
        <v>11931</v>
      </c>
      <c r="C12198" s="774" t="s">
        <v>7728</v>
      </c>
      <c r="D12198" s="774" t="s">
        <v>7723</v>
      </c>
      <c r="E12198" s="717">
        <v>5.81</v>
      </c>
    </row>
    <row r="12199" spans="1:5">
      <c r="A12199" s="774">
        <v>390</v>
      </c>
      <c r="B12199" s="774" t="s">
        <v>11932</v>
      </c>
      <c r="C12199" s="774" t="s">
        <v>7728</v>
      </c>
      <c r="D12199" s="774" t="s">
        <v>7723</v>
      </c>
      <c r="E12199" s="717">
        <v>13.98</v>
      </c>
    </row>
    <row r="12200" spans="1:5">
      <c r="A12200" s="774">
        <v>42436</v>
      </c>
      <c r="B12200" s="774" t="s">
        <v>11933</v>
      </c>
      <c r="C12200" s="774" t="s">
        <v>7728</v>
      </c>
      <c r="D12200" s="774" t="s">
        <v>7737</v>
      </c>
      <c r="E12200" s="718">
        <v>1748.56</v>
      </c>
    </row>
    <row r="12201" spans="1:5">
      <c r="A12201" s="774">
        <v>6193</v>
      </c>
      <c r="B12201" s="774" t="s">
        <v>11934</v>
      </c>
      <c r="C12201" s="774" t="s">
        <v>7760</v>
      </c>
      <c r="D12201" s="774" t="s">
        <v>7723</v>
      </c>
      <c r="E12201" s="717">
        <v>12.5</v>
      </c>
    </row>
    <row r="12202" spans="1:5">
      <c r="A12202" s="774">
        <v>6194</v>
      </c>
      <c r="B12202" s="774" t="s">
        <v>11935</v>
      </c>
      <c r="C12202" s="774" t="s">
        <v>7760</v>
      </c>
      <c r="D12202" s="774" t="s">
        <v>7723</v>
      </c>
      <c r="E12202" s="717">
        <v>3.84</v>
      </c>
    </row>
    <row r="12203" spans="1:5">
      <c r="A12203" s="774">
        <v>10567</v>
      </c>
      <c r="B12203" s="774" t="s">
        <v>11936</v>
      </c>
      <c r="C12203" s="774" t="s">
        <v>7760</v>
      </c>
      <c r="D12203" s="774" t="s">
        <v>7723</v>
      </c>
      <c r="E12203" s="717">
        <v>6.09</v>
      </c>
    </row>
    <row r="12204" spans="1:5">
      <c r="A12204" s="774">
        <v>6212</v>
      </c>
      <c r="B12204" s="774" t="s">
        <v>11937</v>
      </c>
      <c r="C12204" s="774" t="s">
        <v>7760</v>
      </c>
      <c r="D12204" s="774" t="s">
        <v>7726</v>
      </c>
      <c r="E12204" s="717">
        <v>8.94</v>
      </c>
    </row>
    <row r="12205" spans="1:5">
      <c r="A12205" s="774">
        <v>3993</v>
      </c>
      <c r="B12205" s="774" t="s">
        <v>11938</v>
      </c>
      <c r="C12205" s="774" t="s">
        <v>7725</v>
      </c>
      <c r="D12205" s="774" t="s">
        <v>7723</v>
      </c>
      <c r="E12205" s="717">
        <v>12.12</v>
      </c>
    </row>
    <row r="12206" spans="1:5">
      <c r="A12206" s="774">
        <v>3990</v>
      </c>
      <c r="B12206" s="774" t="s">
        <v>11939</v>
      </c>
      <c r="C12206" s="774" t="s">
        <v>7760</v>
      </c>
      <c r="D12206" s="774" t="s">
        <v>7723</v>
      </c>
      <c r="E12206" s="717">
        <v>15.21</v>
      </c>
    </row>
    <row r="12207" spans="1:5">
      <c r="A12207" s="774">
        <v>3992</v>
      </c>
      <c r="B12207" s="774" t="s">
        <v>11940</v>
      </c>
      <c r="C12207" s="774" t="s">
        <v>7760</v>
      </c>
      <c r="D12207" s="774" t="s">
        <v>7723</v>
      </c>
      <c r="E12207" s="717">
        <v>20.53</v>
      </c>
    </row>
    <row r="12208" spans="1:5">
      <c r="A12208" s="774">
        <v>6178</v>
      </c>
      <c r="B12208" s="774" t="s">
        <v>11941</v>
      </c>
      <c r="C12208" s="774" t="s">
        <v>7725</v>
      </c>
      <c r="D12208" s="774" t="s">
        <v>7737</v>
      </c>
      <c r="E12208" s="717">
        <v>207.83</v>
      </c>
    </row>
    <row r="12209" spans="1:5">
      <c r="A12209" s="774">
        <v>6180</v>
      </c>
      <c r="B12209" s="774" t="s">
        <v>11942</v>
      </c>
      <c r="C12209" s="774" t="s">
        <v>7725</v>
      </c>
      <c r="D12209" s="774" t="s">
        <v>7737</v>
      </c>
      <c r="E12209" s="717">
        <v>224.31</v>
      </c>
    </row>
    <row r="12210" spans="1:5">
      <c r="A12210" s="774">
        <v>6182</v>
      </c>
      <c r="B12210" s="774" t="s">
        <v>11943</v>
      </c>
      <c r="C12210" s="774" t="s">
        <v>7725</v>
      </c>
      <c r="D12210" s="774" t="s">
        <v>7737</v>
      </c>
      <c r="E12210" s="717">
        <v>278.42</v>
      </c>
    </row>
    <row r="12211" spans="1:5">
      <c r="A12211" s="774">
        <v>43614</v>
      </c>
      <c r="B12211" s="774" t="s">
        <v>11944</v>
      </c>
      <c r="C12211" s="774" t="s">
        <v>7760</v>
      </c>
      <c r="D12211" s="774" t="s">
        <v>7723</v>
      </c>
      <c r="E12211" s="717">
        <v>10.27</v>
      </c>
    </row>
    <row r="12212" spans="1:5">
      <c r="A12212" s="774">
        <v>6189</v>
      </c>
      <c r="B12212" s="774" t="s">
        <v>11945</v>
      </c>
      <c r="C12212" s="774" t="s">
        <v>7760</v>
      </c>
      <c r="D12212" s="774" t="s">
        <v>7723</v>
      </c>
      <c r="E12212" s="717">
        <v>18.25</v>
      </c>
    </row>
    <row r="12213" spans="1:5">
      <c r="A12213" s="774">
        <v>6214</v>
      </c>
      <c r="B12213" s="774" t="s">
        <v>11946</v>
      </c>
      <c r="C12213" s="774" t="s">
        <v>7725</v>
      </c>
      <c r="D12213" s="774" t="s">
        <v>7737</v>
      </c>
      <c r="E12213" s="717">
        <v>130.19</v>
      </c>
    </row>
    <row r="12214" spans="1:5">
      <c r="A12214" s="774">
        <v>36153</v>
      </c>
      <c r="B12214" s="774" t="s">
        <v>11947</v>
      </c>
      <c r="C12214" s="774" t="s">
        <v>7728</v>
      </c>
      <c r="D12214" s="774" t="s">
        <v>7723</v>
      </c>
      <c r="E12214" s="717">
        <v>160.5</v>
      </c>
    </row>
    <row r="12215" spans="1:5">
      <c r="A12215" s="774">
        <v>10740</v>
      </c>
      <c r="B12215" s="774" t="s">
        <v>11948</v>
      </c>
      <c r="C12215" s="774" t="s">
        <v>7728</v>
      </c>
      <c r="D12215" s="774" t="s">
        <v>7737</v>
      </c>
      <c r="E12215" s="718">
        <v>10090.780000000001</v>
      </c>
    </row>
    <row r="12216" spans="1:5">
      <c r="A12216" s="774">
        <v>13914</v>
      </c>
      <c r="B12216" s="774" t="s">
        <v>11949</v>
      </c>
      <c r="C12216" s="774" t="s">
        <v>7728</v>
      </c>
      <c r="D12216" s="774" t="s">
        <v>7737</v>
      </c>
      <c r="E12216" s="717">
        <v>730.11</v>
      </c>
    </row>
    <row r="12217" spans="1:5">
      <c r="A12217" s="774">
        <v>10742</v>
      </c>
      <c r="B12217" s="774" t="s">
        <v>11950</v>
      </c>
      <c r="C12217" s="774" t="s">
        <v>7728</v>
      </c>
      <c r="D12217" s="774" t="s">
        <v>7737</v>
      </c>
      <c r="E12217" s="718">
        <v>1064.8699999999999</v>
      </c>
    </row>
    <row r="12218" spans="1:5">
      <c r="A12218" s="774">
        <v>38465</v>
      </c>
      <c r="B12218" s="774" t="s">
        <v>11951</v>
      </c>
      <c r="C12218" s="774" t="s">
        <v>7728</v>
      </c>
      <c r="D12218" s="774" t="s">
        <v>7723</v>
      </c>
      <c r="E12218" s="717">
        <v>29.97</v>
      </c>
    </row>
    <row r="12219" spans="1:5">
      <c r="A12219" s="774">
        <v>7543</v>
      </c>
      <c r="B12219" s="774" t="s">
        <v>11952</v>
      </c>
      <c r="C12219" s="774" t="s">
        <v>7728</v>
      </c>
      <c r="D12219" s="774" t="s">
        <v>7723</v>
      </c>
      <c r="E12219" s="717">
        <v>4.25</v>
      </c>
    </row>
    <row r="12220" spans="1:5">
      <c r="A12220" s="774">
        <v>43427</v>
      </c>
      <c r="B12220" s="774" t="s">
        <v>11953</v>
      </c>
      <c r="C12220" s="774" t="s">
        <v>7728</v>
      </c>
      <c r="D12220" s="774" t="s">
        <v>7723</v>
      </c>
      <c r="E12220" s="718">
        <v>1275.97</v>
      </c>
    </row>
    <row r="12221" spans="1:5">
      <c r="A12221" s="774">
        <v>41613</v>
      </c>
      <c r="B12221" s="774" t="s">
        <v>11954</v>
      </c>
      <c r="C12221" s="774" t="s">
        <v>7728</v>
      </c>
      <c r="D12221" s="774" t="s">
        <v>7723</v>
      </c>
      <c r="E12221" s="717">
        <v>82.02</v>
      </c>
    </row>
    <row r="12222" spans="1:5">
      <c r="A12222" s="774">
        <v>41614</v>
      </c>
      <c r="B12222" s="774" t="s">
        <v>11955</v>
      </c>
      <c r="C12222" s="774" t="s">
        <v>7728</v>
      </c>
      <c r="D12222" s="774" t="s">
        <v>7723</v>
      </c>
      <c r="E12222" s="717">
        <v>104.51</v>
      </c>
    </row>
    <row r="12223" spans="1:5">
      <c r="A12223" s="774">
        <v>41615</v>
      </c>
      <c r="B12223" s="774" t="s">
        <v>11956</v>
      </c>
      <c r="C12223" s="774" t="s">
        <v>7728</v>
      </c>
      <c r="D12223" s="774" t="s">
        <v>7723</v>
      </c>
      <c r="E12223" s="717">
        <v>161.53</v>
      </c>
    </row>
    <row r="12224" spans="1:5">
      <c r="A12224" s="774">
        <v>41616</v>
      </c>
      <c r="B12224" s="774" t="s">
        <v>11957</v>
      </c>
      <c r="C12224" s="774" t="s">
        <v>7728</v>
      </c>
      <c r="D12224" s="774" t="s">
        <v>7723</v>
      </c>
      <c r="E12224" s="717">
        <v>241.35</v>
      </c>
    </row>
    <row r="12225" spans="1:5">
      <c r="A12225" s="774">
        <v>41617</v>
      </c>
      <c r="B12225" s="774" t="s">
        <v>11958</v>
      </c>
      <c r="C12225" s="774" t="s">
        <v>7728</v>
      </c>
      <c r="D12225" s="774" t="s">
        <v>7723</v>
      </c>
      <c r="E12225" s="717">
        <v>479.89</v>
      </c>
    </row>
    <row r="12226" spans="1:5">
      <c r="A12226" s="774">
        <v>41618</v>
      </c>
      <c r="B12226" s="774" t="s">
        <v>11959</v>
      </c>
      <c r="C12226" s="774" t="s">
        <v>7728</v>
      </c>
      <c r="D12226" s="774" t="s">
        <v>7723</v>
      </c>
      <c r="E12226" s="717">
        <v>883.46</v>
      </c>
    </row>
    <row r="12227" spans="1:5">
      <c r="A12227" s="774">
        <v>43428</v>
      </c>
      <c r="B12227" s="774" t="s">
        <v>11960</v>
      </c>
      <c r="C12227" s="774" t="s">
        <v>7728</v>
      </c>
      <c r="D12227" s="774" t="s">
        <v>7723</v>
      </c>
      <c r="E12227" s="718">
        <v>1551.81</v>
      </c>
    </row>
    <row r="12228" spans="1:5">
      <c r="A12228" s="774">
        <v>41619</v>
      </c>
      <c r="B12228" s="774" t="s">
        <v>11961</v>
      </c>
      <c r="C12228" s="774" t="s">
        <v>7728</v>
      </c>
      <c r="D12228" s="774" t="s">
        <v>7723</v>
      </c>
      <c r="E12228" s="717">
        <v>100.54</v>
      </c>
    </row>
    <row r="12229" spans="1:5">
      <c r="A12229" s="774">
        <v>41620</v>
      </c>
      <c r="B12229" s="774" t="s">
        <v>11962</v>
      </c>
      <c r="C12229" s="774" t="s">
        <v>7728</v>
      </c>
      <c r="D12229" s="774" t="s">
        <v>7723</v>
      </c>
      <c r="E12229" s="717">
        <v>127</v>
      </c>
    </row>
    <row r="12230" spans="1:5">
      <c r="A12230" s="774">
        <v>41622</v>
      </c>
      <c r="B12230" s="774" t="s">
        <v>11963</v>
      </c>
      <c r="C12230" s="774" t="s">
        <v>7728</v>
      </c>
      <c r="D12230" s="774" t="s">
        <v>7723</v>
      </c>
      <c r="E12230" s="717">
        <v>220.26</v>
      </c>
    </row>
    <row r="12231" spans="1:5">
      <c r="A12231" s="774">
        <v>41623</v>
      </c>
      <c r="B12231" s="774" t="s">
        <v>11964</v>
      </c>
      <c r="C12231" s="774" t="s">
        <v>7728</v>
      </c>
      <c r="D12231" s="774" t="s">
        <v>7723</v>
      </c>
      <c r="E12231" s="717">
        <v>338.67</v>
      </c>
    </row>
    <row r="12232" spans="1:5">
      <c r="A12232" s="774">
        <v>41624</v>
      </c>
      <c r="B12232" s="774" t="s">
        <v>11965</v>
      </c>
      <c r="C12232" s="774" t="s">
        <v>7728</v>
      </c>
      <c r="D12232" s="774" t="s">
        <v>7723</v>
      </c>
      <c r="E12232" s="717">
        <v>635.01</v>
      </c>
    </row>
    <row r="12233" spans="1:5">
      <c r="A12233" s="774">
        <v>41625</v>
      </c>
      <c r="B12233" s="774" t="s">
        <v>11966</v>
      </c>
      <c r="C12233" s="774" t="s">
        <v>7728</v>
      </c>
      <c r="D12233" s="774" t="s">
        <v>7723</v>
      </c>
      <c r="E12233" s="717">
        <v>976.99</v>
      </c>
    </row>
    <row r="12234" spans="1:5">
      <c r="A12234" s="774">
        <v>13255</v>
      </c>
      <c r="B12234" s="774" t="s">
        <v>11967</v>
      </c>
      <c r="C12234" s="774" t="s">
        <v>7728</v>
      </c>
      <c r="D12234" s="774" t="s">
        <v>7723</v>
      </c>
      <c r="E12234" s="717">
        <v>50.8</v>
      </c>
    </row>
    <row r="12235" spans="1:5">
      <c r="A12235" s="774">
        <v>39352</v>
      </c>
      <c r="B12235" s="774" t="s">
        <v>11968</v>
      </c>
      <c r="C12235" s="774" t="s">
        <v>7728</v>
      </c>
      <c r="D12235" s="774" t="s">
        <v>7723</v>
      </c>
      <c r="E12235" s="717">
        <v>2.62</v>
      </c>
    </row>
    <row r="12236" spans="1:5">
      <c r="A12236" s="774">
        <v>39346</v>
      </c>
      <c r="B12236" s="774" t="s">
        <v>11969</v>
      </c>
      <c r="C12236" s="774" t="s">
        <v>7728</v>
      </c>
      <c r="D12236" s="774" t="s">
        <v>7723</v>
      </c>
      <c r="E12236" s="717">
        <v>2.62</v>
      </c>
    </row>
    <row r="12237" spans="1:5">
      <c r="A12237" s="774">
        <v>39350</v>
      </c>
      <c r="B12237" s="774" t="s">
        <v>11970</v>
      </c>
      <c r="C12237" s="774" t="s">
        <v>7728</v>
      </c>
      <c r="D12237" s="774" t="s">
        <v>7723</v>
      </c>
      <c r="E12237" s="717">
        <v>2.82</v>
      </c>
    </row>
    <row r="12238" spans="1:5">
      <c r="A12238" s="774">
        <v>39351</v>
      </c>
      <c r="B12238" s="774" t="s">
        <v>11971</v>
      </c>
      <c r="C12238" s="774" t="s">
        <v>7728</v>
      </c>
      <c r="D12238" s="774" t="s">
        <v>7723</v>
      </c>
      <c r="E12238" s="717">
        <v>3.27</v>
      </c>
    </row>
    <row r="12239" spans="1:5">
      <c r="A12239" s="774">
        <v>38952</v>
      </c>
      <c r="B12239" s="774" t="s">
        <v>11972</v>
      </c>
      <c r="C12239" s="774" t="s">
        <v>7728</v>
      </c>
      <c r="D12239" s="774" t="s">
        <v>7737</v>
      </c>
      <c r="E12239" s="717">
        <v>3.56</v>
      </c>
    </row>
    <row r="12240" spans="1:5">
      <c r="A12240" s="774">
        <v>38953</v>
      </c>
      <c r="B12240" s="774" t="s">
        <v>11973</v>
      </c>
      <c r="C12240" s="774" t="s">
        <v>7728</v>
      </c>
      <c r="D12240" s="774" t="s">
        <v>7737</v>
      </c>
      <c r="E12240" s="717">
        <v>5.61</v>
      </c>
    </row>
    <row r="12241" spans="1:5">
      <c r="A12241" s="774">
        <v>38835</v>
      </c>
      <c r="B12241" s="774" t="s">
        <v>11974</v>
      </c>
      <c r="C12241" s="774" t="s">
        <v>7728</v>
      </c>
      <c r="D12241" s="774" t="s">
        <v>7737</v>
      </c>
      <c r="E12241" s="717">
        <v>5.04</v>
      </c>
    </row>
    <row r="12242" spans="1:5">
      <c r="A12242" s="774">
        <v>38837</v>
      </c>
      <c r="B12242" s="774" t="s">
        <v>11975</v>
      </c>
      <c r="C12242" s="774" t="s">
        <v>7728</v>
      </c>
      <c r="D12242" s="774" t="s">
        <v>7737</v>
      </c>
      <c r="E12242" s="717">
        <v>13.12</v>
      </c>
    </row>
    <row r="12243" spans="1:5">
      <c r="A12243" s="774">
        <v>38836</v>
      </c>
      <c r="B12243" s="774" t="s">
        <v>11976</v>
      </c>
      <c r="C12243" s="774" t="s">
        <v>7728</v>
      </c>
      <c r="D12243" s="774" t="s">
        <v>7737</v>
      </c>
      <c r="E12243" s="717">
        <v>7.26</v>
      </c>
    </row>
    <row r="12244" spans="1:5">
      <c r="A12244" s="774">
        <v>2666</v>
      </c>
      <c r="B12244" s="774" t="s">
        <v>11977</v>
      </c>
      <c r="C12244" s="774" t="s">
        <v>7728</v>
      </c>
      <c r="D12244" s="774" t="s">
        <v>7737</v>
      </c>
      <c r="E12244" s="717">
        <v>4.9000000000000004</v>
      </c>
    </row>
    <row r="12245" spans="1:5">
      <c r="A12245" s="774">
        <v>2668</v>
      </c>
      <c r="B12245" s="774" t="s">
        <v>11978</v>
      </c>
      <c r="C12245" s="774" t="s">
        <v>7728</v>
      </c>
      <c r="D12245" s="774" t="s">
        <v>7737</v>
      </c>
      <c r="E12245" s="717">
        <v>5.6</v>
      </c>
    </row>
    <row r="12246" spans="1:5">
      <c r="A12246" s="774">
        <v>2664</v>
      </c>
      <c r="B12246" s="774" t="s">
        <v>11979</v>
      </c>
      <c r="C12246" s="774" t="s">
        <v>7728</v>
      </c>
      <c r="D12246" s="774" t="s">
        <v>7737</v>
      </c>
      <c r="E12246" s="717">
        <v>8.26</v>
      </c>
    </row>
    <row r="12247" spans="1:5">
      <c r="A12247" s="774">
        <v>2662</v>
      </c>
      <c r="B12247" s="774" t="s">
        <v>11980</v>
      </c>
      <c r="C12247" s="774" t="s">
        <v>7728</v>
      </c>
      <c r="D12247" s="774" t="s">
        <v>7737</v>
      </c>
      <c r="E12247" s="717">
        <v>10.130000000000001</v>
      </c>
    </row>
    <row r="12248" spans="1:5">
      <c r="A12248" s="774">
        <v>20964</v>
      </c>
      <c r="B12248" s="774" t="s">
        <v>11981</v>
      </c>
      <c r="C12248" s="774" t="s">
        <v>7728</v>
      </c>
      <c r="D12248" s="774" t="s">
        <v>7723</v>
      </c>
      <c r="E12248" s="717">
        <v>39.89</v>
      </c>
    </row>
    <row r="12249" spans="1:5">
      <c r="A12249" s="774">
        <v>10905</v>
      </c>
      <c r="B12249" s="774" t="s">
        <v>11982</v>
      </c>
      <c r="C12249" s="774" t="s">
        <v>7728</v>
      </c>
      <c r="D12249" s="774" t="s">
        <v>7723</v>
      </c>
      <c r="E12249" s="717">
        <v>53.52</v>
      </c>
    </row>
    <row r="12250" spans="1:5">
      <c r="A12250" s="774">
        <v>42703</v>
      </c>
      <c r="B12250" s="774" t="s">
        <v>11983</v>
      </c>
      <c r="C12250" s="774" t="s">
        <v>7728</v>
      </c>
      <c r="D12250" s="774" t="s">
        <v>7737</v>
      </c>
      <c r="E12250" s="717">
        <v>78.989999999999995</v>
      </c>
    </row>
    <row r="12251" spans="1:5">
      <c r="A12251" s="774">
        <v>42704</v>
      </c>
      <c r="B12251" s="774" t="s">
        <v>11984</v>
      </c>
      <c r="C12251" s="774" t="s">
        <v>7728</v>
      </c>
      <c r="D12251" s="774" t="s">
        <v>7737</v>
      </c>
      <c r="E12251" s="717">
        <v>121.26</v>
      </c>
    </row>
    <row r="12252" spans="1:5">
      <c r="A12252" s="774">
        <v>42705</v>
      </c>
      <c r="B12252" s="774" t="s">
        <v>11985</v>
      </c>
      <c r="C12252" s="774" t="s">
        <v>7728</v>
      </c>
      <c r="D12252" s="774" t="s">
        <v>7737</v>
      </c>
      <c r="E12252" s="717">
        <v>154.71</v>
      </c>
    </row>
    <row r="12253" spans="1:5">
      <c r="A12253" s="774">
        <v>42706</v>
      </c>
      <c r="B12253" s="774" t="s">
        <v>11986</v>
      </c>
      <c r="C12253" s="774" t="s">
        <v>7728</v>
      </c>
      <c r="D12253" s="774" t="s">
        <v>7737</v>
      </c>
      <c r="E12253" s="717">
        <v>191.6</v>
      </c>
    </row>
    <row r="12254" spans="1:5">
      <c r="A12254" s="774">
        <v>11289</v>
      </c>
      <c r="B12254" s="774" t="s">
        <v>11987</v>
      </c>
      <c r="C12254" s="774" t="s">
        <v>7728</v>
      </c>
      <c r="D12254" s="774" t="s">
        <v>7737</v>
      </c>
      <c r="E12254" s="717">
        <v>83.34</v>
      </c>
    </row>
    <row r="12255" spans="1:5">
      <c r="A12255" s="774">
        <v>11241</v>
      </c>
      <c r="B12255" s="774" t="s">
        <v>11988</v>
      </c>
      <c r="C12255" s="774" t="s">
        <v>7728</v>
      </c>
      <c r="D12255" s="774" t="s">
        <v>7737</v>
      </c>
      <c r="E12255" s="717">
        <v>208.37</v>
      </c>
    </row>
    <row r="12256" spans="1:5">
      <c r="A12256" s="774">
        <v>11301</v>
      </c>
      <c r="B12256" s="774" t="s">
        <v>11989</v>
      </c>
      <c r="C12256" s="774" t="s">
        <v>7728</v>
      </c>
      <c r="D12256" s="774" t="s">
        <v>7737</v>
      </c>
      <c r="E12256" s="717">
        <v>528.37</v>
      </c>
    </row>
    <row r="12257" spans="1:5">
      <c r="A12257" s="774">
        <v>21090</v>
      </c>
      <c r="B12257" s="774" t="s">
        <v>11990</v>
      </c>
      <c r="C12257" s="774" t="s">
        <v>7728</v>
      </c>
      <c r="D12257" s="774" t="s">
        <v>7737</v>
      </c>
      <c r="E12257" s="717">
        <v>647.44000000000005</v>
      </c>
    </row>
    <row r="12258" spans="1:5">
      <c r="A12258" s="774">
        <v>14112</v>
      </c>
      <c r="B12258" s="774" t="s">
        <v>11991</v>
      </c>
      <c r="C12258" s="774" t="s">
        <v>7728</v>
      </c>
      <c r="D12258" s="774" t="s">
        <v>7737</v>
      </c>
      <c r="E12258" s="717">
        <v>270.13</v>
      </c>
    </row>
    <row r="12259" spans="1:5">
      <c r="A12259" s="774">
        <v>11315</v>
      </c>
      <c r="B12259" s="774" t="s">
        <v>11992</v>
      </c>
      <c r="C12259" s="774" t="s">
        <v>7728</v>
      </c>
      <c r="D12259" s="774" t="s">
        <v>7737</v>
      </c>
      <c r="E12259" s="717">
        <v>126.51</v>
      </c>
    </row>
    <row r="12260" spans="1:5">
      <c r="A12260" s="774">
        <v>11292</v>
      </c>
      <c r="B12260" s="774" t="s">
        <v>11993</v>
      </c>
      <c r="C12260" s="774" t="s">
        <v>7728</v>
      </c>
      <c r="D12260" s="774" t="s">
        <v>7737</v>
      </c>
      <c r="E12260" s="717">
        <v>296.18</v>
      </c>
    </row>
    <row r="12261" spans="1:5">
      <c r="A12261" s="774">
        <v>21071</v>
      </c>
      <c r="B12261" s="774" t="s">
        <v>11994</v>
      </c>
      <c r="C12261" s="774" t="s">
        <v>7728</v>
      </c>
      <c r="D12261" s="774" t="s">
        <v>7737</v>
      </c>
      <c r="E12261" s="717">
        <v>193.48</v>
      </c>
    </row>
    <row r="12262" spans="1:5">
      <c r="A12262" s="774">
        <v>11293</v>
      </c>
      <c r="B12262" s="774" t="s">
        <v>11995</v>
      </c>
      <c r="C12262" s="774" t="s">
        <v>7728</v>
      </c>
      <c r="D12262" s="774" t="s">
        <v>7737</v>
      </c>
      <c r="E12262" s="717">
        <v>327.44</v>
      </c>
    </row>
    <row r="12263" spans="1:5">
      <c r="A12263" s="774">
        <v>11316</v>
      </c>
      <c r="B12263" s="774" t="s">
        <v>11996</v>
      </c>
      <c r="C12263" s="774" t="s">
        <v>7728</v>
      </c>
      <c r="D12263" s="774" t="s">
        <v>7737</v>
      </c>
      <c r="E12263" s="717">
        <v>416.74</v>
      </c>
    </row>
    <row r="12264" spans="1:5">
      <c r="A12264" s="774">
        <v>6243</v>
      </c>
      <c r="B12264" s="774" t="s">
        <v>11997</v>
      </c>
      <c r="C12264" s="774" t="s">
        <v>7728</v>
      </c>
      <c r="D12264" s="774" t="s">
        <v>7737</v>
      </c>
      <c r="E12264" s="717">
        <v>480</v>
      </c>
    </row>
    <row r="12265" spans="1:5">
      <c r="A12265" s="774">
        <v>21079</v>
      </c>
      <c r="B12265" s="774" t="s">
        <v>11998</v>
      </c>
      <c r="C12265" s="774" t="s">
        <v>7728</v>
      </c>
      <c r="D12265" s="774" t="s">
        <v>7737</v>
      </c>
      <c r="E12265" s="717">
        <v>572.27</v>
      </c>
    </row>
    <row r="12266" spans="1:5">
      <c r="A12266" s="774">
        <v>6240</v>
      </c>
      <c r="B12266" s="774" t="s">
        <v>11999</v>
      </c>
      <c r="C12266" s="774" t="s">
        <v>7728</v>
      </c>
      <c r="D12266" s="774" t="s">
        <v>7737</v>
      </c>
      <c r="E12266" s="717">
        <v>635.53</v>
      </c>
    </row>
    <row r="12267" spans="1:5">
      <c r="A12267" s="774">
        <v>11296</v>
      </c>
      <c r="B12267" s="774" t="s">
        <v>12000</v>
      </c>
      <c r="C12267" s="774" t="s">
        <v>7728</v>
      </c>
      <c r="D12267" s="774" t="s">
        <v>7737</v>
      </c>
      <c r="E12267" s="718">
        <v>2024.93</v>
      </c>
    </row>
    <row r="12268" spans="1:5">
      <c r="A12268" s="774">
        <v>11299</v>
      </c>
      <c r="B12268" s="774" t="s">
        <v>12001</v>
      </c>
      <c r="C12268" s="774" t="s">
        <v>7728</v>
      </c>
      <c r="D12268" s="774" t="s">
        <v>7737</v>
      </c>
      <c r="E12268" s="717">
        <v>685.39</v>
      </c>
    </row>
    <row r="12269" spans="1:5">
      <c r="A12269" s="774">
        <v>11066</v>
      </c>
      <c r="B12269" s="774" t="s">
        <v>12002</v>
      </c>
      <c r="C12269" s="774" t="s">
        <v>7728</v>
      </c>
      <c r="D12269" s="774" t="s">
        <v>7723</v>
      </c>
      <c r="E12269" s="717">
        <v>13.24</v>
      </c>
    </row>
    <row r="12270" spans="1:5">
      <c r="A12270" s="774">
        <v>11065</v>
      </c>
      <c r="B12270" s="774" t="s">
        <v>12003</v>
      </c>
      <c r="C12270" s="774" t="s">
        <v>7728</v>
      </c>
      <c r="D12270" s="774" t="s">
        <v>7723</v>
      </c>
      <c r="E12270" s="717">
        <v>15.17</v>
      </c>
    </row>
    <row r="12271" spans="1:5">
      <c r="A12271" s="774">
        <v>11688</v>
      </c>
      <c r="B12271" s="774" t="s">
        <v>12004</v>
      </c>
      <c r="C12271" s="774" t="s">
        <v>7728</v>
      </c>
      <c r="D12271" s="774" t="s">
        <v>7723</v>
      </c>
      <c r="E12271" s="717">
        <v>359.17</v>
      </c>
    </row>
    <row r="12272" spans="1:5">
      <c r="A12272" s="774">
        <v>37736</v>
      </c>
      <c r="B12272" s="774" t="s">
        <v>12005</v>
      </c>
      <c r="C12272" s="774" t="s">
        <v>7728</v>
      </c>
      <c r="D12272" s="774" t="s">
        <v>7737</v>
      </c>
      <c r="E12272" s="718">
        <v>60150</v>
      </c>
    </row>
    <row r="12273" spans="1:5">
      <c r="A12273" s="774">
        <v>37739</v>
      </c>
      <c r="B12273" s="774" t="s">
        <v>12006</v>
      </c>
      <c r="C12273" s="774" t="s">
        <v>7728</v>
      </c>
      <c r="D12273" s="774" t="s">
        <v>7737</v>
      </c>
      <c r="E12273" s="718">
        <v>74030.759999999995</v>
      </c>
    </row>
    <row r="12274" spans="1:5">
      <c r="A12274" s="774">
        <v>37740</v>
      </c>
      <c r="B12274" s="774" t="s">
        <v>12007</v>
      </c>
      <c r="C12274" s="774" t="s">
        <v>7728</v>
      </c>
      <c r="D12274" s="774" t="s">
        <v>7737</v>
      </c>
      <c r="E12274" s="718">
        <v>42245.81</v>
      </c>
    </row>
    <row r="12275" spans="1:5">
      <c r="A12275" s="774">
        <v>37738</v>
      </c>
      <c r="B12275" s="774" t="s">
        <v>12008</v>
      </c>
      <c r="C12275" s="774" t="s">
        <v>7728</v>
      </c>
      <c r="D12275" s="774" t="s">
        <v>7737</v>
      </c>
      <c r="E12275" s="718">
        <v>50192.05</v>
      </c>
    </row>
    <row r="12276" spans="1:5">
      <c r="A12276" s="774">
        <v>37737</v>
      </c>
      <c r="B12276" s="774" t="s">
        <v>12009</v>
      </c>
      <c r="C12276" s="774" t="s">
        <v>7728</v>
      </c>
      <c r="D12276" s="774" t="s">
        <v>7737</v>
      </c>
      <c r="E12276" s="718">
        <v>39932.35</v>
      </c>
    </row>
    <row r="12277" spans="1:5">
      <c r="A12277" s="774">
        <v>25014</v>
      </c>
      <c r="B12277" s="774" t="s">
        <v>12010</v>
      </c>
      <c r="C12277" s="774" t="s">
        <v>7728</v>
      </c>
      <c r="D12277" s="774" t="s">
        <v>7737</v>
      </c>
      <c r="E12277" s="718">
        <v>83636.66</v>
      </c>
    </row>
    <row r="12278" spans="1:5">
      <c r="A12278" s="774">
        <v>25013</v>
      </c>
      <c r="B12278" s="774" t="s">
        <v>12011</v>
      </c>
      <c r="C12278" s="774" t="s">
        <v>7728</v>
      </c>
      <c r="D12278" s="774" t="s">
        <v>7737</v>
      </c>
      <c r="E12278" s="718">
        <v>87660.07</v>
      </c>
    </row>
    <row r="12279" spans="1:5">
      <c r="A12279" s="774">
        <v>14405</v>
      </c>
      <c r="B12279" s="774" t="s">
        <v>12012</v>
      </c>
      <c r="C12279" s="774" t="s">
        <v>7728</v>
      </c>
      <c r="D12279" s="774" t="s">
        <v>7737</v>
      </c>
      <c r="E12279" s="718">
        <v>102898.74</v>
      </c>
    </row>
    <row r="12280" spans="1:5">
      <c r="A12280" s="774">
        <v>36790</v>
      </c>
      <c r="B12280" s="774" t="s">
        <v>12013</v>
      </c>
      <c r="C12280" s="774" t="s">
        <v>7728</v>
      </c>
      <c r="D12280" s="774" t="s">
        <v>7723</v>
      </c>
      <c r="E12280" s="717">
        <v>216.66</v>
      </c>
    </row>
    <row r="12281" spans="1:5">
      <c r="A12281" s="774">
        <v>20271</v>
      </c>
      <c r="B12281" s="774" t="s">
        <v>12014</v>
      </c>
      <c r="C12281" s="774" t="s">
        <v>7728</v>
      </c>
      <c r="D12281" s="774" t="s">
        <v>7723</v>
      </c>
      <c r="E12281" s="717">
        <v>545.20000000000005</v>
      </c>
    </row>
    <row r="12282" spans="1:5">
      <c r="A12282" s="774">
        <v>10423</v>
      </c>
      <c r="B12282" s="774" t="s">
        <v>12015</v>
      </c>
      <c r="C12282" s="774" t="s">
        <v>7728</v>
      </c>
      <c r="D12282" s="774" t="s">
        <v>7723</v>
      </c>
      <c r="E12282" s="717">
        <v>338.15</v>
      </c>
    </row>
    <row r="12283" spans="1:5">
      <c r="A12283" s="774">
        <v>37589</v>
      </c>
      <c r="B12283" s="774" t="s">
        <v>12016</v>
      </c>
      <c r="C12283" s="774" t="s">
        <v>7728</v>
      </c>
      <c r="D12283" s="774" t="s">
        <v>7723</v>
      </c>
      <c r="E12283" s="717">
        <v>265.45999999999998</v>
      </c>
    </row>
    <row r="12284" spans="1:5">
      <c r="A12284" s="774">
        <v>11690</v>
      </c>
      <c r="B12284" s="774" t="s">
        <v>12017</v>
      </c>
      <c r="C12284" s="774" t="s">
        <v>7728</v>
      </c>
      <c r="D12284" s="774" t="s">
        <v>7723</v>
      </c>
      <c r="E12284" s="717">
        <v>141.02000000000001</v>
      </c>
    </row>
    <row r="12285" spans="1:5">
      <c r="A12285" s="774">
        <v>20234</v>
      </c>
      <c r="B12285" s="774" t="s">
        <v>12018</v>
      </c>
      <c r="C12285" s="774" t="s">
        <v>7728</v>
      </c>
      <c r="D12285" s="774" t="s">
        <v>7723</v>
      </c>
      <c r="E12285" s="717">
        <v>178.46</v>
      </c>
    </row>
    <row r="12286" spans="1:5">
      <c r="A12286" s="774">
        <v>4763</v>
      </c>
      <c r="B12286" s="774" t="s">
        <v>12019</v>
      </c>
      <c r="C12286" s="774" t="s">
        <v>615</v>
      </c>
      <c r="D12286" s="774" t="s">
        <v>7723</v>
      </c>
      <c r="E12286" s="717">
        <v>17.82</v>
      </c>
    </row>
    <row r="12287" spans="1:5">
      <c r="A12287" s="774">
        <v>41070</v>
      </c>
      <c r="B12287" s="774" t="s">
        <v>12020</v>
      </c>
      <c r="C12287" s="774" t="s">
        <v>7941</v>
      </c>
      <c r="D12287" s="774" t="s">
        <v>7723</v>
      </c>
      <c r="E12287" s="718">
        <v>3176.97</v>
      </c>
    </row>
    <row r="12288" spans="1:5">
      <c r="A12288" s="774">
        <v>14583</v>
      </c>
      <c r="B12288" s="774" t="s">
        <v>12021</v>
      </c>
      <c r="C12288" s="774" t="s">
        <v>7938</v>
      </c>
      <c r="D12288" s="774" t="s">
        <v>7723</v>
      </c>
      <c r="E12288" s="717">
        <v>12.86</v>
      </c>
    </row>
    <row r="12289" spans="1:5">
      <c r="A12289" s="774">
        <v>11457</v>
      </c>
      <c r="B12289" s="774" t="s">
        <v>12022</v>
      </c>
      <c r="C12289" s="774" t="s">
        <v>7728</v>
      </c>
      <c r="D12289" s="774" t="s">
        <v>7723</v>
      </c>
      <c r="E12289" s="717">
        <v>35.49</v>
      </c>
    </row>
    <row r="12290" spans="1:5">
      <c r="A12290" s="774">
        <v>21121</v>
      </c>
      <c r="B12290" s="774" t="s">
        <v>12023</v>
      </c>
      <c r="C12290" s="774" t="s">
        <v>7728</v>
      </c>
      <c r="D12290" s="774" t="s">
        <v>7723</v>
      </c>
      <c r="E12290" s="717">
        <v>3.14</v>
      </c>
    </row>
    <row r="12291" spans="1:5">
      <c r="A12291" s="774">
        <v>38010</v>
      </c>
      <c r="B12291" s="774" t="s">
        <v>12024</v>
      </c>
      <c r="C12291" s="774" t="s">
        <v>7728</v>
      </c>
      <c r="D12291" s="774" t="s">
        <v>7723</v>
      </c>
      <c r="E12291" s="717">
        <v>5.14</v>
      </c>
    </row>
    <row r="12292" spans="1:5">
      <c r="A12292" s="774">
        <v>38011</v>
      </c>
      <c r="B12292" s="774" t="s">
        <v>12025</v>
      </c>
      <c r="C12292" s="774" t="s">
        <v>7728</v>
      </c>
      <c r="D12292" s="774" t="s">
        <v>7723</v>
      </c>
      <c r="E12292" s="717">
        <v>9.48</v>
      </c>
    </row>
    <row r="12293" spans="1:5">
      <c r="A12293" s="774">
        <v>38012</v>
      </c>
      <c r="B12293" s="774" t="s">
        <v>12026</v>
      </c>
      <c r="C12293" s="774" t="s">
        <v>7728</v>
      </c>
      <c r="D12293" s="774" t="s">
        <v>7723</v>
      </c>
      <c r="E12293" s="717">
        <v>32.39</v>
      </c>
    </row>
    <row r="12294" spans="1:5">
      <c r="A12294" s="774">
        <v>38013</v>
      </c>
      <c r="B12294" s="774" t="s">
        <v>12027</v>
      </c>
      <c r="C12294" s="774" t="s">
        <v>7728</v>
      </c>
      <c r="D12294" s="774" t="s">
        <v>7723</v>
      </c>
      <c r="E12294" s="717">
        <v>42.04</v>
      </c>
    </row>
    <row r="12295" spans="1:5">
      <c r="A12295" s="774">
        <v>38014</v>
      </c>
      <c r="B12295" s="774" t="s">
        <v>12028</v>
      </c>
      <c r="C12295" s="774" t="s">
        <v>7728</v>
      </c>
      <c r="D12295" s="774" t="s">
        <v>7723</v>
      </c>
      <c r="E12295" s="717">
        <v>68.42</v>
      </c>
    </row>
    <row r="12296" spans="1:5">
      <c r="A12296" s="774">
        <v>38015</v>
      </c>
      <c r="B12296" s="774" t="s">
        <v>12029</v>
      </c>
      <c r="C12296" s="774" t="s">
        <v>7728</v>
      </c>
      <c r="D12296" s="774" t="s">
        <v>7723</v>
      </c>
      <c r="E12296" s="717">
        <v>165.22</v>
      </c>
    </row>
    <row r="12297" spans="1:5">
      <c r="A12297" s="774">
        <v>38016</v>
      </c>
      <c r="B12297" s="774" t="s">
        <v>12030</v>
      </c>
      <c r="C12297" s="774" t="s">
        <v>7728</v>
      </c>
      <c r="D12297" s="774" t="s">
        <v>7723</v>
      </c>
      <c r="E12297" s="717">
        <v>201.03</v>
      </c>
    </row>
    <row r="12298" spans="1:5">
      <c r="A12298" s="774">
        <v>12741</v>
      </c>
      <c r="B12298" s="774" t="s">
        <v>12031</v>
      </c>
      <c r="C12298" s="774" t="s">
        <v>7728</v>
      </c>
      <c r="D12298" s="774" t="s">
        <v>7737</v>
      </c>
      <c r="E12298" s="717">
        <v>978.79</v>
      </c>
    </row>
    <row r="12299" spans="1:5">
      <c r="A12299" s="774">
        <v>12733</v>
      </c>
      <c r="B12299" s="774" t="s">
        <v>12032</v>
      </c>
      <c r="C12299" s="774" t="s">
        <v>7728</v>
      </c>
      <c r="D12299" s="774" t="s">
        <v>7737</v>
      </c>
      <c r="E12299" s="717">
        <v>4.92</v>
      </c>
    </row>
    <row r="12300" spans="1:5">
      <c r="A12300" s="774">
        <v>12734</v>
      </c>
      <c r="B12300" s="774" t="s">
        <v>12033</v>
      </c>
      <c r="C12300" s="774" t="s">
        <v>7728</v>
      </c>
      <c r="D12300" s="774" t="s">
        <v>7737</v>
      </c>
      <c r="E12300" s="717">
        <v>10.49</v>
      </c>
    </row>
    <row r="12301" spans="1:5">
      <c r="A12301" s="774">
        <v>12735</v>
      </c>
      <c r="B12301" s="774" t="s">
        <v>12034</v>
      </c>
      <c r="C12301" s="774" t="s">
        <v>7728</v>
      </c>
      <c r="D12301" s="774" t="s">
        <v>7737</v>
      </c>
      <c r="E12301" s="717">
        <v>17.27</v>
      </c>
    </row>
    <row r="12302" spans="1:5">
      <c r="A12302" s="774">
        <v>12736</v>
      </c>
      <c r="B12302" s="774" t="s">
        <v>12035</v>
      </c>
      <c r="C12302" s="774" t="s">
        <v>7728</v>
      </c>
      <c r="D12302" s="774" t="s">
        <v>7737</v>
      </c>
      <c r="E12302" s="717">
        <v>39.47</v>
      </c>
    </row>
    <row r="12303" spans="1:5">
      <c r="A12303" s="774">
        <v>12737</v>
      </c>
      <c r="B12303" s="774" t="s">
        <v>12036</v>
      </c>
      <c r="C12303" s="774" t="s">
        <v>7728</v>
      </c>
      <c r="D12303" s="774" t="s">
        <v>7737</v>
      </c>
      <c r="E12303" s="717">
        <v>50.85</v>
      </c>
    </row>
    <row r="12304" spans="1:5">
      <c r="A12304" s="774">
        <v>12738</v>
      </c>
      <c r="B12304" s="774" t="s">
        <v>12037</v>
      </c>
      <c r="C12304" s="774" t="s">
        <v>7728</v>
      </c>
      <c r="D12304" s="774" t="s">
        <v>7737</v>
      </c>
      <c r="E12304" s="717">
        <v>100.51</v>
      </c>
    </row>
    <row r="12305" spans="1:5">
      <c r="A12305" s="774">
        <v>12739</v>
      </c>
      <c r="B12305" s="774" t="s">
        <v>12038</v>
      </c>
      <c r="C12305" s="774" t="s">
        <v>7728</v>
      </c>
      <c r="D12305" s="774" t="s">
        <v>7737</v>
      </c>
      <c r="E12305" s="717">
        <v>286.13</v>
      </c>
    </row>
    <row r="12306" spans="1:5">
      <c r="A12306" s="774">
        <v>12740</v>
      </c>
      <c r="B12306" s="774" t="s">
        <v>12039</v>
      </c>
      <c r="C12306" s="774" t="s">
        <v>7728</v>
      </c>
      <c r="D12306" s="774" t="s">
        <v>7737</v>
      </c>
      <c r="E12306" s="717">
        <v>447.66</v>
      </c>
    </row>
    <row r="12307" spans="1:5">
      <c r="A12307" s="774">
        <v>6297</v>
      </c>
      <c r="B12307" s="774" t="s">
        <v>12040</v>
      </c>
      <c r="C12307" s="774" t="s">
        <v>7728</v>
      </c>
      <c r="D12307" s="774" t="s">
        <v>7723</v>
      </c>
      <c r="E12307" s="717">
        <v>23.44</v>
      </c>
    </row>
    <row r="12308" spans="1:5">
      <c r="A12308" s="774">
        <v>6296</v>
      </c>
      <c r="B12308" s="774" t="s">
        <v>12041</v>
      </c>
      <c r="C12308" s="774" t="s">
        <v>7728</v>
      </c>
      <c r="D12308" s="774" t="s">
        <v>7723</v>
      </c>
      <c r="E12308" s="717">
        <v>18.5</v>
      </c>
    </row>
    <row r="12309" spans="1:5">
      <c r="A12309" s="774">
        <v>6294</v>
      </c>
      <c r="B12309" s="774" t="s">
        <v>12042</v>
      </c>
      <c r="C12309" s="774" t="s">
        <v>7728</v>
      </c>
      <c r="D12309" s="774" t="s">
        <v>7723</v>
      </c>
      <c r="E12309" s="717">
        <v>5.27</v>
      </c>
    </row>
    <row r="12310" spans="1:5">
      <c r="A12310" s="774">
        <v>6323</v>
      </c>
      <c r="B12310" s="774" t="s">
        <v>12043</v>
      </c>
      <c r="C12310" s="774" t="s">
        <v>7728</v>
      </c>
      <c r="D12310" s="774" t="s">
        <v>7723</v>
      </c>
      <c r="E12310" s="717">
        <v>12.09</v>
      </c>
    </row>
    <row r="12311" spans="1:5">
      <c r="A12311" s="774">
        <v>6299</v>
      </c>
      <c r="B12311" s="774" t="s">
        <v>12044</v>
      </c>
      <c r="C12311" s="774" t="s">
        <v>7728</v>
      </c>
      <c r="D12311" s="774" t="s">
        <v>7723</v>
      </c>
      <c r="E12311" s="717">
        <v>70.489999999999995</v>
      </c>
    </row>
    <row r="12312" spans="1:5">
      <c r="A12312" s="774">
        <v>6298</v>
      </c>
      <c r="B12312" s="774" t="s">
        <v>12045</v>
      </c>
      <c r="C12312" s="774" t="s">
        <v>7728</v>
      </c>
      <c r="D12312" s="774" t="s">
        <v>7723</v>
      </c>
      <c r="E12312" s="717">
        <v>37.119999999999997</v>
      </c>
    </row>
    <row r="12313" spans="1:5">
      <c r="A12313" s="774">
        <v>6295</v>
      </c>
      <c r="B12313" s="774" t="s">
        <v>12046</v>
      </c>
      <c r="C12313" s="774" t="s">
        <v>7728</v>
      </c>
      <c r="D12313" s="774" t="s">
        <v>7723</v>
      </c>
      <c r="E12313" s="717">
        <v>7.51</v>
      </c>
    </row>
    <row r="12314" spans="1:5">
      <c r="A12314" s="774">
        <v>6322</v>
      </c>
      <c r="B12314" s="774" t="s">
        <v>12047</v>
      </c>
      <c r="C12314" s="774" t="s">
        <v>7728</v>
      </c>
      <c r="D12314" s="774" t="s">
        <v>7723</v>
      </c>
      <c r="E12314" s="717">
        <v>94.42</v>
      </c>
    </row>
    <row r="12315" spans="1:5">
      <c r="A12315" s="774">
        <v>6300</v>
      </c>
      <c r="B12315" s="774" t="s">
        <v>12048</v>
      </c>
      <c r="C12315" s="774" t="s">
        <v>7728</v>
      </c>
      <c r="D12315" s="774" t="s">
        <v>7723</v>
      </c>
      <c r="E12315" s="717">
        <v>174.08</v>
      </c>
    </row>
    <row r="12316" spans="1:5">
      <c r="A12316" s="774">
        <v>6321</v>
      </c>
      <c r="B12316" s="774" t="s">
        <v>12049</v>
      </c>
      <c r="C12316" s="774" t="s">
        <v>7728</v>
      </c>
      <c r="D12316" s="774" t="s">
        <v>7723</v>
      </c>
      <c r="E12316" s="717">
        <v>248.66</v>
      </c>
    </row>
    <row r="12317" spans="1:5">
      <c r="A12317" s="774">
        <v>6301</v>
      </c>
      <c r="B12317" s="774" t="s">
        <v>12050</v>
      </c>
      <c r="C12317" s="774" t="s">
        <v>7728</v>
      </c>
      <c r="D12317" s="774" t="s">
        <v>7723</v>
      </c>
      <c r="E12317" s="717">
        <v>582.83000000000004</v>
      </c>
    </row>
    <row r="12318" spans="1:5">
      <c r="A12318" s="774">
        <v>7105</v>
      </c>
      <c r="B12318" s="774" t="s">
        <v>12051</v>
      </c>
      <c r="C12318" s="774" t="s">
        <v>7728</v>
      </c>
      <c r="D12318" s="774" t="s">
        <v>7723</v>
      </c>
      <c r="E12318" s="717">
        <v>38.17</v>
      </c>
    </row>
    <row r="12319" spans="1:5">
      <c r="A12319" s="774">
        <v>20183</v>
      </c>
      <c r="B12319" s="774" t="s">
        <v>12052</v>
      </c>
      <c r="C12319" s="774" t="s">
        <v>7728</v>
      </c>
      <c r="D12319" s="774" t="s">
        <v>7723</v>
      </c>
      <c r="E12319" s="717">
        <v>50.25</v>
      </c>
    </row>
    <row r="12320" spans="1:5">
      <c r="A12320" s="774">
        <v>38448</v>
      </c>
      <c r="B12320" s="774" t="s">
        <v>12053</v>
      </c>
      <c r="C12320" s="774" t="s">
        <v>7728</v>
      </c>
      <c r="D12320" s="774" t="s">
        <v>7723</v>
      </c>
      <c r="E12320" s="717">
        <v>236.13</v>
      </c>
    </row>
    <row r="12321" spans="1:5">
      <c r="A12321" s="774">
        <v>20182</v>
      </c>
      <c r="B12321" s="774" t="s">
        <v>12054</v>
      </c>
      <c r="C12321" s="774" t="s">
        <v>7728</v>
      </c>
      <c r="D12321" s="774" t="s">
        <v>7723</v>
      </c>
      <c r="E12321" s="717">
        <v>28.68</v>
      </c>
    </row>
    <row r="12322" spans="1:5">
      <c r="A12322" s="774">
        <v>7119</v>
      </c>
      <c r="B12322" s="774" t="s">
        <v>12055</v>
      </c>
      <c r="C12322" s="774" t="s">
        <v>7728</v>
      </c>
      <c r="D12322" s="774" t="s">
        <v>7723</v>
      </c>
      <c r="E12322" s="717">
        <v>10.130000000000001</v>
      </c>
    </row>
    <row r="12323" spans="1:5">
      <c r="A12323" s="774">
        <v>7120</v>
      </c>
      <c r="B12323" s="774" t="s">
        <v>12056</v>
      </c>
      <c r="C12323" s="774" t="s">
        <v>7728</v>
      </c>
      <c r="D12323" s="774" t="s">
        <v>7723</v>
      </c>
      <c r="E12323" s="717">
        <v>6.95</v>
      </c>
    </row>
    <row r="12324" spans="1:5">
      <c r="A12324" s="774">
        <v>6319</v>
      </c>
      <c r="B12324" s="774" t="s">
        <v>12057</v>
      </c>
      <c r="C12324" s="774" t="s">
        <v>7728</v>
      </c>
      <c r="D12324" s="774" t="s">
        <v>7723</v>
      </c>
      <c r="E12324" s="717">
        <v>27.53</v>
      </c>
    </row>
    <row r="12325" spans="1:5">
      <c r="A12325" s="774">
        <v>6304</v>
      </c>
      <c r="B12325" s="774" t="s">
        <v>12058</v>
      </c>
      <c r="C12325" s="774" t="s">
        <v>7728</v>
      </c>
      <c r="D12325" s="774" t="s">
        <v>7723</v>
      </c>
      <c r="E12325" s="717">
        <v>27.53</v>
      </c>
    </row>
    <row r="12326" spans="1:5">
      <c r="A12326" s="774">
        <v>21116</v>
      </c>
      <c r="B12326" s="774" t="s">
        <v>12059</v>
      </c>
      <c r="C12326" s="774" t="s">
        <v>7728</v>
      </c>
      <c r="D12326" s="774" t="s">
        <v>7723</v>
      </c>
      <c r="E12326" s="717">
        <v>20.85</v>
      </c>
    </row>
    <row r="12327" spans="1:5">
      <c r="A12327" s="774">
        <v>6320</v>
      </c>
      <c r="B12327" s="774" t="s">
        <v>12060</v>
      </c>
      <c r="C12327" s="774" t="s">
        <v>7728</v>
      </c>
      <c r="D12327" s="774" t="s">
        <v>7723</v>
      </c>
      <c r="E12327" s="717">
        <v>14.18</v>
      </c>
    </row>
    <row r="12328" spans="1:5">
      <c r="A12328" s="774">
        <v>6303</v>
      </c>
      <c r="B12328" s="774" t="s">
        <v>12061</v>
      </c>
      <c r="C12328" s="774" t="s">
        <v>7728</v>
      </c>
      <c r="D12328" s="774" t="s">
        <v>7723</v>
      </c>
      <c r="E12328" s="717">
        <v>14.18</v>
      </c>
    </row>
    <row r="12329" spans="1:5">
      <c r="A12329" s="774">
        <v>6308</v>
      </c>
      <c r="B12329" s="774" t="s">
        <v>12062</v>
      </c>
      <c r="C12329" s="774" t="s">
        <v>7728</v>
      </c>
      <c r="D12329" s="774" t="s">
        <v>7723</v>
      </c>
      <c r="E12329" s="717">
        <v>76.2</v>
      </c>
    </row>
    <row r="12330" spans="1:5">
      <c r="A12330" s="774">
        <v>6317</v>
      </c>
      <c r="B12330" s="774" t="s">
        <v>12063</v>
      </c>
      <c r="C12330" s="774" t="s">
        <v>7728</v>
      </c>
      <c r="D12330" s="774" t="s">
        <v>7723</v>
      </c>
      <c r="E12330" s="717">
        <v>76.2</v>
      </c>
    </row>
    <row r="12331" spans="1:5">
      <c r="A12331" s="774">
        <v>6307</v>
      </c>
      <c r="B12331" s="774" t="s">
        <v>12064</v>
      </c>
      <c r="C12331" s="774" t="s">
        <v>7728</v>
      </c>
      <c r="D12331" s="774" t="s">
        <v>7723</v>
      </c>
      <c r="E12331" s="717">
        <v>76.2</v>
      </c>
    </row>
    <row r="12332" spans="1:5">
      <c r="A12332" s="774">
        <v>6309</v>
      </c>
      <c r="B12332" s="774" t="s">
        <v>12065</v>
      </c>
      <c r="C12332" s="774" t="s">
        <v>7728</v>
      </c>
      <c r="D12332" s="774" t="s">
        <v>7723</v>
      </c>
      <c r="E12332" s="717">
        <v>78.41</v>
      </c>
    </row>
    <row r="12333" spans="1:5">
      <c r="A12333" s="774">
        <v>6318</v>
      </c>
      <c r="B12333" s="774" t="s">
        <v>12066</v>
      </c>
      <c r="C12333" s="774" t="s">
        <v>7728</v>
      </c>
      <c r="D12333" s="774" t="s">
        <v>7723</v>
      </c>
      <c r="E12333" s="717">
        <v>41.1</v>
      </c>
    </row>
    <row r="12334" spans="1:5">
      <c r="A12334" s="774">
        <v>6306</v>
      </c>
      <c r="B12334" s="774" t="s">
        <v>12067</v>
      </c>
      <c r="C12334" s="774" t="s">
        <v>7728</v>
      </c>
      <c r="D12334" s="774" t="s">
        <v>7723</v>
      </c>
      <c r="E12334" s="717">
        <v>41.1</v>
      </c>
    </row>
    <row r="12335" spans="1:5">
      <c r="A12335" s="774">
        <v>6305</v>
      </c>
      <c r="B12335" s="774" t="s">
        <v>12068</v>
      </c>
      <c r="C12335" s="774" t="s">
        <v>7728</v>
      </c>
      <c r="D12335" s="774" t="s">
        <v>7723</v>
      </c>
      <c r="E12335" s="717">
        <v>41.1</v>
      </c>
    </row>
    <row r="12336" spans="1:5">
      <c r="A12336" s="774">
        <v>6302</v>
      </c>
      <c r="B12336" s="774" t="s">
        <v>12069</v>
      </c>
      <c r="C12336" s="774" t="s">
        <v>7728</v>
      </c>
      <c r="D12336" s="774" t="s">
        <v>7723</v>
      </c>
      <c r="E12336" s="717">
        <v>8.7100000000000009</v>
      </c>
    </row>
    <row r="12337" spans="1:5">
      <c r="A12337" s="774">
        <v>6312</v>
      </c>
      <c r="B12337" s="774" t="s">
        <v>12070</v>
      </c>
      <c r="C12337" s="774" t="s">
        <v>7728</v>
      </c>
      <c r="D12337" s="774" t="s">
        <v>7723</v>
      </c>
      <c r="E12337" s="717">
        <v>109.6</v>
      </c>
    </row>
    <row r="12338" spans="1:5">
      <c r="A12338" s="774">
        <v>6311</v>
      </c>
      <c r="B12338" s="774" t="s">
        <v>12071</v>
      </c>
      <c r="C12338" s="774" t="s">
        <v>7728</v>
      </c>
      <c r="D12338" s="774" t="s">
        <v>7723</v>
      </c>
      <c r="E12338" s="717">
        <v>109.6</v>
      </c>
    </row>
    <row r="12339" spans="1:5">
      <c r="A12339" s="774">
        <v>6310</v>
      </c>
      <c r="B12339" s="774" t="s">
        <v>12072</v>
      </c>
      <c r="C12339" s="774" t="s">
        <v>7728</v>
      </c>
      <c r="D12339" s="774" t="s">
        <v>7723</v>
      </c>
      <c r="E12339" s="717">
        <v>109.6</v>
      </c>
    </row>
    <row r="12340" spans="1:5">
      <c r="A12340" s="774">
        <v>6314</v>
      </c>
      <c r="B12340" s="774" t="s">
        <v>12073</v>
      </c>
      <c r="C12340" s="774" t="s">
        <v>7728</v>
      </c>
      <c r="D12340" s="774" t="s">
        <v>7723</v>
      </c>
      <c r="E12340" s="717">
        <v>109.6</v>
      </c>
    </row>
    <row r="12341" spans="1:5">
      <c r="A12341" s="774">
        <v>6313</v>
      </c>
      <c r="B12341" s="774" t="s">
        <v>12074</v>
      </c>
      <c r="C12341" s="774" t="s">
        <v>7728</v>
      </c>
      <c r="D12341" s="774" t="s">
        <v>7723</v>
      </c>
      <c r="E12341" s="717">
        <v>109.6</v>
      </c>
    </row>
    <row r="12342" spans="1:5">
      <c r="A12342" s="774">
        <v>6315</v>
      </c>
      <c r="B12342" s="774" t="s">
        <v>12075</v>
      </c>
      <c r="C12342" s="774" t="s">
        <v>7728</v>
      </c>
      <c r="D12342" s="774" t="s">
        <v>7723</v>
      </c>
      <c r="E12342" s="717">
        <v>207.53</v>
      </c>
    </row>
    <row r="12343" spans="1:5">
      <c r="A12343" s="774">
        <v>6316</v>
      </c>
      <c r="B12343" s="774" t="s">
        <v>12076</v>
      </c>
      <c r="C12343" s="774" t="s">
        <v>7728</v>
      </c>
      <c r="D12343" s="774" t="s">
        <v>7723</v>
      </c>
      <c r="E12343" s="717">
        <v>207.53</v>
      </c>
    </row>
    <row r="12344" spans="1:5">
      <c r="A12344" s="774">
        <v>38878</v>
      </c>
      <c r="B12344" s="774" t="s">
        <v>12077</v>
      </c>
      <c r="C12344" s="774" t="s">
        <v>7728</v>
      </c>
      <c r="D12344" s="774" t="s">
        <v>7737</v>
      </c>
      <c r="E12344" s="717">
        <v>18.46</v>
      </c>
    </row>
    <row r="12345" spans="1:5">
      <c r="A12345" s="774">
        <v>38879</v>
      </c>
      <c r="B12345" s="774" t="s">
        <v>12078</v>
      </c>
      <c r="C12345" s="774" t="s">
        <v>7728</v>
      </c>
      <c r="D12345" s="774" t="s">
        <v>7737</v>
      </c>
      <c r="E12345" s="717">
        <v>34.6</v>
      </c>
    </row>
    <row r="12346" spans="1:5">
      <c r="A12346" s="774">
        <v>38881</v>
      </c>
      <c r="B12346" s="774" t="s">
        <v>12079</v>
      </c>
      <c r="C12346" s="774" t="s">
        <v>7728</v>
      </c>
      <c r="D12346" s="774" t="s">
        <v>7737</v>
      </c>
      <c r="E12346" s="717">
        <v>18.11</v>
      </c>
    </row>
    <row r="12347" spans="1:5">
      <c r="A12347" s="774">
        <v>38880</v>
      </c>
      <c r="B12347" s="774" t="s">
        <v>12080</v>
      </c>
      <c r="C12347" s="774" t="s">
        <v>7728</v>
      </c>
      <c r="D12347" s="774" t="s">
        <v>7737</v>
      </c>
      <c r="E12347" s="717">
        <v>18.97</v>
      </c>
    </row>
    <row r="12348" spans="1:5">
      <c r="A12348" s="774">
        <v>38882</v>
      </c>
      <c r="B12348" s="774" t="s">
        <v>12081</v>
      </c>
      <c r="C12348" s="774" t="s">
        <v>7728</v>
      </c>
      <c r="D12348" s="774" t="s">
        <v>7737</v>
      </c>
      <c r="E12348" s="717">
        <v>19.649999999999999</v>
      </c>
    </row>
    <row r="12349" spans="1:5">
      <c r="A12349" s="774">
        <v>38883</v>
      </c>
      <c r="B12349" s="774" t="s">
        <v>12082</v>
      </c>
      <c r="C12349" s="774" t="s">
        <v>7728</v>
      </c>
      <c r="D12349" s="774" t="s">
        <v>7737</v>
      </c>
      <c r="E12349" s="717">
        <v>29.06</v>
      </c>
    </row>
    <row r="12350" spans="1:5">
      <c r="A12350" s="774">
        <v>38884</v>
      </c>
      <c r="B12350" s="774" t="s">
        <v>12083</v>
      </c>
      <c r="C12350" s="774" t="s">
        <v>7728</v>
      </c>
      <c r="D12350" s="774" t="s">
        <v>7737</v>
      </c>
      <c r="E12350" s="717">
        <v>31.55</v>
      </c>
    </row>
    <row r="12351" spans="1:5">
      <c r="A12351" s="774">
        <v>38885</v>
      </c>
      <c r="B12351" s="774" t="s">
        <v>12084</v>
      </c>
      <c r="C12351" s="774" t="s">
        <v>7728</v>
      </c>
      <c r="D12351" s="774" t="s">
        <v>7737</v>
      </c>
      <c r="E12351" s="717">
        <v>30.52</v>
      </c>
    </row>
    <row r="12352" spans="1:5">
      <c r="A12352" s="774">
        <v>38886</v>
      </c>
      <c r="B12352" s="774" t="s">
        <v>12085</v>
      </c>
      <c r="C12352" s="774" t="s">
        <v>7728</v>
      </c>
      <c r="D12352" s="774" t="s">
        <v>7737</v>
      </c>
      <c r="E12352" s="717">
        <v>32.94</v>
      </c>
    </row>
    <row r="12353" spans="1:5">
      <c r="A12353" s="774">
        <v>38887</v>
      </c>
      <c r="B12353" s="774" t="s">
        <v>12086</v>
      </c>
      <c r="C12353" s="774" t="s">
        <v>7728</v>
      </c>
      <c r="D12353" s="774" t="s">
        <v>7737</v>
      </c>
      <c r="E12353" s="717">
        <v>29.58</v>
      </c>
    </row>
    <row r="12354" spans="1:5">
      <c r="A12354" s="774">
        <v>38888</v>
      </c>
      <c r="B12354" s="774" t="s">
        <v>12087</v>
      </c>
      <c r="C12354" s="774" t="s">
        <v>7728</v>
      </c>
      <c r="D12354" s="774" t="s">
        <v>7737</v>
      </c>
      <c r="E12354" s="717">
        <v>35.17</v>
      </c>
    </row>
    <row r="12355" spans="1:5">
      <c r="A12355" s="774">
        <v>38890</v>
      </c>
      <c r="B12355" s="774" t="s">
        <v>12088</v>
      </c>
      <c r="C12355" s="774" t="s">
        <v>7728</v>
      </c>
      <c r="D12355" s="774" t="s">
        <v>7737</v>
      </c>
      <c r="E12355" s="717">
        <v>52.27</v>
      </c>
    </row>
    <row r="12356" spans="1:5">
      <c r="A12356" s="774">
        <v>38893</v>
      </c>
      <c r="B12356" s="774" t="s">
        <v>12089</v>
      </c>
      <c r="C12356" s="774" t="s">
        <v>7728</v>
      </c>
      <c r="D12356" s="774" t="s">
        <v>7737</v>
      </c>
      <c r="E12356" s="717">
        <v>42.04</v>
      </c>
    </row>
    <row r="12357" spans="1:5">
      <c r="A12357" s="774">
        <v>38894</v>
      </c>
      <c r="B12357" s="774" t="s">
        <v>12090</v>
      </c>
      <c r="C12357" s="774" t="s">
        <v>7728</v>
      </c>
      <c r="D12357" s="774" t="s">
        <v>7737</v>
      </c>
      <c r="E12357" s="717">
        <v>53.39</v>
      </c>
    </row>
    <row r="12358" spans="1:5">
      <c r="A12358" s="774">
        <v>38896</v>
      </c>
      <c r="B12358" s="774" t="s">
        <v>12091</v>
      </c>
      <c r="C12358" s="774" t="s">
        <v>7728</v>
      </c>
      <c r="D12358" s="774" t="s">
        <v>7737</v>
      </c>
      <c r="E12358" s="717">
        <v>54.45</v>
      </c>
    </row>
    <row r="12359" spans="1:5">
      <c r="A12359" s="774">
        <v>39324</v>
      </c>
      <c r="B12359" s="774" t="s">
        <v>12092</v>
      </c>
      <c r="C12359" s="774" t="s">
        <v>7728</v>
      </c>
      <c r="D12359" s="774" t="s">
        <v>7723</v>
      </c>
      <c r="E12359" s="717">
        <v>6.96</v>
      </c>
    </row>
    <row r="12360" spans="1:5">
      <c r="A12360" s="774">
        <v>39325</v>
      </c>
      <c r="B12360" s="774" t="s">
        <v>12093</v>
      </c>
      <c r="C12360" s="774" t="s">
        <v>7728</v>
      </c>
      <c r="D12360" s="774" t="s">
        <v>7723</v>
      </c>
      <c r="E12360" s="717">
        <v>10.54</v>
      </c>
    </row>
    <row r="12361" spans="1:5">
      <c r="A12361" s="774">
        <v>39326</v>
      </c>
      <c r="B12361" s="774" t="s">
        <v>12094</v>
      </c>
      <c r="C12361" s="774" t="s">
        <v>7728</v>
      </c>
      <c r="D12361" s="774" t="s">
        <v>7723</v>
      </c>
      <c r="E12361" s="717">
        <v>27.14</v>
      </c>
    </row>
    <row r="12362" spans="1:5">
      <c r="A12362" s="774">
        <v>39327</v>
      </c>
      <c r="B12362" s="774" t="s">
        <v>12095</v>
      </c>
      <c r="C12362" s="774" t="s">
        <v>7728</v>
      </c>
      <c r="D12362" s="774" t="s">
        <v>7723</v>
      </c>
      <c r="E12362" s="717">
        <v>41.11</v>
      </c>
    </row>
    <row r="12363" spans="1:5">
      <c r="A12363" s="774">
        <v>20176</v>
      </c>
      <c r="B12363" s="774" t="s">
        <v>12096</v>
      </c>
      <c r="C12363" s="774" t="s">
        <v>7728</v>
      </c>
      <c r="D12363" s="774" t="s">
        <v>7723</v>
      </c>
      <c r="E12363" s="717">
        <v>43.3</v>
      </c>
    </row>
    <row r="12364" spans="1:5">
      <c r="A12364" s="774">
        <v>11378</v>
      </c>
      <c r="B12364" s="774" t="s">
        <v>12097</v>
      </c>
      <c r="C12364" s="774" t="s">
        <v>7728</v>
      </c>
      <c r="D12364" s="774" t="s">
        <v>7737</v>
      </c>
      <c r="E12364" s="717">
        <v>85.32</v>
      </c>
    </row>
    <row r="12365" spans="1:5">
      <c r="A12365" s="774">
        <v>11379</v>
      </c>
      <c r="B12365" s="774" t="s">
        <v>12098</v>
      </c>
      <c r="C12365" s="774" t="s">
        <v>7728</v>
      </c>
      <c r="D12365" s="774" t="s">
        <v>7737</v>
      </c>
      <c r="E12365" s="717">
        <v>72.099999999999994</v>
      </c>
    </row>
    <row r="12366" spans="1:5">
      <c r="A12366" s="774">
        <v>11493</v>
      </c>
      <c r="B12366" s="774" t="s">
        <v>12099</v>
      </c>
      <c r="C12366" s="774" t="s">
        <v>7728</v>
      </c>
      <c r="D12366" s="774" t="s">
        <v>7737</v>
      </c>
      <c r="E12366" s="717">
        <v>41.58</v>
      </c>
    </row>
    <row r="12367" spans="1:5">
      <c r="A12367" s="774">
        <v>42717</v>
      </c>
      <c r="B12367" s="774" t="s">
        <v>12100</v>
      </c>
      <c r="C12367" s="774" t="s">
        <v>7728</v>
      </c>
      <c r="D12367" s="774" t="s">
        <v>7737</v>
      </c>
      <c r="E12367" s="717">
        <v>470.07</v>
      </c>
    </row>
    <row r="12368" spans="1:5">
      <c r="A12368" s="774">
        <v>42718</v>
      </c>
      <c r="B12368" s="774" t="s">
        <v>12101</v>
      </c>
      <c r="C12368" s="774" t="s">
        <v>7728</v>
      </c>
      <c r="D12368" s="774" t="s">
        <v>7737</v>
      </c>
      <c r="E12368" s="717">
        <v>521.88</v>
      </c>
    </row>
    <row r="12369" spans="1:5">
      <c r="A12369" s="774">
        <v>7106</v>
      </c>
      <c r="B12369" s="774" t="s">
        <v>12102</v>
      </c>
      <c r="C12369" s="774" t="s">
        <v>7728</v>
      </c>
      <c r="D12369" s="774" t="s">
        <v>7723</v>
      </c>
      <c r="E12369" s="717">
        <v>164.71</v>
      </c>
    </row>
    <row r="12370" spans="1:5">
      <c r="A12370" s="774">
        <v>7104</v>
      </c>
      <c r="B12370" s="774" t="s">
        <v>12103</v>
      </c>
      <c r="C12370" s="774" t="s">
        <v>7728</v>
      </c>
      <c r="D12370" s="774" t="s">
        <v>7723</v>
      </c>
      <c r="E12370" s="717">
        <v>3.43</v>
      </c>
    </row>
    <row r="12371" spans="1:5">
      <c r="A12371" s="774">
        <v>7136</v>
      </c>
      <c r="B12371" s="774" t="s">
        <v>12104</v>
      </c>
      <c r="C12371" s="774" t="s">
        <v>7728</v>
      </c>
      <c r="D12371" s="774" t="s">
        <v>7723</v>
      </c>
      <c r="E12371" s="717">
        <v>6.45</v>
      </c>
    </row>
    <row r="12372" spans="1:5">
      <c r="A12372" s="774">
        <v>7128</v>
      </c>
      <c r="B12372" s="774" t="s">
        <v>12105</v>
      </c>
      <c r="C12372" s="774" t="s">
        <v>7728</v>
      </c>
      <c r="D12372" s="774" t="s">
        <v>7723</v>
      </c>
      <c r="E12372" s="717">
        <v>10.58</v>
      </c>
    </row>
    <row r="12373" spans="1:5">
      <c r="A12373" s="774">
        <v>7108</v>
      </c>
      <c r="B12373" s="774" t="s">
        <v>12106</v>
      </c>
      <c r="C12373" s="774" t="s">
        <v>7728</v>
      </c>
      <c r="D12373" s="774" t="s">
        <v>7723</v>
      </c>
      <c r="E12373" s="717">
        <v>11.32</v>
      </c>
    </row>
    <row r="12374" spans="1:5">
      <c r="A12374" s="774">
        <v>7129</v>
      </c>
      <c r="B12374" s="774" t="s">
        <v>12107</v>
      </c>
      <c r="C12374" s="774" t="s">
        <v>7728</v>
      </c>
      <c r="D12374" s="774" t="s">
        <v>7723</v>
      </c>
      <c r="E12374" s="717">
        <v>9.41</v>
      </c>
    </row>
    <row r="12375" spans="1:5">
      <c r="A12375" s="774">
        <v>7130</v>
      </c>
      <c r="B12375" s="774" t="s">
        <v>12108</v>
      </c>
      <c r="C12375" s="774" t="s">
        <v>7728</v>
      </c>
      <c r="D12375" s="774" t="s">
        <v>7723</v>
      </c>
      <c r="E12375" s="717">
        <v>15.35</v>
      </c>
    </row>
    <row r="12376" spans="1:5">
      <c r="A12376" s="774">
        <v>7131</v>
      </c>
      <c r="B12376" s="774" t="s">
        <v>12109</v>
      </c>
      <c r="C12376" s="774" t="s">
        <v>7728</v>
      </c>
      <c r="D12376" s="774" t="s">
        <v>7723</v>
      </c>
      <c r="E12376" s="717">
        <v>18.82</v>
      </c>
    </row>
    <row r="12377" spans="1:5">
      <c r="A12377" s="774">
        <v>7132</v>
      </c>
      <c r="B12377" s="774" t="s">
        <v>12110</v>
      </c>
      <c r="C12377" s="774" t="s">
        <v>7728</v>
      </c>
      <c r="D12377" s="774" t="s">
        <v>7723</v>
      </c>
      <c r="E12377" s="717">
        <v>52.27</v>
      </c>
    </row>
    <row r="12378" spans="1:5">
      <c r="A12378" s="774">
        <v>7133</v>
      </c>
      <c r="B12378" s="774" t="s">
        <v>12111</v>
      </c>
      <c r="C12378" s="774" t="s">
        <v>7728</v>
      </c>
      <c r="D12378" s="774" t="s">
        <v>7723</v>
      </c>
      <c r="E12378" s="717">
        <v>81.180000000000007</v>
      </c>
    </row>
    <row r="12379" spans="1:5">
      <c r="A12379" s="774">
        <v>37420</v>
      </c>
      <c r="B12379" s="774" t="s">
        <v>12112</v>
      </c>
      <c r="C12379" s="774" t="s">
        <v>7728</v>
      </c>
      <c r="D12379" s="774" t="s">
        <v>7737</v>
      </c>
      <c r="E12379" s="717">
        <v>36.49</v>
      </c>
    </row>
    <row r="12380" spans="1:5">
      <c r="A12380" s="774">
        <v>37421</v>
      </c>
      <c r="B12380" s="774" t="s">
        <v>12113</v>
      </c>
      <c r="C12380" s="774" t="s">
        <v>7728</v>
      </c>
      <c r="D12380" s="774" t="s">
        <v>7737</v>
      </c>
      <c r="E12380" s="717">
        <v>49.87</v>
      </c>
    </row>
    <row r="12381" spans="1:5">
      <c r="A12381" s="774">
        <v>37422</v>
      </c>
      <c r="B12381" s="774" t="s">
        <v>12114</v>
      </c>
      <c r="C12381" s="774" t="s">
        <v>7728</v>
      </c>
      <c r="D12381" s="774" t="s">
        <v>7737</v>
      </c>
      <c r="E12381" s="717">
        <v>46.68</v>
      </c>
    </row>
    <row r="12382" spans="1:5">
      <c r="A12382" s="774">
        <v>37443</v>
      </c>
      <c r="B12382" s="774" t="s">
        <v>12115</v>
      </c>
      <c r="C12382" s="774" t="s">
        <v>7728</v>
      </c>
      <c r="D12382" s="774" t="s">
        <v>7737</v>
      </c>
      <c r="E12382" s="717">
        <v>149.44</v>
      </c>
    </row>
    <row r="12383" spans="1:5">
      <c r="A12383" s="774">
        <v>37444</v>
      </c>
      <c r="B12383" s="774" t="s">
        <v>12116</v>
      </c>
      <c r="C12383" s="774" t="s">
        <v>7728</v>
      </c>
      <c r="D12383" s="774" t="s">
        <v>7737</v>
      </c>
      <c r="E12383" s="717">
        <v>151.97999999999999</v>
      </c>
    </row>
    <row r="12384" spans="1:5">
      <c r="A12384" s="774">
        <v>37445</v>
      </c>
      <c r="B12384" s="774" t="s">
        <v>12117</v>
      </c>
      <c r="C12384" s="774" t="s">
        <v>7728</v>
      </c>
      <c r="D12384" s="774" t="s">
        <v>7737</v>
      </c>
      <c r="E12384" s="717">
        <v>230.36</v>
      </c>
    </row>
    <row r="12385" spans="1:5">
      <c r="A12385" s="774">
        <v>37446</v>
      </c>
      <c r="B12385" s="774" t="s">
        <v>12118</v>
      </c>
      <c r="C12385" s="774" t="s">
        <v>7728</v>
      </c>
      <c r="D12385" s="774" t="s">
        <v>7737</v>
      </c>
      <c r="E12385" s="717">
        <v>251.13</v>
      </c>
    </row>
    <row r="12386" spans="1:5">
      <c r="A12386" s="774">
        <v>37447</v>
      </c>
      <c r="B12386" s="774" t="s">
        <v>12119</v>
      </c>
      <c r="C12386" s="774" t="s">
        <v>7728</v>
      </c>
      <c r="D12386" s="774" t="s">
        <v>7737</v>
      </c>
      <c r="E12386" s="717">
        <v>255.06</v>
      </c>
    </row>
    <row r="12387" spans="1:5">
      <c r="A12387" s="774">
        <v>37448</v>
      </c>
      <c r="B12387" s="774" t="s">
        <v>12120</v>
      </c>
      <c r="C12387" s="774" t="s">
        <v>7728</v>
      </c>
      <c r="D12387" s="774" t="s">
        <v>7737</v>
      </c>
      <c r="E12387" s="717">
        <v>349.85</v>
      </c>
    </row>
    <row r="12388" spans="1:5">
      <c r="A12388" s="774">
        <v>37440</v>
      </c>
      <c r="B12388" s="774" t="s">
        <v>12121</v>
      </c>
      <c r="C12388" s="774" t="s">
        <v>7728</v>
      </c>
      <c r="D12388" s="774" t="s">
        <v>7737</v>
      </c>
      <c r="E12388" s="717">
        <v>118.62</v>
      </c>
    </row>
    <row r="12389" spans="1:5">
      <c r="A12389" s="774">
        <v>37441</v>
      </c>
      <c r="B12389" s="774" t="s">
        <v>12122</v>
      </c>
      <c r="C12389" s="774" t="s">
        <v>7728</v>
      </c>
      <c r="D12389" s="774" t="s">
        <v>7737</v>
      </c>
      <c r="E12389" s="717">
        <v>118.62</v>
      </c>
    </row>
    <row r="12390" spans="1:5">
      <c r="A12390" s="774">
        <v>37442</v>
      </c>
      <c r="B12390" s="774" t="s">
        <v>12123</v>
      </c>
      <c r="C12390" s="774" t="s">
        <v>7728</v>
      </c>
      <c r="D12390" s="774" t="s">
        <v>7737</v>
      </c>
      <c r="E12390" s="717">
        <v>142.87</v>
      </c>
    </row>
    <row r="12391" spans="1:5">
      <c r="A12391" s="774">
        <v>38017</v>
      </c>
      <c r="B12391" s="774" t="s">
        <v>12124</v>
      </c>
      <c r="C12391" s="774" t="s">
        <v>7728</v>
      </c>
      <c r="D12391" s="774" t="s">
        <v>7723</v>
      </c>
      <c r="E12391" s="717">
        <v>9.9</v>
      </c>
    </row>
    <row r="12392" spans="1:5">
      <c r="A12392" s="774">
        <v>38018</v>
      </c>
      <c r="B12392" s="774" t="s">
        <v>12125</v>
      </c>
      <c r="C12392" s="774" t="s">
        <v>7728</v>
      </c>
      <c r="D12392" s="774" t="s">
        <v>7723</v>
      </c>
      <c r="E12392" s="717">
        <v>10.93</v>
      </c>
    </row>
    <row r="12393" spans="1:5">
      <c r="A12393" s="774">
        <v>39895</v>
      </c>
      <c r="B12393" s="774" t="s">
        <v>12126</v>
      </c>
      <c r="C12393" s="774" t="s">
        <v>7728</v>
      </c>
      <c r="D12393" s="774" t="s">
        <v>7737</v>
      </c>
      <c r="E12393" s="717">
        <v>35.549999999999997</v>
      </c>
    </row>
    <row r="12394" spans="1:5">
      <c r="A12394" s="774">
        <v>39896</v>
      </c>
      <c r="B12394" s="774" t="s">
        <v>12127</v>
      </c>
      <c r="C12394" s="774" t="s">
        <v>7728</v>
      </c>
      <c r="D12394" s="774" t="s">
        <v>7737</v>
      </c>
      <c r="E12394" s="717">
        <v>52.11</v>
      </c>
    </row>
    <row r="12395" spans="1:5">
      <c r="A12395" s="774">
        <v>38873</v>
      </c>
      <c r="B12395" s="774" t="s">
        <v>12128</v>
      </c>
      <c r="C12395" s="774" t="s">
        <v>7728</v>
      </c>
      <c r="D12395" s="774" t="s">
        <v>7737</v>
      </c>
      <c r="E12395" s="717">
        <v>16.37</v>
      </c>
    </row>
    <row r="12396" spans="1:5">
      <c r="A12396" s="774">
        <v>38874</v>
      </c>
      <c r="B12396" s="774" t="s">
        <v>12129</v>
      </c>
      <c r="C12396" s="774" t="s">
        <v>7728</v>
      </c>
      <c r="D12396" s="774" t="s">
        <v>7737</v>
      </c>
      <c r="E12396" s="717">
        <v>19.91</v>
      </c>
    </row>
    <row r="12397" spans="1:5">
      <c r="A12397" s="774">
        <v>38875</v>
      </c>
      <c r="B12397" s="774" t="s">
        <v>12130</v>
      </c>
      <c r="C12397" s="774" t="s">
        <v>7728</v>
      </c>
      <c r="D12397" s="774" t="s">
        <v>7737</v>
      </c>
      <c r="E12397" s="717">
        <v>35.19</v>
      </c>
    </row>
    <row r="12398" spans="1:5">
      <c r="A12398" s="774">
        <v>38876</v>
      </c>
      <c r="B12398" s="774" t="s">
        <v>12131</v>
      </c>
      <c r="C12398" s="774" t="s">
        <v>7728</v>
      </c>
      <c r="D12398" s="774" t="s">
        <v>7737</v>
      </c>
      <c r="E12398" s="717">
        <v>47.34</v>
      </c>
    </row>
    <row r="12399" spans="1:5">
      <c r="A12399" s="774">
        <v>39000</v>
      </c>
      <c r="B12399" s="774" t="s">
        <v>12132</v>
      </c>
      <c r="C12399" s="774" t="s">
        <v>7728</v>
      </c>
      <c r="D12399" s="774" t="s">
        <v>7737</v>
      </c>
      <c r="E12399" s="717">
        <v>32.28</v>
      </c>
    </row>
    <row r="12400" spans="1:5">
      <c r="A12400" s="774">
        <v>38674</v>
      </c>
      <c r="B12400" s="774" t="s">
        <v>12133</v>
      </c>
      <c r="C12400" s="774" t="s">
        <v>7728</v>
      </c>
      <c r="D12400" s="774" t="s">
        <v>7723</v>
      </c>
      <c r="E12400" s="717">
        <v>34.43</v>
      </c>
    </row>
    <row r="12401" spans="1:5">
      <c r="A12401" s="774">
        <v>38911</v>
      </c>
      <c r="B12401" s="774" t="s">
        <v>12134</v>
      </c>
      <c r="C12401" s="774" t="s">
        <v>7728</v>
      </c>
      <c r="D12401" s="774" t="s">
        <v>7737</v>
      </c>
      <c r="E12401" s="717">
        <v>58.71</v>
      </c>
    </row>
    <row r="12402" spans="1:5">
      <c r="A12402" s="774">
        <v>38912</v>
      </c>
      <c r="B12402" s="774" t="s">
        <v>12135</v>
      </c>
      <c r="C12402" s="774" t="s">
        <v>7728</v>
      </c>
      <c r="D12402" s="774" t="s">
        <v>7737</v>
      </c>
      <c r="E12402" s="717">
        <v>74.61</v>
      </c>
    </row>
    <row r="12403" spans="1:5">
      <c r="A12403" s="774">
        <v>38019</v>
      </c>
      <c r="B12403" s="774" t="s">
        <v>12136</v>
      </c>
      <c r="C12403" s="774" t="s">
        <v>7728</v>
      </c>
      <c r="D12403" s="774" t="s">
        <v>7723</v>
      </c>
      <c r="E12403" s="717">
        <v>8.6300000000000008</v>
      </c>
    </row>
    <row r="12404" spans="1:5">
      <c r="A12404" s="774">
        <v>38020</v>
      </c>
      <c r="B12404" s="774" t="s">
        <v>12137</v>
      </c>
      <c r="C12404" s="774" t="s">
        <v>7728</v>
      </c>
      <c r="D12404" s="774" t="s">
        <v>7723</v>
      </c>
      <c r="E12404" s="717">
        <v>10.93</v>
      </c>
    </row>
    <row r="12405" spans="1:5">
      <c r="A12405" s="774">
        <v>38454</v>
      </c>
      <c r="B12405" s="774" t="s">
        <v>12138</v>
      </c>
      <c r="C12405" s="774" t="s">
        <v>7728</v>
      </c>
      <c r="D12405" s="774" t="s">
        <v>7737</v>
      </c>
      <c r="E12405" s="717">
        <v>5.89</v>
      </c>
    </row>
    <row r="12406" spans="1:5">
      <c r="A12406" s="774">
        <v>38455</v>
      </c>
      <c r="B12406" s="774" t="s">
        <v>12139</v>
      </c>
      <c r="C12406" s="774" t="s">
        <v>7728</v>
      </c>
      <c r="D12406" s="774" t="s">
        <v>7737</v>
      </c>
      <c r="E12406" s="717">
        <v>5.39</v>
      </c>
    </row>
    <row r="12407" spans="1:5">
      <c r="A12407" s="774">
        <v>38462</v>
      </c>
      <c r="B12407" s="774" t="s">
        <v>12140</v>
      </c>
      <c r="C12407" s="774" t="s">
        <v>7728</v>
      </c>
      <c r="D12407" s="774" t="s">
        <v>7737</v>
      </c>
      <c r="E12407" s="717">
        <v>152.22999999999999</v>
      </c>
    </row>
    <row r="12408" spans="1:5">
      <c r="A12408" s="774">
        <v>36362</v>
      </c>
      <c r="B12408" s="774" t="s">
        <v>12141</v>
      </c>
      <c r="C12408" s="774" t="s">
        <v>7728</v>
      </c>
      <c r="D12408" s="774" t="s">
        <v>7737</v>
      </c>
      <c r="E12408" s="717">
        <v>2.3199999999999998</v>
      </c>
    </row>
    <row r="12409" spans="1:5">
      <c r="A12409" s="774">
        <v>36298</v>
      </c>
      <c r="B12409" s="774" t="s">
        <v>12142</v>
      </c>
      <c r="C12409" s="774" t="s">
        <v>7728</v>
      </c>
      <c r="D12409" s="774" t="s">
        <v>7737</v>
      </c>
      <c r="E12409" s="717">
        <v>3.43</v>
      </c>
    </row>
    <row r="12410" spans="1:5">
      <c r="A12410" s="774">
        <v>38456</v>
      </c>
      <c r="B12410" s="774" t="s">
        <v>12143</v>
      </c>
      <c r="C12410" s="774" t="s">
        <v>7728</v>
      </c>
      <c r="D12410" s="774" t="s">
        <v>7737</v>
      </c>
      <c r="E12410" s="717">
        <v>5.6</v>
      </c>
    </row>
    <row r="12411" spans="1:5">
      <c r="A12411" s="774">
        <v>38457</v>
      </c>
      <c r="B12411" s="774" t="s">
        <v>12144</v>
      </c>
      <c r="C12411" s="774" t="s">
        <v>7728</v>
      </c>
      <c r="D12411" s="774" t="s">
        <v>7737</v>
      </c>
      <c r="E12411" s="717">
        <v>12.62</v>
      </c>
    </row>
    <row r="12412" spans="1:5">
      <c r="A12412" s="774">
        <v>38458</v>
      </c>
      <c r="B12412" s="774" t="s">
        <v>12145</v>
      </c>
      <c r="C12412" s="774" t="s">
        <v>7728</v>
      </c>
      <c r="D12412" s="774" t="s">
        <v>7737</v>
      </c>
      <c r="E12412" s="717">
        <v>16.920000000000002</v>
      </c>
    </row>
    <row r="12413" spans="1:5">
      <c r="A12413" s="774">
        <v>38459</v>
      </c>
      <c r="B12413" s="774" t="s">
        <v>12146</v>
      </c>
      <c r="C12413" s="774" t="s">
        <v>7728</v>
      </c>
      <c r="D12413" s="774" t="s">
        <v>7737</v>
      </c>
      <c r="E12413" s="717">
        <v>29.86</v>
      </c>
    </row>
    <row r="12414" spans="1:5">
      <c r="A12414" s="774">
        <v>38460</v>
      </c>
      <c r="B12414" s="774" t="s">
        <v>12147</v>
      </c>
      <c r="C12414" s="774" t="s">
        <v>7728</v>
      </c>
      <c r="D12414" s="774" t="s">
        <v>7737</v>
      </c>
      <c r="E12414" s="717">
        <v>62.36</v>
      </c>
    </row>
    <row r="12415" spans="1:5">
      <c r="A12415" s="774">
        <v>38461</v>
      </c>
      <c r="B12415" s="774" t="s">
        <v>12148</v>
      </c>
      <c r="C12415" s="774" t="s">
        <v>7728</v>
      </c>
      <c r="D12415" s="774" t="s">
        <v>7737</v>
      </c>
      <c r="E12415" s="717">
        <v>95.13</v>
      </c>
    </row>
    <row r="12416" spans="1:5">
      <c r="A12416" s="774">
        <v>7094</v>
      </c>
      <c r="B12416" s="774" t="s">
        <v>12149</v>
      </c>
      <c r="C12416" s="774" t="s">
        <v>7728</v>
      </c>
      <c r="D12416" s="774" t="s">
        <v>7723</v>
      </c>
      <c r="E12416" s="717">
        <v>11.87</v>
      </c>
    </row>
    <row r="12417" spans="1:5">
      <c r="A12417" s="774">
        <v>7116</v>
      </c>
      <c r="B12417" s="774" t="s">
        <v>12150</v>
      </c>
      <c r="C12417" s="774" t="s">
        <v>7728</v>
      </c>
      <c r="D12417" s="774" t="s">
        <v>7723</v>
      </c>
      <c r="E12417" s="717">
        <v>3.24</v>
      </c>
    </row>
    <row r="12418" spans="1:5">
      <c r="A12418" s="774">
        <v>7118</v>
      </c>
      <c r="B12418" s="774" t="s">
        <v>12151</v>
      </c>
      <c r="C12418" s="774" t="s">
        <v>7728</v>
      </c>
      <c r="D12418" s="774" t="s">
        <v>7723</v>
      </c>
      <c r="E12418" s="717">
        <v>26.19</v>
      </c>
    </row>
    <row r="12419" spans="1:5">
      <c r="A12419" s="774">
        <v>7117</v>
      </c>
      <c r="B12419" s="774" t="s">
        <v>12152</v>
      </c>
      <c r="C12419" s="774" t="s">
        <v>7728</v>
      </c>
      <c r="D12419" s="774" t="s">
        <v>7723</v>
      </c>
      <c r="E12419" s="717">
        <v>23.28</v>
      </c>
    </row>
    <row r="12420" spans="1:5">
      <c r="A12420" s="774">
        <v>7098</v>
      </c>
      <c r="B12420" s="774" t="s">
        <v>12153</v>
      </c>
      <c r="C12420" s="774" t="s">
        <v>7728</v>
      </c>
      <c r="D12420" s="774" t="s">
        <v>7723</v>
      </c>
      <c r="E12420" s="717">
        <v>3.24</v>
      </c>
    </row>
    <row r="12421" spans="1:5">
      <c r="A12421" s="774">
        <v>7110</v>
      </c>
      <c r="B12421" s="774" t="s">
        <v>12154</v>
      </c>
      <c r="C12421" s="774" t="s">
        <v>7728</v>
      </c>
      <c r="D12421" s="774" t="s">
        <v>7723</v>
      </c>
      <c r="E12421" s="717">
        <v>56.96</v>
      </c>
    </row>
    <row r="12422" spans="1:5">
      <c r="A12422" s="774">
        <v>7123</v>
      </c>
      <c r="B12422" s="774" t="s">
        <v>12155</v>
      </c>
      <c r="C12422" s="774" t="s">
        <v>7728</v>
      </c>
      <c r="D12422" s="774" t="s">
        <v>7723</v>
      </c>
      <c r="E12422" s="717">
        <v>4.18</v>
      </c>
    </row>
    <row r="12423" spans="1:5">
      <c r="A12423" s="774">
        <v>7121</v>
      </c>
      <c r="B12423" s="774" t="s">
        <v>12156</v>
      </c>
      <c r="C12423" s="774" t="s">
        <v>7728</v>
      </c>
      <c r="D12423" s="774" t="s">
        <v>7723</v>
      </c>
      <c r="E12423" s="717">
        <v>10.29</v>
      </c>
    </row>
    <row r="12424" spans="1:5">
      <c r="A12424" s="774">
        <v>7137</v>
      </c>
      <c r="B12424" s="774" t="s">
        <v>12157</v>
      </c>
      <c r="C12424" s="774" t="s">
        <v>7728</v>
      </c>
      <c r="D12424" s="774" t="s">
        <v>7723</v>
      </c>
      <c r="E12424" s="717">
        <v>9.26</v>
      </c>
    </row>
    <row r="12425" spans="1:5">
      <c r="A12425" s="774">
        <v>7122</v>
      </c>
      <c r="B12425" s="774" t="s">
        <v>12158</v>
      </c>
      <c r="C12425" s="774" t="s">
        <v>7728</v>
      </c>
      <c r="D12425" s="774" t="s">
        <v>7723</v>
      </c>
      <c r="E12425" s="717">
        <v>11.58</v>
      </c>
    </row>
    <row r="12426" spans="1:5">
      <c r="A12426" s="774">
        <v>7114</v>
      </c>
      <c r="B12426" s="774" t="s">
        <v>12159</v>
      </c>
      <c r="C12426" s="774" t="s">
        <v>7728</v>
      </c>
      <c r="D12426" s="774" t="s">
        <v>7723</v>
      </c>
      <c r="E12426" s="717">
        <v>17.850000000000001</v>
      </c>
    </row>
    <row r="12427" spans="1:5">
      <c r="A12427" s="774">
        <v>7109</v>
      </c>
      <c r="B12427" s="774" t="s">
        <v>12160</v>
      </c>
      <c r="C12427" s="774" t="s">
        <v>7728</v>
      </c>
      <c r="D12427" s="774" t="s">
        <v>7723</v>
      </c>
      <c r="E12427" s="717">
        <v>3.13</v>
      </c>
    </row>
    <row r="12428" spans="1:5">
      <c r="A12428" s="774">
        <v>7135</v>
      </c>
      <c r="B12428" s="774" t="s">
        <v>12161</v>
      </c>
      <c r="C12428" s="774" t="s">
        <v>7728</v>
      </c>
      <c r="D12428" s="774" t="s">
        <v>7723</v>
      </c>
      <c r="E12428" s="717">
        <v>4.88</v>
      </c>
    </row>
    <row r="12429" spans="1:5">
      <c r="A12429" s="774">
        <v>37947</v>
      </c>
      <c r="B12429" s="774" t="s">
        <v>12162</v>
      </c>
      <c r="C12429" s="774" t="s">
        <v>7728</v>
      </c>
      <c r="D12429" s="774" t="s">
        <v>7723</v>
      </c>
      <c r="E12429" s="717">
        <v>4.9400000000000004</v>
      </c>
    </row>
    <row r="12430" spans="1:5">
      <c r="A12430" s="774">
        <v>7103</v>
      </c>
      <c r="B12430" s="774" t="s">
        <v>12163</v>
      </c>
      <c r="C12430" s="774" t="s">
        <v>7728</v>
      </c>
      <c r="D12430" s="774" t="s">
        <v>7723</v>
      </c>
      <c r="E12430" s="717">
        <v>11.32</v>
      </c>
    </row>
    <row r="12431" spans="1:5">
      <c r="A12431" s="774">
        <v>40419</v>
      </c>
      <c r="B12431" s="774" t="s">
        <v>12164</v>
      </c>
      <c r="C12431" s="774" t="s">
        <v>7728</v>
      </c>
      <c r="D12431" s="774" t="s">
        <v>7737</v>
      </c>
      <c r="E12431" s="717">
        <v>29.16</v>
      </c>
    </row>
    <row r="12432" spans="1:5">
      <c r="A12432" s="774">
        <v>40420</v>
      </c>
      <c r="B12432" s="774" t="s">
        <v>12165</v>
      </c>
      <c r="C12432" s="774" t="s">
        <v>7728</v>
      </c>
      <c r="D12432" s="774" t="s">
        <v>7737</v>
      </c>
      <c r="E12432" s="717">
        <v>42.54</v>
      </c>
    </row>
    <row r="12433" spans="1:5">
      <c r="A12433" s="774">
        <v>40421</v>
      </c>
      <c r="B12433" s="774" t="s">
        <v>12166</v>
      </c>
      <c r="C12433" s="774" t="s">
        <v>7728</v>
      </c>
      <c r="D12433" s="774" t="s">
        <v>7737</v>
      </c>
      <c r="E12433" s="717">
        <v>45.29</v>
      </c>
    </row>
    <row r="12434" spans="1:5">
      <c r="A12434" s="774">
        <v>7126</v>
      </c>
      <c r="B12434" s="774" t="s">
        <v>12167</v>
      </c>
      <c r="C12434" s="774" t="s">
        <v>7728</v>
      </c>
      <c r="D12434" s="774" t="s">
        <v>7723</v>
      </c>
      <c r="E12434" s="717">
        <v>23.76</v>
      </c>
    </row>
    <row r="12435" spans="1:5">
      <c r="A12435" s="774">
        <v>38905</v>
      </c>
      <c r="B12435" s="774" t="s">
        <v>12168</v>
      </c>
      <c r="C12435" s="774" t="s">
        <v>7728</v>
      </c>
      <c r="D12435" s="774" t="s">
        <v>7737</v>
      </c>
      <c r="E12435" s="717">
        <v>18.399999999999999</v>
      </c>
    </row>
    <row r="12436" spans="1:5">
      <c r="A12436" s="774">
        <v>38907</v>
      </c>
      <c r="B12436" s="774" t="s">
        <v>12169</v>
      </c>
      <c r="C12436" s="774" t="s">
        <v>7728</v>
      </c>
      <c r="D12436" s="774" t="s">
        <v>7737</v>
      </c>
      <c r="E12436" s="717">
        <v>19.57</v>
      </c>
    </row>
    <row r="12437" spans="1:5">
      <c r="A12437" s="774">
        <v>38908</v>
      </c>
      <c r="B12437" s="774" t="s">
        <v>12170</v>
      </c>
      <c r="C12437" s="774" t="s">
        <v>7728</v>
      </c>
      <c r="D12437" s="774" t="s">
        <v>7737</v>
      </c>
      <c r="E12437" s="717">
        <v>22.03</v>
      </c>
    </row>
    <row r="12438" spans="1:5">
      <c r="A12438" s="774">
        <v>38909</v>
      </c>
      <c r="B12438" s="774" t="s">
        <v>12171</v>
      </c>
      <c r="C12438" s="774" t="s">
        <v>7728</v>
      </c>
      <c r="D12438" s="774" t="s">
        <v>7737</v>
      </c>
      <c r="E12438" s="717">
        <v>31.67</v>
      </c>
    </row>
    <row r="12439" spans="1:5">
      <c r="A12439" s="774">
        <v>38910</v>
      </c>
      <c r="B12439" s="774" t="s">
        <v>12172</v>
      </c>
      <c r="C12439" s="774" t="s">
        <v>7728</v>
      </c>
      <c r="D12439" s="774" t="s">
        <v>7737</v>
      </c>
      <c r="E12439" s="717">
        <v>34.200000000000003</v>
      </c>
    </row>
    <row r="12440" spans="1:5">
      <c r="A12440" s="774">
        <v>38897</v>
      </c>
      <c r="B12440" s="774" t="s">
        <v>12173</v>
      </c>
      <c r="C12440" s="774" t="s">
        <v>7728</v>
      </c>
      <c r="D12440" s="774" t="s">
        <v>7737</v>
      </c>
      <c r="E12440" s="717">
        <v>18.47</v>
      </c>
    </row>
    <row r="12441" spans="1:5">
      <c r="A12441" s="774">
        <v>38899</v>
      </c>
      <c r="B12441" s="774" t="s">
        <v>12174</v>
      </c>
      <c r="C12441" s="774" t="s">
        <v>7728</v>
      </c>
      <c r="D12441" s="774" t="s">
        <v>7737</v>
      </c>
      <c r="E12441" s="717">
        <v>20.78</v>
      </c>
    </row>
    <row r="12442" spans="1:5">
      <c r="A12442" s="774">
        <v>38900</v>
      </c>
      <c r="B12442" s="774" t="s">
        <v>12175</v>
      </c>
      <c r="C12442" s="774" t="s">
        <v>7728</v>
      </c>
      <c r="D12442" s="774" t="s">
        <v>7737</v>
      </c>
      <c r="E12442" s="717">
        <v>21.67</v>
      </c>
    </row>
    <row r="12443" spans="1:5">
      <c r="A12443" s="774">
        <v>38901</v>
      </c>
      <c r="B12443" s="774" t="s">
        <v>12176</v>
      </c>
      <c r="C12443" s="774" t="s">
        <v>7728</v>
      </c>
      <c r="D12443" s="774" t="s">
        <v>7737</v>
      </c>
      <c r="E12443" s="717">
        <v>35.44</v>
      </c>
    </row>
    <row r="12444" spans="1:5">
      <c r="A12444" s="774">
        <v>38904</v>
      </c>
      <c r="B12444" s="774" t="s">
        <v>12177</v>
      </c>
      <c r="C12444" s="774" t="s">
        <v>7728</v>
      </c>
      <c r="D12444" s="774" t="s">
        <v>7737</v>
      </c>
      <c r="E12444" s="717">
        <v>57.58</v>
      </c>
    </row>
    <row r="12445" spans="1:5">
      <c r="A12445" s="774">
        <v>38903</v>
      </c>
      <c r="B12445" s="774" t="s">
        <v>12178</v>
      </c>
      <c r="C12445" s="774" t="s">
        <v>7728</v>
      </c>
      <c r="D12445" s="774" t="s">
        <v>7737</v>
      </c>
      <c r="E12445" s="717">
        <v>57.22</v>
      </c>
    </row>
    <row r="12446" spans="1:5">
      <c r="A12446" s="774">
        <v>7091</v>
      </c>
      <c r="B12446" s="774" t="s">
        <v>12179</v>
      </c>
      <c r="C12446" s="774" t="s">
        <v>7728</v>
      </c>
      <c r="D12446" s="774" t="s">
        <v>7723</v>
      </c>
      <c r="E12446" s="717">
        <v>15.24</v>
      </c>
    </row>
    <row r="12447" spans="1:5">
      <c r="A12447" s="774">
        <v>11655</v>
      </c>
      <c r="B12447" s="774" t="s">
        <v>12180</v>
      </c>
      <c r="C12447" s="774" t="s">
        <v>7728</v>
      </c>
      <c r="D12447" s="774" t="s">
        <v>7723</v>
      </c>
      <c r="E12447" s="717">
        <v>14.56</v>
      </c>
    </row>
    <row r="12448" spans="1:5">
      <c r="A12448" s="774">
        <v>11656</v>
      </c>
      <c r="B12448" s="774" t="s">
        <v>12181</v>
      </c>
      <c r="C12448" s="774" t="s">
        <v>7728</v>
      </c>
      <c r="D12448" s="774" t="s">
        <v>7723</v>
      </c>
      <c r="E12448" s="717">
        <v>15.23</v>
      </c>
    </row>
    <row r="12449" spans="1:5">
      <c r="A12449" s="774">
        <v>37948</v>
      </c>
      <c r="B12449" s="774" t="s">
        <v>12182</v>
      </c>
      <c r="C12449" s="774" t="s">
        <v>7728</v>
      </c>
      <c r="D12449" s="774" t="s">
        <v>7723</v>
      </c>
      <c r="E12449" s="717">
        <v>3.08</v>
      </c>
    </row>
    <row r="12450" spans="1:5">
      <c r="A12450" s="774">
        <v>7097</v>
      </c>
      <c r="B12450" s="774" t="s">
        <v>12183</v>
      </c>
      <c r="C12450" s="774" t="s">
        <v>7728</v>
      </c>
      <c r="D12450" s="774" t="s">
        <v>7723</v>
      </c>
      <c r="E12450" s="717">
        <v>6.77</v>
      </c>
    </row>
    <row r="12451" spans="1:5">
      <c r="A12451" s="774">
        <v>11657</v>
      </c>
      <c r="B12451" s="774" t="s">
        <v>12184</v>
      </c>
      <c r="C12451" s="774" t="s">
        <v>7728</v>
      </c>
      <c r="D12451" s="774" t="s">
        <v>7723</v>
      </c>
      <c r="E12451" s="717">
        <v>13.27</v>
      </c>
    </row>
    <row r="12452" spans="1:5">
      <c r="A12452" s="774">
        <v>11658</v>
      </c>
      <c r="B12452" s="774" t="s">
        <v>12185</v>
      </c>
      <c r="C12452" s="774" t="s">
        <v>7728</v>
      </c>
      <c r="D12452" s="774" t="s">
        <v>7723</v>
      </c>
      <c r="E12452" s="717">
        <v>13.52</v>
      </c>
    </row>
    <row r="12453" spans="1:5">
      <c r="A12453" s="774">
        <v>7146</v>
      </c>
      <c r="B12453" s="774" t="s">
        <v>12186</v>
      </c>
      <c r="C12453" s="774" t="s">
        <v>7728</v>
      </c>
      <c r="D12453" s="774" t="s">
        <v>7723</v>
      </c>
      <c r="E12453" s="717">
        <v>176.39</v>
      </c>
    </row>
    <row r="12454" spans="1:5">
      <c r="A12454" s="774">
        <v>7138</v>
      </c>
      <c r="B12454" s="774" t="s">
        <v>12187</v>
      </c>
      <c r="C12454" s="774" t="s">
        <v>7728</v>
      </c>
      <c r="D12454" s="774" t="s">
        <v>7723</v>
      </c>
      <c r="E12454" s="717">
        <v>1</v>
      </c>
    </row>
    <row r="12455" spans="1:5">
      <c r="A12455" s="774">
        <v>7139</v>
      </c>
      <c r="B12455" s="774" t="s">
        <v>12188</v>
      </c>
      <c r="C12455" s="774" t="s">
        <v>7728</v>
      </c>
      <c r="D12455" s="774" t="s">
        <v>7723</v>
      </c>
      <c r="E12455" s="717">
        <v>1.31</v>
      </c>
    </row>
    <row r="12456" spans="1:5">
      <c r="A12456" s="774">
        <v>7140</v>
      </c>
      <c r="B12456" s="774" t="s">
        <v>12189</v>
      </c>
      <c r="C12456" s="774" t="s">
        <v>7728</v>
      </c>
      <c r="D12456" s="774" t="s">
        <v>7723</v>
      </c>
      <c r="E12456" s="717">
        <v>4.3499999999999996</v>
      </c>
    </row>
    <row r="12457" spans="1:5">
      <c r="A12457" s="774">
        <v>7141</v>
      </c>
      <c r="B12457" s="774" t="s">
        <v>12190</v>
      </c>
      <c r="C12457" s="774" t="s">
        <v>7728</v>
      </c>
      <c r="D12457" s="774" t="s">
        <v>7723</v>
      </c>
      <c r="E12457" s="717">
        <v>9.52</v>
      </c>
    </row>
    <row r="12458" spans="1:5">
      <c r="A12458" s="774">
        <v>7143</v>
      </c>
      <c r="B12458" s="774" t="s">
        <v>12191</v>
      </c>
      <c r="C12458" s="774" t="s">
        <v>7728</v>
      </c>
      <c r="D12458" s="774" t="s">
        <v>7723</v>
      </c>
      <c r="E12458" s="717">
        <v>31.7</v>
      </c>
    </row>
    <row r="12459" spans="1:5">
      <c r="A12459" s="774">
        <v>7144</v>
      </c>
      <c r="B12459" s="774" t="s">
        <v>12192</v>
      </c>
      <c r="C12459" s="774" t="s">
        <v>7728</v>
      </c>
      <c r="D12459" s="774" t="s">
        <v>7723</v>
      </c>
      <c r="E12459" s="717">
        <v>63.42</v>
      </c>
    </row>
    <row r="12460" spans="1:5">
      <c r="A12460" s="774">
        <v>7145</v>
      </c>
      <c r="B12460" s="774" t="s">
        <v>12193</v>
      </c>
      <c r="C12460" s="774" t="s">
        <v>7728</v>
      </c>
      <c r="D12460" s="774" t="s">
        <v>7723</v>
      </c>
      <c r="E12460" s="717">
        <v>104.01</v>
      </c>
    </row>
    <row r="12461" spans="1:5">
      <c r="A12461" s="774">
        <v>7142</v>
      </c>
      <c r="B12461" s="774" t="s">
        <v>12194</v>
      </c>
      <c r="C12461" s="774" t="s">
        <v>7728</v>
      </c>
      <c r="D12461" s="774" t="s">
        <v>7723</v>
      </c>
      <c r="E12461" s="717">
        <v>10.64</v>
      </c>
    </row>
    <row r="12462" spans="1:5">
      <c r="A12462" s="774">
        <v>3593</v>
      </c>
      <c r="B12462" s="774" t="s">
        <v>12195</v>
      </c>
      <c r="C12462" s="774" t="s">
        <v>7728</v>
      </c>
      <c r="D12462" s="774" t="s">
        <v>7723</v>
      </c>
      <c r="E12462" s="717">
        <v>50.87</v>
      </c>
    </row>
    <row r="12463" spans="1:5">
      <c r="A12463" s="774">
        <v>3588</v>
      </c>
      <c r="B12463" s="774" t="s">
        <v>12196</v>
      </c>
      <c r="C12463" s="774" t="s">
        <v>7728</v>
      </c>
      <c r="D12463" s="774" t="s">
        <v>7723</v>
      </c>
      <c r="E12463" s="717">
        <v>39.21</v>
      </c>
    </row>
    <row r="12464" spans="1:5">
      <c r="A12464" s="774">
        <v>3585</v>
      </c>
      <c r="B12464" s="774" t="s">
        <v>12197</v>
      </c>
      <c r="C12464" s="774" t="s">
        <v>7728</v>
      </c>
      <c r="D12464" s="774" t="s">
        <v>7723</v>
      </c>
      <c r="E12464" s="717">
        <v>12.11</v>
      </c>
    </row>
    <row r="12465" spans="1:5">
      <c r="A12465" s="774">
        <v>3587</v>
      </c>
      <c r="B12465" s="774" t="s">
        <v>12198</v>
      </c>
      <c r="C12465" s="774" t="s">
        <v>7728</v>
      </c>
      <c r="D12465" s="774" t="s">
        <v>7723</v>
      </c>
      <c r="E12465" s="717">
        <v>24.33</v>
      </c>
    </row>
    <row r="12466" spans="1:5">
      <c r="A12466" s="774">
        <v>3590</v>
      </c>
      <c r="B12466" s="774" t="s">
        <v>12199</v>
      </c>
      <c r="C12466" s="774" t="s">
        <v>7728</v>
      </c>
      <c r="D12466" s="774" t="s">
        <v>7723</v>
      </c>
      <c r="E12466" s="717">
        <v>144.44</v>
      </c>
    </row>
    <row r="12467" spans="1:5">
      <c r="A12467" s="774">
        <v>3589</v>
      </c>
      <c r="B12467" s="774" t="s">
        <v>12200</v>
      </c>
      <c r="C12467" s="774" t="s">
        <v>7728</v>
      </c>
      <c r="D12467" s="774" t="s">
        <v>7723</v>
      </c>
      <c r="E12467" s="717">
        <v>77.53</v>
      </c>
    </row>
    <row r="12468" spans="1:5">
      <c r="A12468" s="774">
        <v>3586</v>
      </c>
      <c r="B12468" s="774" t="s">
        <v>12201</v>
      </c>
      <c r="C12468" s="774" t="s">
        <v>7728</v>
      </c>
      <c r="D12468" s="774" t="s">
        <v>7723</v>
      </c>
      <c r="E12468" s="717">
        <v>15.86</v>
      </c>
    </row>
    <row r="12469" spans="1:5">
      <c r="A12469" s="774">
        <v>3592</v>
      </c>
      <c r="B12469" s="774" t="s">
        <v>12202</v>
      </c>
      <c r="C12469" s="774" t="s">
        <v>7728</v>
      </c>
      <c r="D12469" s="774" t="s">
        <v>7723</v>
      </c>
      <c r="E12469" s="717">
        <v>228.32</v>
      </c>
    </row>
    <row r="12470" spans="1:5">
      <c r="A12470" s="774">
        <v>3591</v>
      </c>
      <c r="B12470" s="774" t="s">
        <v>12203</v>
      </c>
      <c r="C12470" s="774" t="s">
        <v>7728</v>
      </c>
      <c r="D12470" s="774" t="s">
        <v>7723</v>
      </c>
      <c r="E12470" s="717">
        <v>366</v>
      </c>
    </row>
    <row r="12471" spans="1:5">
      <c r="A12471" s="774">
        <v>40396</v>
      </c>
      <c r="B12471" s="774" t="s">
        <v>12204</v>
      </c>
      <c r="C12471" s="774" t="s">
        <v>7728</v>
      </c>
      <c r="D12471" s="774" t="s">
        <v>7737</v>
      </c>
      <c r="E12471" s="717">
        <v>75.37</v>
      </c>
    </row>
    <row r="12472" spans="1:5">
      <c r="A12472" s="774">
        <v>40395</v>
      </c>
      <c r="B12472" s="774" t="s">
        <v>12205</v>
      </c>
      <c r="C12472" s="774" t="s">
        <v>7728</v>
      </c>
      <c r="D12472" s="774" t="s">
        <v>7737</v>
      </c>
      <c r="E12472" s="717">
        <v>57.84</v>
      </c>
    </row>
    <row r="12473" spans="1:5">
      <c r="A12473" s="774">
        <v>40392</v>
      </c>
      <c r="B12473" s="774" t="s">
        <v>12206</v>
      </c>
      <c r="C12473" s="774" t="s">
        <v>7728</v>
      </c>
      <c r="D12473" s="774" t="s">
        <v>7737</v>
      </c>
      <c r="E12473" s="717">
        <v>18.61</v>
      </c>
    </row>
    <row r="12474" spans="1:5">
      <c r="A12474" s="774">
        <v>40394</v>
      </c>
      <c r="B12474" s="774" t="s">
        <v>12207</v>
      </c>
      <c r="C12474" s="774" t="s">
        <v>7728</v>
      </c>
      <c r="D12474" s="774" t="s">
        <v>7737</v>
      </c>
      <c r="E12474" s="717">
        <v>37.659999999999997</v>
      </c>
    </row>
    <row r="12475" spans="1:5">
      <c r="A12475" s="774">
        <v>40398</v>
      </c>
      <c r="B12475" s="774" t="s">
        <v>12208</v>
      </c>
      <c r="C12475" s="774" t="s">
        <v>7728</v>
      </c>
      <c r="D12475" s="774" t="s">
        <v>7737</v>
      </c>
      <c r="E12475" s="717">
        <v>241.82</v>
      </c>
    </row>
    <row r="12476" spans="1:5">
      <c r="A12476" s="774">
        <v>40397</v>
      </c>
      <c r="B12476" s="774" t="s">
        <v>12209</v>
      </c>
      <c r="C12476" s="774" t="s">
        <v>7728</v>
      </c>
      <c r="D12476" s="774" t="s">
        <v>7737</v>
      </c>
      <c r="E12476" s="717">
        <v>123.84</v>
      </c>
    </row>
    <row r="12477" spans="1:5">
      <c r="A12477" s="774">
        <v>40393</v>
      </c>
      <c r="B12477" s="774" t="s">
        <v>12210</v>
      </c>
      <c r="C12477" s="774" t="s">
        <v>7728</v>
      </c>
      <c r="D12477" s="774" t="s">
        <v>7737</v>
      </c>
      <c r="E12477" s="717">
        <v>23.97</v>
      </c>
    </row>
    <row r="12478" spans="1:5">
      <c r="A12478" s="774">
        <v>40399</v>
      </c>
      <c r="B12478" s="774" t="s">
        <v>12211</v>
      </c>
      <c r="C12478" s="774" t="s">
        <v>7728</v>
      </c>
      <c r="D12478" s="774" t="s">
        <v>7737</v>
      </c>
      <c r="E12478" s="717">
        <v>395.61</v>
      </c>
    </row>
    <row r="12479" spans="1:5">
      <c r="A12479" s="774">
        <v>39322</v>
      </c>
      <c r="B12479" s="774" t="s">
        <v>12212</v>
      </c>
      <c r="C12479" s="774" t="s">
        <v>7728</v>
      </c>
      <c r="D12479" s="774" t="s">
        <v>7737</v>
      </c>
      <c r="E12479" s="717">
        <v>22.32</v>
      </c>
    </row>
    <row r="12480" spans="1:5">
      <c r="A12480" s="774">
        <v>39289</v>
      </c>
      <c r="B12480" s="774" t="s">
        <v>12213</v>
      </c>
      <c r="C12480" s="774" t="s">
        <v>7728</v>
      </c>
      <c r="D12480" s="774" t="s">
        <v>7737</v>
      </c>
      <c r="E12480" s="717">
        <v>26.74</v>
      </c>
    </row>
    <row r="12481" spans="1:5">
      <c r="A12481" s="774">
        <v>39290</v>
      </c>
      <c r="B12481" s="774" t="s">
        <v>12214</v>
      </c>
      <c r="C12481" s="774" t="s">
        <v>7728</v>
      </c>
      <c r="D12481" s="774" t="s">
        <v>7737</v>
      </c>
      <c r="E12481" s="717">
        <v>45.38</v>
      </c>
    </row>
    <row r="12482" spans="1:5">
      <c r="A12482" s="774">
        <v>39291</v>
      </c>
      <c r="B12482" s="774" t="s">
        <v>12215</v>
      </c>
      <c r="C12482" s="774" t="s">
        <v>7728</v>
      </c>
      <c r="D12482" s="774" t="s">
        <v>7737</v>
      </c>
      <c r="E12482" s="717">
        <v>67.94</v>
      </c>
    </row>
    <row r="12483" spans="1:5">
      <c r="A12483" s="774">
        <v>20174</v>
      </c>
      <c r="B12483" s="774" t="s">
        <v>12216</v>
      </c>
      <c r="C12483" s="774" t="s">
        <v>7728</v>
      </c>
      <c r="D12483" s="774" t="s">
        <v>7723</v>
      </c>
      <c r="E12483" s="717">
        <v>37.14</v>
      </c>
    </row>
    <row r="12484" spans="1:5">
      <c r="A12484" s="774">
        <v>41892</v>
      </c>
      <c r="B12484" s="774" t="s">
        <v>12217</v>
      </c>
      <c r="C12484" s="774" t="s">
        <v>7728</v>
      </c>
      <c r="D12484" s="774" t="s">
        <v>7737</v>
      </c>
      <c r="E12484" s="717">
        <v>107.37</v>
      </c>
    </row>
    <row r="12485" spans="1:5">
      <c r="A12485" s="774">
        <v>7048</v>
      </c>
      <c r="B12485" s="774" t="s">
        <v>12218</v>
      </c>
      <c r="C12485" s="774" t="s">
        <v>7728</v>
      </c>
      <c r="D12485" s="774" t="s">
        <v>7737</v>
      </c>
      <c r="E12485" s="717">
        <v>23.17</v>
      </c>
    </row>
    <row r="12486" spans="1:5">
      <c r="A12486" s="774">
        <v>7088</v>
      </c>
      <c r="B12486" s="774" t="s">
        <v>12219</v>
      </c>
      <c r="C12486" s="774" t="s">
        <v>7728</v>
      </c>
      <c r="D12486" s="774" t="s">
        <v>7737</v>
      </c>
      <c r="E12486" s="717">
        <v>50.68</v>
      </c>
    </row>
    <row r="12487" spans="1:5">
      <c r="A12487" s="774">
        <v>20179</v>
      </c>
      <c r="B12487" s="774" t="s">
        <v>12220</v>
      </c>
      <c r="C12487" s="774" t="s">
        <v>7728</v>
      </c>
      <c r="D12487" s="774" t="s">
        <v>7723</v>
      </c>
      <c r="E12487" s="717">
        <v>50</v>
      </c>
    </row>
    <row r="12488" spans="1:5">
      <c r="A12488" s="774">
        <v>20178</v>
      </c>
      <c r="B12488" s="774" t="s">
        <v>12221</v>
      </c>
      <c r="C12488" s="774" t="s">
        <v>7728</v>
      </c>
      <c r="D12488" s="774" t="s">
        <v>7723</v>
      </c>
      <c r="E12488" s="717">
        <v>44.19</v>
      </c>
    </row>
    <row r="12489" spans="1:5">
      <c r="A12489" s="774">
        <v>20180</v>
      </c>
      <c r="B12489" s="774" t="s">
        <v>12222</v>
      </c>
      <c r="C12489" s="774" t="s">
        <v>7728</v>
      </c>
      <c r="D12489" s="774" t="s">
        <v>7723</v>
      </c>
      <c r="E12489" s="717">
        <v>81.2</v>
      </c>
    </row>
    <row r="12490" spans="1:5">
      <c r="A12490" s="774">
        <v>20181</v>
      </c>
      <c r="B12490" s="774" t="s">
        <v>12223</v>
      </c>
      <c r="C12490" s="774" t="s">
        <v>7728</v>
      </c>
      <c r="D12490" s="774" t="s">
        <v>7723</v>
      </c>
      <c r="E12490" s="717">
        <v>120.46</v>
      </c>
    </row>
    <row r="12491" spans="1:5">
      <c r="A12491" s="774">
        <v>20177</v>
      </c>
      <c r="B12491" s="774" t="s">
        <v>12224</v>
      </c>
      <c r="C12491" s="774" t="s">
        <v>7728</v>
      </c>
      <c r="D12491" s="774" t="s">
        <v>7723</v>
      </c>
      <c r="E12491" s="717">
        <v>28.96</v>
      </c>
    </row>
    <row r="12492" spans="1:5">
      <c r="A12492" s="774">
        <v>7082</v>
      </c>
      <c r="B12492" s="774" t="s">
        <v>12225</v>
      </c>
      <c r="C12492" s="774" t="s">
        <v>7728</v>
      </c>
      <c r="D12492" s="774" t="s">
        <v>7737</v>
      </c>
      <c r="E12492" s="717">
        <v>50.64</v>
      </c>
    </row>
    <row r="12493" spans="1:5">
      <c r="A12493" s="774">
        <v>42707</v>
      </c>
      <c r="B12493" s="774" t="s">
        <v>12226</v>
      </c>
      <c r="C12493" s="774" t="s">
        <v>7728</v>
      </c>
      <c r="D12493" s="774" t="s">
        <v>7737</v>
      </c>
      <c r="E12493" s="717">
        <v>137.51</v>
      </c>
    </row>
    <row r="12494" spans="1:5">
      <c r="A12494" s="774">
        <v>7069</v>
      </c>
      <c r="B12494" s="774" t="s">
        <v>12227</v>
      </c>
      <c r="C12494" s="774" t="s">
        <v>7728</v>
      </c>
      <c r="D12494" s="774" t="s">
        <v>7737</v>
      </c>
      <c r="E12494" s="717">
        <v>112.38</v>
      </c>
    </row>
    <row r="12495" spans="1:5">
      <c r="A12495" s="774">
        <v>42708</v>
      </c>
      <c r="B12495" s="774" t="s">
        <v>12228</v>
      </c>
      <c r="C12495" s="774" t="s">
        <v>7728</v>
      </c>
      <c r="D12495" s="774" t="s">
        <v>7737</v>
      </c>
      <c r="E12495" s="717">
        <v>360.94</v>
      </c>
    </row>
    <row r="12496" spans="1:5">
      <c r="A12496" s="774">
        <v>7070</v>
      </c>
      <c r="B12496" s="774" t="s">
        <v>12229</v>
      </c>
      <c r="C12496" s="774" t="s">
        <v>7728</v>
      </c>
      <c r="D12496" s="774" t="s">
        <v>7737</v>
      </c>
      <c r="E12496" s="717">
        <v>160.93</v>
      </c>
    </row>
    <row r="12497" spans="1:5">
      <c r="A12497" s="774">
        <v>42709</v>
      </c>
      <c r="B12497" s="774" t="s">
        <v>12230</v>
      </c>
      <c r="C12497" s="774" t="s">
        <v>7728</v>
      </c>
      <c r="D12497" s="774" t="s">
        <v>7737</v>
      </c>
      <c r="E12497" s="717">
        <v>539.80999999999995</v>
      </c>
    </row>
    <row r="12498" spans="1:5">
      <c r="A12498" s="774">
        <v>42710</v>
      </c>
      <c r="B12498" s="774" t="s">
        <v>12231</v>
      </c>
      <c r="C12498" s="774" t="s">
        <v>7728</v>
      </c>
      <c r="D12498" s="774" t="s">
        <v>7737</v>
      </c>
      <c r="E12498" s="718">
        <v>1551.68</v>
      </c>
    </row>
    <row r="12499" spans="1:5">
      <c r="A12499" s="774">
        <v>42716</v>
      </c>
      <c r="B12499" s="774" t="s">
        <v>12232</v>
      </c>
      <c r="C12499" s="774" t="s">
        <v>7728</v>
      </c>
      <c r="D12499" s="774" t="s">
        <v>7737</v>
      </c>
      <c r="E12499" s="718">
        <v>1931.33</v>
      </c>
    </row>
    <row r="12500" spans="1:5">
      <c r="A12500" s="774">
        <v>20172</v>
      </c>
      <c r="B12500" s="774" t="s">
        <v>12233</v>
      </c>
      <c r="C12500" s="774" t="s">
        <v>7728</v>
      </c>
      <c r="D12500" s="774" t="s">
        <v>7737</v>
      </c>
      <c r="E12500" s="717">
        <v>37.14</v>
      </c>
    </row>
    <row r="12501" spans="1:5">
      <c r="A12501" s="774">
        <v>40945</v>
      </c>
      <c r="B12501" s="774" t="s">
        <v>12234</v>
      </c>
      <c r="C12501" s="774" t="s">
        <v>615</v>
      </c>
      <c r="D12501" s="774" t="s">
        <v>7723</v>
      </c>
      <c r="E12501" s="717">
        <v>13.85</v>
      </c>
    </row>
    <row r="12502" spans="1:5">
      <c r="A12502" s="774">
        <v>40946</v>
      </c>
      <c r="B12502" s="774" t="s">
        <v>12235</v>
      </c>
      <c r="C12502" s="774" t="s">
        <v>7941</v>
      </c>
      <c r="D12502" s="774" t="s">
        <v>7723</v>
      </c>
      <c r="E12502" s="718">
        <v>2469.59</v>
      </c>
    </row>
    <row r="12503" spans="1:5">
      <c r="A12503" s="774">
        <v>7153</v>
      </c>
      <c r="B12503" s="774" t="s">
        <v>12236</v>
      </c>
      <c r="C12503" s="774" t="s">
        <v>615</v>
      </c>
      <c r="D12503" s="774" t="s">
        <v>7723</v>
      </c>
      <c r="E12503" s="717">
        <v>39.28</v>
      </c>
    </row>
    <row r="12504" spans="1:5">
      <c r="A12504" s="774">
        <v>41089</v>
      </c>
      <c r="B12504" s="774" t="s">
        <v>12237</v>
      </c>
      <c r="C12504" s="774" t="s">
        <v>7941</v>
      </c>
      <c r="D12504" s="774" t="s">
        <v>7723</v>
      </c>
      <c r="E12504" s="718">
        <v>6999.33</v>
      </c>
    </row>
    <row r="12505" spans="1:5">
      <c r="A12505" s="774">
        <v>40943</v>
      </c>
      <c r="B12505" s="774" t="s">
        <v>12238</v>
      </c>
      <c r="C12505" s="774" t="s">
        <v>615</v>
      </c>
      <c r="D12505" s="774" t="s">
        <v>7723</v>
      </c>
      <c r="E12505" s="717">
        <v>32.78</v>
      </c>
    </row>
    <row r="12506" spans="1:5">
      <c r="A12506" s="774">
        <v>40944</v>
      </c>
      <c r="B12506" s="774" t="s">
        <v>12239</v>
      </c>
      <c r="C12506" s="774" t="s">
        <v>7941</v>
      </c>
      <c r="D12506" s="774" t="s">
        <v>7723</v>
      </c>
      <c r="E12506" s="718">
        <v>5841.6</v>
      </c>
    </row>
    <row r="12507" spans="1:5">
      <c r="A12507" s="774">
        <v>6175</v>
      </c>
      <c r="B12507" s="774" t="s">
        <v>12240</v>
      </c>
      <c r="C12507" s="774" t="s">
        <v>615</v>
      </c>
      <c r="D12507" s="774" t="s">
        <v>7723</v>
      </c>
      <c r="E12507" s="717">
        <v>19.22</v>
      </c>
    </row>
    <row r="12508" spans="1:5">
      <c r="A12508" s="774">
        <v>41092</v>
      </c>
      <c r="B12508" s="774" t="s">
        <v>12241</v>
      </c>
      <c r="C12508" s="774" t="s">
        <v>7941</v>
      </c>
      <c r="D12508" s="774" t="s">
        <v>7723</v>
      </c>
      <c r="E12508" s="718">
        <v>3427.28</v>
      </c>
    </row>
    <row r="12509" spans="1:5">
      <c r="A12509" s="774">
        <v>37712</v>
      </c>
      <c r="B12509" s="774" t="s">
        <v>12242</v>
      </c>
      <c r="C12509" s="774" t="s">
        <v>7725</v>
      </c>
      <c r="D12509" s="774" t="s">
        <v>7737</v>
      </c>
      <c r="E12509" s="717">
        <v>61.49</v>
      </c>
    </row>
    <row r="12510" spans="1:5">
      <c r="A12510" s="774">
        <v>34547</v>
      </c>
      <c r="B12510" s="774" t="s">
        <v>849</v>
      </c>
      <c r="C12510" s="774" t="s">
        <v>7760</v>
      </c>
      <c r="D12510" s="774" t="s">
        <v>7723</v>
      </c>
      <c r="E12510" s="717">
        <v>3.95</v>
      </c>
    </row>
    <row r="12511" spans="1:5">
      <c r="A12511" s="774">
        <v>34548</v>
      </c>
      <c r="B12511" s="774" t="s">
        <v>12243</v>
      </c>
      <c r="C12511" s="774" t="s">
        <v>7760</v>
      </c>
      <c r="D12511" s="774" t="s">
        <v>7723</v>
      </c>
      <c r="E12511" s="717">
        <v>6.47</v>
      </c>
    </row>
    <row r="12512" spans="1:5">
      <c r="A12512" s="774">
        <v>34558</v>
      </c>
      <c r="B12512" s="774" t="s">
        <v>12244</v>
      </c>
      <c r="C12512" s="774" t="s">
        <v>7760</v>
      </c>
      <c r="D12512" s="774" t="s">
        <v>7723</v>
      </c>
      <c r="E12512" s="717">
        <v>3.21</v>
      </c>
    </row>
    <row r="12513" spans="1:5">
      <c r="A12513" s="774">
        <v>34550</v>
      </c>
      <c r="B12513" s="774" t="s">
        <v>12245</v>
      </c>
      <c r="C12513" s="774" t="s">
        <v>7760</v>
      </c>
      <c r="D12513" s="774" t="s">
        <v>7723</v>
      </c>
      <c r="E12513" s="717">
        <v>1.7</v>
      </c>
    </row>
    <row r="12514" spans="1:5">
      <c r="A12514" s="774">
        <v>34557</v>
      </c>
      <c r="B12514" s="774" t="s">
        <v>12246</v>
      </c>
      <c r="C12514" s="774" t="s">
        <v>7760</v>
      </c>
      <c r="D12514" s="774" t="s">
        <v>7723</v>
      </c>
      <c r="E12514" s="717">
        <v>2.5</v>
      </c>
    </row>
    <row r="12515" spans="1:5">
      <c r="A12515" s="774">
        <v>37411</v>
      </c>
      <c r="B12515" s="774" t="s">
        <v>12247</v>
      </c>
      <c r="C12515" s="774" t="s">
        <v>7725</v>
      </c>
      <c r="D12515" s="774" t="s">
        <v>7723</v>
      </c>
      <c r="E12515" s="717">
        <v>18.28</v>
      </c>
    </row>
    <row r="12516" spans="1:5">
      <c r="A12516" s="774">
        <v>39508</v>
      </c>
      <c r="B12516" s="774" t="s">
        <v>12248</v>
      </c>
      <c r="C12516" s="774" t="s">
        <v>7725</v>
      </c>
      <c r="D12516" s="774" t="s">
        <v>7723</v>
      </c>
      <c r="E12516" s="717">
        <v>10.27</v>
      </c>
    </row>
    <row r="12517" spans="1:5">
      <c r="A12517" s="774">
        <v>39507</v>
      </c>
      <c r="B12517" s="774" t="s">
        <v>12249</v>
      </c>
      <c r="C12517" s="774" t="s">
        <v>7725</v>
      </c>
      <c r="D12517" s="774" t="s">
        <v>7723</v>
      </c>
      <c r="E12517" s="717">
        <v>15.32</v>
      </c>
    </row>
    <row r="12518" spans="1:5">
      <c r="A12518" s="774">
        <v>7155</v>
      </c>
      <c r="B12518" s="774" t="s">
        <v>12250</v>
      </c>
      <c r="C12518" s="774" t="s">
        <v>7725</v>
      </c>
      <c r="D12518" s="774" t="s">
        <v>7723</v>
      </c>
      <c r="E12518" s="717">
        <v>19.66</v>
      </c>
    </row>
    <row r="12519" spans="1:5">
      <c r="A12519" s="774">
        <v>42406</v>
      </c>
      <c r="B12519" s="774" t="s">
        <v>12251</v>
      </c>
      <c r="C12519" s="774" t="s">
        <v>7725</v>
      </c>
      <c r="D12519" s="774" t="s">
        <v>7723</v>
      </c>
      <c r="E12519" s="717">
        <v>22.54</v>
      </c>
    </row>
    <row r="12520" spans="1:5">
      <c r="A12520" s="774">
        <v>7156</v>
      </c>
      <c r="B12520" s="774" t="s">
        <v>12252</v>
      </c>
      <c r="C12520" s="774" t="s">
        <v>7725</v>
      </c>
      <c r="D12520" s="774" t="s">
        <v>7726</v>
      </c>
      <c r="E12520" s="717">
        <v>28.21</v>
      </c>
    </row>
    <row r="12521" spans="1:5">
      <c r="A12521" s="774">
        <v>43127</v>
      </c>
      <c r="B12521" s="774" t="s">
        <v>12253</v>
      </c>
      <c r="C12521" s="774" t="s">
        <v>7725</v>
      </c>
      <c r="D12521" s="774" t="s">
        <v>7723</v>
      </c>
      <c r="E12521" s="717">
        <v>40.369999999999997</v>
      </c>
    </row>
    <row r="12522" spans="1:5">
      <c r="A12522" s="774">
        <v>10917</v>
      </c>
      <c r="B12522" s="774" t="s">
        <v>12254</v>
      </c>
      <c r="C12522" s="774" t="s">
        <v>7725</v>
      </c>
      <c r="D12522" s="774" t="s">
        <v>7723</v>
      </c>
      <c r="E12522" s="717">
        <v>8.52</v>
      </c>
    </row>
    <row r="12523" spans="1:5">
      <c r="A12523" s="774">
        <v>21141</v>
      </c>
      <c r="B12523" s="774" t="s">
        <v>12255</v>
      </c>
      <c r="C12523" s="774" t="s">
        <v>7725</v>
      </c>
      <c r="D12523" s="774" t="s">
        <v>7723</v>
      </c>
      <c r="E12523" s="717">
        <v>13.19</v>
      </c>
    </row>
    <row r="12524" spans="1:5">
      <c r="A12524" s="774">
        <v>39509</v>
      </c>
      <c r="B12524" s="774" t="s">
        <v>12256</v>
      </c>
      <c r="C12524" s="774" t="s">
        <v>7725</v>
      </c>
      <c r="D12524" s="774" t="s">
        <v>7723</v>
      </c>
      <c r="E12524" s="717">
        <v>12.69</v>
      </c>
    </row>
    <row r="12525" spans="1:5">
      <c r="A12525" s="774">
        <v>25988</v>
      </c>
      <c r="B12525" s="774" t="s">
        <v>12257</v>
      </c>
      <c r="C12525" s="774" t="s">
        <v>7725</v>
      </c>
      <c r="D12525" s="774" t="s">
        <v>7737</v>
      </c>
      <c r="E12525" s="717">
        <v>12.12</v>
      </c>
    </row>
    <row r="12526" spans="1:5">
      <c r="A12526" s="774">
        <v>7167</v>
      </c>
      <c r="B12526" s="774" t="s">
        <v>12258</v>
      </c>
      <c r="C12526" s="774" t="s">
        <v>7725</v>
      </c>
      <c r="D12526" s="774" t="s">
        <v>7723</v>
      </c>
      <c r="E12526" s="717">
        <v>19.12</v>
      </c>
    </row>
    <row r="12527" spans="1:5">
      <c r="A12527" s="774">
        <v>10928</v>
      </c>
      <c r="B12527" s="774" t="s">
        <v>12259</v>
      </c>
      <c r="C12527" s="774" t="s">
        <v>7725</v>
      </c>
      <c r="D12527" s="774" t="s">
        <v>7723</v>
      </c>
      <c r="E12527" s="717">
        <v>10.99</v>
      </c>
    </row>
    <row r="12528" spans="1:5">
      <c r="A12528" s="774">
        <v>10933</v>
      </c>
      <c r="B12528" s="774" t="s">
        <v>12260</v>
      </c>
      <c r="C12528" s="774" t="s">
        <v>7725</v>
      </c>
      <c r="D12528" s="774" t="s">
        <v>7723</v>
      </c>
      <c r="E12528" s="717">
        <v>16.57</v>
      </c>
    </row>
    <row r="12529" spans="1:5">
      <c r="A12529" s="774">
        <v>7158</v>
      </c>
      <c r="B12529" s="774" t="s">
        <v>12261</v>
      </c>
      <c r="C12529" s="774" t="s">
        <v>7725</v>
      </c>
      <c r="D12529" s="774" t="s">
        <v>7726</v>
      </c>
      <c r="E12529" s="717">
        <v>28.11</v>
      </c>
    </row>
    <row r="12530" spans="1:5">
      <c r="A12530" s="774">
        <v>10927</v>
      </c>
      <c r="B12530" s="774" t="s">
        <v>12262</v>
      </c>
      <c r="C12530" s="774" t="s">
        <v>7725</v>
      </c>
      <c r="D12530" s="774" t="s">
        <v>7723</v>
      </c>
      <c r="E12530" s="717">
        <v>17.97</v>
      </c>
    </row>
    <row r="12531" spans="1:5">
      <c r="A12531" s="774">
        <v>7162</v>
      </c>
      <c r="B12531" s="774" t="s">
        <v>12263</v>
      </c>
      <c r="C12531" s="774" t="s">
        <v>7725</v>
      </c>
      <c r="D12531" s="774" t="s">
        <v>7723</v>
      </c>
      <c r="E12531" s="717">
        <v>43.99</v>
      </c>
    </row>
    <row r="12532" spans="1:5">
      <c r="A12532" s="774">
        <v>10932</v>
      </c>
      <c r="B12532" s="774" t="s">
        <v>12264</v>
      </c>
      <c r="C12532" s="774" t="s">
        <v>7725</v>
      </c>
      <c r="D12532" s="774" t="s">
        <v>7723</v>
      </c>
      <c r="E12532" s="717">
        <v>76.510000000000005</v>
      </c>
    </row>
    <row r="12533" spans="1:5">
      <c r="A12533" s="774">
        <v>10937</v>
      </c>
      <c r="B12533" s="774" t="s">
        <v>12265</v>
      </c>
      <c r="C12533" s="774" t="s">
        <v>7725</v>
      </c>
      <c r="D12533" s="774" t="s">
        <v>7723</v>
      </c>
      <c r="E12533" s="717">
        <v>19.66</v>
      </c>
    </row>
    <row r="12534" spans="1:5">
      <c r="A12534" s="774">
        <v>10935</v>
      </c>
      <c r="B12534" s="774" t="s">
        <v>12266</v>
      </c>
      <c r="C12534" s="774" t="s">
        <v>7725</v>
      </c>
      <c r="D12534" s="774" t="s">
        <v>7723</v>
      </c>
      <c r="E12534" s="717">
        <v>34.1</v>
      </c>
    </row>
    <row r="12535" spans="1:5">
      <c r="A12535" s="774">
        <v>10931</v>
      </c>
      <c r="B12535" s="774" t="s">
        <v>12267</v>
      </c>
      <c r="C12535" s="774" t="s">
        <v>7725</v>
      </c>
      <c r="D12535" s="774" t="s">
        <v>7723</v>
      </c>
      <c r="E12535" s="717">
        <v>9.59</v>
      </c>
    </row>
    <row r="12536" spans="1:5">
      <c r="A12536" s="774">
        <v>7164</v>
      </c>
      <c r="B12536" s="774" t="s">
        <v>12268</v>
      </c>
      <c r="C12536" s="774" t="s">
        <v>7725</v>
      </c>
      <c r="D12536" s="774" t="s">
        <v>7723</v>
      </c>
      <c r="E12536" s="717">
        <v>31.75</v>
      </c>
    </row>
    <row r="12537" spans="1:5">
      <c r="A12537" s="774">
        <v>36887</v>
      </c>
      <c r="B12537" s="774" t="s">
        <v>12269</v>
      </c>
      <c r="C12537" s="774" t="s">
        <v>7725</v>
      </c>
      <c r="D12537" s="774" t="s">
        <v>7723</v>
      </c>
      <c r="E12537" s="717">
        <v>12.27</v>
      </c>
    </row>
    <row r="12538" spans="1:5">
      <c r="A12538" s="774">
        <v>34630</v>
      </c>
      <c r="B12538" s="774" t="s">
        <v>12270</v>
      </c>
      <c r="C12538" s="774" t="s">
        <v>7728</v>
      </c>
      <c r="D12538" s="774" t="s">
        <v>7737</v>
      </c>
      <c r="E12538" s="717">
        <v>999.44</v>
      </c>
    </row>
    <row r="12539" spans="1:5">
      <c r="A12539" s="774">
        <v>7161</v>
      </c>
      <c r="B12539" s="774" t="s">
        <v>12271</v>
      </c>
      <c r="C12539" s="774" t="s">
        <v>7725</v>
      </c>
      <c r="D12539" s="774" t="s">
        <v>7723</v>
      </c>
      <c r="E12539" s="717">
        <v>3.95</v>
      </c>
    </row>
    <row r="12540" spans="1:5">
      <c r="A12540" s="774">
        <v>7170</v>
      </c>
      <c r="B12540" s="774" t="s">
        <v>876</v>
      </c>
      <c r="C12540" s="774" t="s">
        <v>7725</v>
      </c>
      <c r="D12540" s="774" t="s">
        <v>7723</v>
      </c>
      <c r="E12540" s="717">
        <v>1.74</v>
      </c>
    </row>
    <row r="12541" spans="1:5">
      <c r="A12541" s="774">
        <v>37524</v>
      </c>
      <c r="B12541" s="774" t="s">
        <v>12272</v>
      </c>
      <c r="C12541" s="774" t="s">
        <v>7760</v>
      </c>
      <c r="D12541" s="774" t="s">
        <v>7726</v>
      </c>
      <c r="E12541" s="717">
        <v>1.67</v>
      </c>
    </row>
    <row r="12542" spans="1:5">
      <c r="A12542" s="774">
        <v>37525</v>
      </c>
      <c r="B12542" s="774" t="s">
        <v>12273</v>
      </c>
      <c r="C12542" s="774" t="s">
        <v>7760</v>
      </c>
      <c r="D12542" s="774" t="s">
        <v>7723</v>
      </c>
      <c r="E12542" s="717">
        <v>1.99</v>
      </c>
    </row>
    <row r="12543" spans="1:5">
      <c r="A12543" s="774">
        <v>36789</v>
      </c>
      <c r="B12543" s="774" t="s">
        <v>12274</v>
      </c>
      <c r="C12543" s="774" t="s">
        <v>7728</v>
      </c>
      <c r="D12543" s="774" t="s">
        <v>7723</v>
      </c>
      <c r="E12543" s="717">
        <v>1.66</v>
      </c>
    </row>
    <row r="12544" spans="1:5">
      <c r="A12544" s="774">
        <v>7173</v>
      </c>
      <c r="B12544" s="774" t="s">
        <v>12275</v>
      </c>
      <c r="C12544" s="774" t="s">
        <v>8275</v>
      </c>
      <c r="D12544" s="774" t="s">
        <v>7726</v>
      </c>
      <c r="E12544" s="718">
        <v>1077.28</v>
      </c>
    </row>
    <row r="12545" spans="1:5">
      <c r="A12545" s="774">
        <v>7175</v>
      </c>
      <c r="B12545" s="774" t="s">
        <v>12276</v>
      </c>
      <c r="C12545" s="774" t="s">
        <v>7728</v>
      </c>
      <c r="D12545" s="774" t="s">
        <v>7723</v>
      </c>
      <c r="E12545" s="717">
        <v>1.21</v>
      </c>
    </row>
    <row r="12546" spans="1:5">
      <c r="A12546" s="774">
        <v>40741</v>
      </c>
      <c r="B12546" s="774" t="s">
        <v>12277</v>
      </c>
      <c r="C12546" s="774" t="s">
        <v>7728</v>
      </c>
      <c r="D12546" s="774" t="s">
        <v>7723</v>
      </c>
      <c r="E12546" s="717">
        <v>2.15</v>
      </c>
    </row>
    <row r="12547" spans="1:5">
      <c r="A12547" s="774">
        <v>7184</v>
      </c>
      <c r="B12547" s="774" t="s">
        <v>12278</v>
      </c>
      <c r="C12547" s="774" t="s">
        <v>7725</v>
      </c>
      <c r="D12547" s="774" t="s">
        <v>7737</v>
      </c>
      <c r="E12547" s="717">
        <v>28.69</v>
      </c>
    </row>
    <row r="12548" spans="1:5">
      <c r="A12548" s="774">
        <v>34458</v>
      </c>
      <c r="B12548" s="774" t="s">
        <v>12279</v>
      </c>
      <c r="C12548" s="774" t="s">
        <v>7728</v>
      </c>
      <c r="D12548" s="774" t="s">
        <v>7723</v>
      </c>
      <c r="E12548" s="717">
        <v>127.8</v>
      </c>
    </row>
    <row r="12549" spans="1:5">
      <c r="A12549" s="774">
        <v>34464</v>
      </c>
      <c r="B12549" s="774" t="s">
        <v>12280</v>
      </c>
      <c r="C12549" s="774" t="s">
        <v>7728</v>
      </c>
      <c r="D12549" s="774" t="s">
        <v>7723</v>
      </c>
      <c r="E12549" s="717">
        <v>171.46</v>
      </c>
    </row>
    <row r="12550" spans="1:5">
      <c r="A12550" s="774">
        <v>34468</v>
      </c>
      <c r="B12550" s="774" t="s">
        <v>12281</v>
      </c>
      <c r="C12550" s="774" t="s">
        <v>7728</v>
      </c>
      <c r="D12550" s="774" t="s">
        <v>7723</v>
      </c>
      <c r="E12550" s="717">
        <v>197.88</v>
      </c>
    </row>
    <row r="12551" spans="1:5">
      <c r="A12551" s="774">
        <v>34473</v>
      </c>
      <c r="B12551" s="774" t="s">
        <v>12282</v>
      </c>
      <c r="C12551" s="774" t="s">
        <v>7728</v>
      </c>
      <c r="D12551" s="774" t="s">
        <v>7723</v>
      </c>
      <c r="E12551" s="717">
        <v>161.84</v>
      </c>
    </row>
    <row r="12552" spans="1:5">
      <c r="A12552" s="774">
        <v>34480</v>
      </c>
      <c r="B12552" s="774" t="s">
        <v>12283</v>
      </c>
      <c r="C12552" s="774" t="s">
        <v>7728</v>
      </c>
      <c r="D12552" s="774" t="s">
        <v>7723</v>
      </c>
      <c r="E12552" s="717">
        <v>220.69</v>
      </c>
    </row>
    <row r="12553" spans="1:5">
      <c r="A12553" s="774">
        <v>34486</v>
      </c>
      <c r="B12553" s="774" t="s">
        <v>12284</v>
      </c>
      <c r="C12553" s="774" t="s">
        <v>7728</v>
      </c>
      <c r="D12553" s="774" t="s">
        <v>7723</v>
      </c>
      <c r="E12553" s="717">
        <v>247.18</v>
      </c>
    </row>
    <row r="12554" spans="1:5">
      <c r="A12554" s="774">
        <v>7202</v>
      </c>
      <c r="B12554" s="774" t="s">
        <v>12285</v>
      </c>
      <c r="C12554" s="774" t="s">
        <v>7725</v>
      </c>
      <c r="D12554" s="774" t="s">
        <v>7723</v>
      </c>
      <c r="E12554" s="717">
        <v>50.65</v>
      </c>
    </row>
    <row r="12555" spans="1:5">
      <c r="A12555" s="774">
        <v>7190</v>
      </c>
      <c r="B12555" s="774" t="s">
        <v>12286</v>
      </c>
      <c r="C12555" s="774" t="s">
        <v>7728</v>
      </c>
      <c r="D12555" s="774" t="s">
        <v>7723</v>
      </c>
      <c r="E12555" s="717">
        <v>8.69</v>
      </c>
    </row>
    <row r="12556" spans="1:5">
      <c r="A12556" s="774">
        <v>34417</v>
      </c>
      <c r="B12556" s="774" t="s">
        <v>12287</v>
      </c>
      <c r="C12556" s="774" t="s">
        <v>7728</v>
      </c>
      <c r="D12556" s="774" t="s">
        <v>7723</v>
      </c>
      <c r="E12556" s="717">
        <v>15.1</v>
      </c>
    </row>
    <row r="12557" spans="1:5">
      <c r="A12557" s="774">
        <v>7191</v>
      </c>
      <c r="B12557" s="774" t="s">
        <v>12288</v>
      </c>
      <c r="C12557" s="774" t="s">
        <v>7728</v>
      </c>
      <c r="D12557" s="774" t="s">
        <v>7723</v>
      </c>
      <c r="E12557" s="717">
        <v>17.5</v>
      </c>
    </row>
    <row r="12558" spans="1:5">
      <c r="A12558" s="774">
        <v>7213</v>
      </c>
      <c r="B12558" s="774" t="s">
        <v>12288</v>
      </c>
      <c r="C12558" s="774" t="s">
        <v>7725</v>
      </c>
      <c r="D12558" s="774" t="s">
        <v>7723</v>
      </c>
      <c r="E12558" s="717">
        <v>14.35</v>
      </c>
    </row>
    <row r="12559" spans="1:5">
      <c r="A12559" s="774">
        <v>7195</v>
      </c>
      <c r="B12559" s="774" t="s">
        <v>12289</v>
      </c>
      <c r="C12559" s="774" t="s">
        <v>7728</v>
      </c>
      <c r="D12559" s="774" t="s">
        <v>7723</v>
      </c>
      <c r="E12559" s="717">
        <v>41.71</v>
      </c>
    </row>
    <row r="12560" spans="1:5">
      <c r="A12560" s="774">
        <v>7186</v>
      </c>
      <c r="B12560" s="774" t="s">
        <v>12290</v>
      </c>
      <c r="C12560" s="774" t="s">
        <v>7728</v>
      </c>
      <c r="D12560" s="774" t="s">
        <v>7726</v>
      </c>
      <c r="E12560" s="717">
        <v>49.9</v>
      </c>
    </row>
    <row r="12561" spans="1:5">
      <c r="A12561" s="774">
        <v>7194</v>
      </c>
      <c r="B12561" s="774" t="s">
        <v>12291</v>
      </c>
      <c r="C12561" s="774" t="s">
        <v>7725</v>
      </c>
      <c r="D12561" s="774" t="s">
        <v>7723</v>
      </c>
      <c r="E12561" s="717">
        <v>24.74</v>
      </c>
    </row>
    <row r="12562" spans="1:5">
      <c r="A12562" s="774">
        <v>7207</v>
      </c>
      <c r="B12562" s="774" t="s">
        <v>12291</v>
      </c>
      <c r="C12562" s="774" t="s">
        <v>7728</v>
      </c>
      <c r="D12562" s="774" t="s">
        <v>7723</v>
      </c>
      <c r="E12562" s="717">
        <v>66.41</v>
      </c>
    </row>
    <row r="12563" spans="1:5">
      <c r="A12563" s="774">
        <v>7197</v>
      </c>
      <c r="B12563" s="774" t="s">
        <v>12292</v>
      </c>
      <c r="C12563" s="774" t="s">
        <v>7728</v>
      </c>
      <c r="D12563" s="774" t="s">
        <v>7723</v>
      </c>
      <c r="E12563" s="717">
        <v>99.77</v>
      </c>
    </row>
    <row r="12564" spans="1:5">
      <c r="A12564" s="774">
        <v>7192</v>
      </c>
      <c r="B12564" s="774" t="s">
        <v>12293</v>
      </c>
      <c r="C12564" s="774" t="s">
        <v>7728</v>
      </c>
      <c r="D12564" s="774" t="s">
        <v>7723</v>
      </c>
      <c r="E12564" s="717">
        <v>54.88</v>
      </c>
    </row>
    <row r="12565" spans="1:5">
      <c r="A12565" s="774">
        <v>7193</v>
      </c>
      <c r="B12565" s="774" t="s">
        <v>12294</v>
      </c>
      <c r="C12565" s="774" t="s">
        <v>7728</v>
      </c>
      <c r="D12565" s="774" t="s">
        <v>7723</v>
      </c>
      <c r="E12565" s="717">
        <v>65.510000000000005</v>
      </c>
    </row>
    <row r="12566" spans="1:5">
      <c r="A12566" s="774">
        <v>7189</v>
      </c>
      <c r="B12566" s="774" t="s">
        <v>12295</v>
      </c>
      <c r="C12566" s="774" t="s">
        <v>7728</v>
      </c>
      <c r="D12566" s="774" t="s">
        <v>7723</v>
      </c>
      <c r="E12566" s="717">
        <v>92.01</v>
      </c>
    </row>
    <row r="12567" spans="1:5">
      <c r="A12567" s="774">
        <v>7198</v>
      </c>
      <c r="B12567" s="774" t="s">
        <v>12296</v>
      </c>
      <c r="C12567" s="774" t="s">
        <v>7725</v>
      </c>
      <c r="D12567" s="774" t="s">
        <v>7723</v>
      </c>
      <c r="E12567" s="717">
        <v>34.25</v>
      </c>
    </row>
    <row r="12568" spans="1:5">
      <c r="A12568" s="774">
        <v>34402</v>
      </c>
      <c r="B12568" s="774" t="s">
        <v>12296</v>
      </c>
      <c r="C12568" s="774" t="s">
        <v>7728</v>
      </c>
      <c r="D12568" s="774" t="s">
        <v>7723</v>
      </c>
      <c r="E12568" s="717">
        <v>137.91999999999999</v>
      </c>
    </row>
    <row r="12569" spans="1:5">
      <c r="A12569" s="774">
        <v>7245</v>
      </c>
      <c r="B12569" s="774" t="s">
        <v>12297</v>
      </c>
      <c r="C12569" s="774" t="s">
        <v>7728</v>
      </c>
      <c r="D12569" s="774" t="s">
        <v>7723</v>
      </c>
      <c r="E12569" s="717">
        <v>41.49</v>
      </c>
    </row>
    <row r="12570" spans="1:5">
      <c r="A12570" s="774">
        <v>34425</v>
      </c>
      <c r="B12570" s="774" t="s">
        <v>12298</v>
      </c>
      <c r="C12570" s="774" t="s">
        <v>7728</v>
      </c>
      <c r="D12570" s="774" t="s">
        <v>7723</v>
      </c>
      <c r="E12570" s="717">
        <v>85.28</v>
      </c>
    </row>
    <row r="12571" spans="1:5">
      <c r="A12571" s="774">
        <v>7223</v>
      </c>
      <c r="B12571" s="774" t="s">
        <v>12299</v>
      </c>
      <c r="C12571" s="774" t="s">
        <v>7728</v>
      </c>
      <c r="D12571" s="774" t="s">
        <v>7723</v>
      </c>
      <c r="E12571" s="717">
        <v>99.39</v>
      </c>
    </row>
    <row r="12572" spans="1:5">
      <c r="A12572" s="774">
        <v>7234</v>
      </c>
      <c r="B12572" s="774" t="s">
        <v>12300</v>
      </c>
      <c r="C12572" s="774" t="s">
        <v>7728</v>
      </c>
      <c r="D12572" s="774" t="s">
        <v>7723</v>
      </c>
      <c r="E12572" s="717">
        <v>143.36000000000001</v>
      </c>
    </row>
    <row r="12573" spans="1:5">
      <c r="A12573" s="774">
        <v>7224</v>
      </c>
      <c r="B12573" s="774" t="s">
        <v>12301</v>
      </c>
      <c r="C12573" s="774" t="s">
        <v>7728</v>
      </c>
      <c r="D12573" s="774" t="s">
        <v>7723</v>
      </c>
      <c r="E12573" s="717">
        <v>158.35</v>
      </c>
    </row>
    <row r="12574" spans="1:5">
      <c r="A12574" s="774">
        <v>7221</v>
      </c>
      <c r="B12574" s="774" t="s">
        <v>12302</v>
      </c>
      <c r="C12574" s="774" t="s">
        <v>7725</v>
      </c>
      <c r="D12574" s="774" t="s">
        <v>7723</v>
      </c>
      <c r="E12574" s="717">
        <v>76.989999999999995</v>
      </c>
    </row>
    <row r="12575" spans="1:5">
      <c r="A12575" s="774">
        <v>7210</v>
      </c>
      <c r="B12575" s="774" t="s">
        <v>12302</v>
      </c>
      <c r="C12575" s="774" t="s">
        <v>7728</v>
      </c>
      <c r="D12575" s="774" t="s">
        <v>7723</v>
      </c>
      <c r="E12575" s="717">
        <v>180.17</v>
      </c>
    </row>
    <row r="12576" spans="1:5">
      <c r="A12576" s="774">
        <v>7225</v>
      </c>
      <c r="B12576" s="774" t="s">
        <v>12303</v>
      </c>
      <c r="C12576" s="774" t="s">
        <v>7728</v>
      </c>
      <c r="D12576" s="774" t="s">
        <v>7723</v>
      </c>
      <c r="E12576" s="717">
        <v>200.2</v>
      </c>
    </row>
    <row r="12577" spans="1:5">
      <c r="A12577" s="774">
        <v>7226</v>
      </c>
      <c r="B12577" s="774" t="s">
        <v>12304</v>
      </c>
      <c r="C12577" s="774" t="s">
        <v>7728</v>
      </c>
      <c r="D12577" s="774" t="s">
        <v>7723</v>
      </c>
      <c r="E12577" s="717">
        <v>220.31</v>
      </c>
    </row>
    <row r="12578" spans="1:5">
      <c r="A12578" s="774">
        <v>7236</v>
      </c>
      <c r="B12578" s="774" t="s">
        <v>12305</v>
      </c>
      <c r="C12578" s="774" t="s">
        <v>7728</v>
      </c>
      <c r="D12578" s="774" t="s">
        <v>7723</v>
      </c>
      <c r="E12578" s="717">
        <v>240.28</v>
      </c>
    </row>
    <row r="12579" spans="1:5">
      <c r="A12579" s="774">
        <v>7227</v>
      </c>
      <c r="B12579" s="774" t="s">
        <v>12306</v>
      </c>
      <c r="C12579" s="774" t="s">
        <v>7728</v>
      </c>
      <c r="D12579" s="774" t="s">
        <v>7723</v>
      </c>
      <c r="E12579" s="717">
        <v>260.31</v>
      </c>
    </row>
    <row r="12580" spans="1:5">
      <c r="A12580" s="774">
        <v>7212</v>
      </c>
      <c r="B12580" s="774" t="s">
        <v>12307</v>
      </c>
      <c r="C12580" s="774" t="s">
        <v>7728</v>
      </c>
      <c r="D12580" s="774" t="s">
        <v>7723</v>
      </c>
      <c r="E12580" s="717">
        <v>288.22000000000003</v>
      </c>
    </row>
    <row r="12581" spans="1:5">
      <c r="A12581" s="774">
        <v>7229</v>
      </c>
      <c r="B12581" s="774" t="s">
        <v>12308</v>
      </c>
      <c r="C12581" s="774" t="s">
        <v>7728</v>
      </c>
      <c r="D12581" s="774" t="s">
        <v>7723</v>
      </c>
      <c r="E12581" s="717">
        <v>190.6</v>
      </c>
    </row>
    <row r="12582" spans="1:5">
      <c r="A12582" s="774">
        <v>7230</v>
      </c>
      <c r="B12582" s="774" t="s">
        <v>12309</v>
      </c>
      <c r="C12582" s="774" t="s">
        <v>7728</v>
      </c>
      <c r="D12582" s="774" t="s">
        <v>7723</v>
      </c>
      <c r="E12582" s="717">
        <v>303.73</v>
      </c>
    </row>
    <row r="12583" spans="1:5">
      <c r="A12583" s="774">
        <v>7231</v>
      </c>
      <c r="B12583" s="774" t="s">
        <v>12310</v>
      </c>
      <c r="C12583" s="774" t="s">
        <v>7728</v>
      </c>
      <c r="D12583" s="774" t="s">
        <v>7723</v>
      </c>
      <c r="E12583" s="717">
        <v>398.89</v>
      </c>
    </row>
    <row r="12584" spans="1:5">
      <c r="A12584" s="774">
        <v>7220</v>
      </c>
      <c r="B12584" s="774" t="s">
        <v>12311</v>
      </c>
      <c r="C12584" s="774" t="s">
        <v>7728</v>
      </c>
      <c r="D12584" s="774" t="s">
        <v>7723</v>
      </c>
      <c r="E12584" s="717">
        <v>490.4</v>
      </c>
    </row>
    <row r="12585" spans="1:5">
      <c r="A12585" s="774">
        <v>34447</v>
      </c>
      <c r="B12585" s="774" t="s">
        <v>12312</v>
      </c>
      <c r="C12585" s="774" t="s">
        <v>7728</v>
      </c>
      <c r="D12585" s="774" t="s">
        <v>7723</v>
      </c>
      <c r="E12585" s="717">
        <v>545.83000000000004</v>
      </c>
    </row>
    <row r="12586" spans="1:5">
      <c r="A12586" s="774">
        <v>7233</v>
      </c>
      <c r="B12586" s="774" t="s">
        <v>12313</v>
      </c>
      <c r="C12586" s="774" t="s">
        <v>7728</v>
      </c>
      <c r="D12586" s="774" t="s">
        <v>7723</v>
      </c>
      <c r="E12586" s="717">
        <v>611.08000000000004</v>
      </c>
    </row>
    <row r="12587" spans="1:5">
      <c r="A12587" s="774">
        <v>40740</v>
      </c>
      <c r="B12587" s="774" t="s">
        <v>12314</v>
      </c>
      <c r="C12587" s="774" t="s">
        <v>7725</v>
      </c>
      <c r="D12587" s="774" t="s">
        <v>7737</v>
      </c>
      <c r="E12587" s="717">
        <v>207.83</v>
      </c>
    </row>
    <row r="12588" spans="1:5">
      <c r="A12588" s="774">
        <v>25007</v>
      </c>
      <c r="B12588" s="774" t="s">
        <v>12315</v>
      </c>
      <c r="C12588" s="774" t="s">
        <v>7725</v>
      </c>
      <c r="D12588" s="774" t="s">
        <v>7737</v>
      </c>
      <c r="E12588" s="717">
        <v>59.47</v>
      </c>
    </row>
    <row r="12589" spans="1:5">
      <c r="A12589" s="774">
        <v>43071</v>
      </c>
      <c r="B12589" s="774" t="s">
        <v>12316</v>
      </c>
      <c r="C12589" s="774" t="s">
        <v>7725</v>
      </c>
      <c r="D12589" s="774" t="s">
        <v>7737</v>
      </c>
      <c r="E12589" s="717">
        <v>234.02</v>
      </c>
    </row>
    <row r="12590" spans="1:5">
      <c r="A12590" s="774">
        <v>39520</v>
      </c>
      <c r="B12590" s="774" t="s">
        <v>12317</v>
      </c>
      <c r="C12590" s="774" t="s">
        <v>7725</v>
      </c>
      <c r="D12590" s="774" t="s">
        <v>7737</v>
      </c>
      <c r="E12590" s="717">
        <v>190.92</v>
      </c>
    </row>
    <row r="12591" spans="1:5">
      <c r="A12591" s="774">
        <v>39521</v>
      </c>
      <c r="B12591" s="774" t="s">
        <v>12318</v>
      </c>
      <c r="C12591" s="774" t="s">
        <v>7725</v>
      </c>
      <c r="D12591" s="774" t="s">
        <v>7737</v>
      </c>
      <c r="E12591" s="717">
        <v>197.16</v>
      </c>
    </row>
    <row r="12592" spans="1:5">
      <c r="A12592" s="774">
        <v>39522</v>
      </c>
      <c r="B12592" s="774" t="s">
        <v>12319</v>
      </c>
      <c r="C12592" s="774" t="s">
        <v>7725</v>
      </c>
      <c r="D12592" s="774" t="s">
        <v>7737</v>
      </c>
      <c r="E12592" s="717">
        <v>203.59</v>
      </c>
    </row>
    <row r="12593" spans="1:5">
      <c r="A12593" s="774">
        <v>7243</v>
      </c>
      <c r="B12593" s="774" t="s">
        <v>12320</v>
      </c>
      <c r="C12593" s="774" t="s">
        <v>7725</v>
      </c>
      <c r="D12593" s="774" t="s">
        <v>7737</v>
      </c>
      <c r="E12593" s="717">
        <v>62.14</v>
      </c>
    </row>
    <row r="12594" spans="1:5">
      <c r="A12594" s="774">
        <v>11067</v>
      </c>
      <c r="B12594" s="774" t="s">
        <v>12321</v>
      </c>
      <c r="C12594" s="774" t="s">
        <v>7728</v>
      </c>
      <c r="D12594" s="774" t="s">
        <v>7737</v>
      </c>
      <c r="E12594" s="717">
        <v>295.27999999999997</v>
      </c>
    </row>
    <row r="12595" spans="1:5">
      <c r="A12595" s="774">
        <v>11068</v>
      </c>
      <c r="B12595" s="774" t="s">
        <v>12322</v>
      </c>
      <c r="C12595" s="774" t="s">
        <v>7728</v>
      </c>
      <c r="D12595" s="774" t="s">
        <v>7737</v>
      </c>
      <c r="E12595" s="717">
        <v>373.05</v>
      </c>
    </row>
    <row r="12596" spans="1:5">
      <c r="A12596" s="774">
        <v>7246</v>
      </c>
      <c r="B12596" s="774" t="s">
        <v>12323</v>
      </c>
      <c r="C12596" s="774" t="s">
        <v>7728</v>
      </c>
      <c r="D12596" s="774" t="s">
        <v>7723</v>
      </c>
      <c r="E12596" s="717">
        <v>38.6</v>
      </c>
    </row>
    <row r="12597" spans="1:5">
      <c r="A12597" s="774">
        <v>12869</v>
      </c>
      <c r="B12597" s="774" t="s">
        <v>12324</v>
      </c>
      <c r="C12597" s="774" t="s">
        <v>615</v>
      </c>
      <c r="D12597" s="774" t="s">
        <v>7723</v>
      </c>
      <c r="E12597" s="717">
        <v>15.85</v>
      </c>
    </row>
    <row r="12598" spans="1:5">
      <c r="A12598" s="774">
        <v>41097</v>
      </c>
      <c r="B12598" s="774" t="s">
        <v>12325</v>
      </c>
      <c r="C12598" s="774" t="s">
        <v>7941</v>
      </c>
      <c r="D12598" s="774" t="s">
        <v>7723</v>
      </c>
      <c r="E12598" s="718">
        <v>2826.88</v>
      </c>
    </row>
    <row r="12599" spans="1:5">
      <c r="A12599" s="774">
        <v>1574</v>
      </c>
      <c r="B12599" s="774" t="s">
        <v>12326</v>
      </c>
      <c r="C12599" s="774" t="s">
        <v>7728</v>
      </c>
      <c r="D12599" s="774" t="s">
        <v>7723</v>
      </c>
      <c r="E12599" s="717">
        <v>1.32</v>
      </c>
    </row>
    <row r="12600" spans="1:5">
      <c r="A12600" s="774">
        <v>1581</v>
      </c>
      <c r="B12600" s="774" t="s">
        <v>12327</v>
      </c>
      <c r="C12600" s="774" t="s">
        <v>7728</v>
      </c>
      <c r="D12600" s="774" t="s">
        <v>7723</v>
      </c>
      <c r="E12600" s="717">
        <v>9.15</v>
      </c>
    </row>
    <row r="12601" spans="1:5">
      <c r="A12601" s="774">
        <v>1575</v>
      </c>
      <c r="B12601" s="774" t="s">
        <v>12328</v>
      </c>
      <c r="C12601" s="774" t="s">
        <v>7728</v>
      </c>
      <c r="D12601" s="774" t="s">
        <v>7723</v>
      </c>
      <c r="E12601" s="717">
        <v>1.56</v>
      </c>
    </row>
    <row r="12602" spans="1:5">
      <c r="A12602" s="774">
        <v>1570</v>
      </c>
      <c r="B12602" s="774" t="s">
        <v>12329</v>
      </c>
      <c r="C12602" s="774" t="s">
        <v>7728</v>
      </c>
      <c r="D12602" s="774" t="s">
        <v>7723</v>
      </c>
      <c r="E12602" s="717">
        <v>0.78</v>
      </c>
    </row>
    <row r="12603" spans="1:5">
      <c r="A12603" s="774">
        <v>1576</v>
      </c>
      <c r="B12603" s="774" t="s">
        <v>12330</v>
      </c>
      <c r="C12603" s="774" t="s">
        <v>7728</v>
      </c>
      <c r="D12603" s="774" t="s">
        <v>7723</v>
      </c>
      <c r="E12603" s="717">
        <v>2.17</v>
      </c>
    </row>
    <row r="12604" spans="1:5">
      <c r="A12604" s="774">
        <v>1577</v>
      </c>
      <c r="B12604" s="774" t="s">
        <v>12331</v>
      </c>
      <c r="C12604" s="774" t="s">
        <v>7728</v>
      </c>
      <c r="D12604" s="774" t="s">
        <v>7723</v>
      </c>
      <c r="E12604" s="717">
        <v>2.44</v>
      </c>
    </row>
    <row r="12605" spans="1:5">
      <c r="A12605" s="774">
        <v>1571</v>
      </c>
      <c r="B12605" s="774" t="s">
        <v>12332</v>
      </c>
      <c r="C12605" s="774" t="s">
        <v>7728</v>
      </c>
      <c r="D12605" s="774" t="s">
        <v>7723</v>
      </c>
      <c r="E12605" s="717">
        <v>1.02</v>
      </c>
    </row>
    <row r="12606" spans="1:5">
      <c r="A12606" s="774">
        <v>1578</v>
      </c>
      <c r="B12606" s="774" t="s">
        <v>12333</v>
      </c>
      <c r="C12606" s="774" t="s">
        <v>7728</v>
      </c>
      <c r="D12606" s="774" t="s">
        <v>7723</v>
      </c>
      <c r="E12606" s="717">
        <v>4.24</v>
      </c>
    </row>
    <row r="12607" spans="1:5">
      <c r="A12607" s="774">
        <v>1573</v>
      </c>
      <c r="B12607" s="774" t="s">
        <v>12334</v>
      </c>
      <c r="C12607" s="774" t="s">
        <v>7728</v>
      </c>
      <c r="D12607" s="774" t="s">
        <v>7723</v>
      </c>
      <c r="E12607" s="717">
        <v>1.22</v>
      </c>
    </row>
    <row r="12608" spans="1:5">
      <c r="A12608" s="774">
        <v>1579</v>
      </c>
      <c r="B12608" s="774" t="s">
        <v>12335</v>
      </c>
      <c r="C12608" s="774" t="s">
        <v>7728</v>
      </c>
      <c r="D12608" s="774" t="s">
        <v>7723</v>
      </c>
      <c r="E12608" s="717">
        <v>5.28</v>
      </c>
    </row>
    <row r="12609" spans="1:5">
      <c r="A12609" s="774">
        <v>1580</v>
      </c>
      <c r="B12609" s="774" t="s">
        <v>12336</v>
      </c>
      <c r="C12609" s="774" t="s">
        <v>7728</v>
      </c>
      <c r="D12609" s="774" t="s">
        <v>7723</v>
      </c>
      <c r="E12609" s="717">
        <v>6.51</v>
      </c>
    </row>
    <row r="12610" spans="1:5">
      <c r="A12610" s="774">
        <v>7571</v>
      </c>
      <c r="B12610" s="774" t="s">
        <v>12337</v>
      </c>
      <c r="C12610" s="774" t="s">
        <v>7728</v>
      </c>
      <c r="D12610" s="774" t="s">
        <v>7723</v>
      </c>
      <c r="E12610" s="717">
        <v>11.98</v>
      </c>
    </row>
    <row r="12611" spans="1:5">
      <c r="A12611" s="774">
        <v>39321</v>
      </c>
      <c r="B12611" s="774" t="s">
        <v>12338</v>
      </c>
      <c r="C12611" s="774" t="s">
        <v>7728</v>
      </c>
      <c r="D12611" s="774" t="s">
        <v>7723</v>
      </c>
      <c r="E12611" s="717">
        <v>16.78</v>
      </c>
    </row>
    <row r="12612" spans="1:5">
      <c r="A12612" s="774">
        <v>39319</v>
      </c>
      <c r="B12612" s="774" t="s">
        <v>12339</v>
      </c>
      <c r="C12612" s="774" t="s">
        <v>7728</v>
      </c>
      <c r="D12612" s="774" t="s">
        <v>7723</v>
      </c>
      <c r="E12612" s="717">
        <v>6.55</v>
      </c>
    </row>
    <row r="12613" spans="1:5">
      <c r="A12613" s="774">
        <v>39320</v>
      </c>
      <c r="B12613" s="774" t="s">
        <v>12340</v>
      </c>
      <c r="C12613" s="774" t="s">
        <v>7728</v>
      </c>
      <c r="D12613" s="774" t="s">
        <v>7723</v>
      </c>
      <c r="E12613" s="717">
        <v>10.89</v>
      </c>
    </row>
    <row r="12614" spans="1:5">
      <c r="A12614" s="774">
        <v>1591</v>
      </c>
      <c r="B12614" s="774" t="s">
        <v>12341</v>
      </c>
      <c r="C12614" s="774" t="s">
        <v>7728</v>
      </c>
      <c r="D12614" s="774" t="s">
        <v>7723</v>
      </c>
      <c r="E12614" s="717">
        <v>20.18</v>
      </c>
    </row>
    <row r="12615" spans="1:5">
      <c r="A12615" s="774">
        <v>1547</v>
      </c>
      <c r="B12615" s="774" t="s">
        <v>12342</v>
      </c>
      <c r="C12615" s="774" t="s">
        <v>7728</v>
      </c>
      <c r="D12615" s="774" t="s">
        <v>7723</v>
      </c>
      <c r="E12615" s="717">
        <v>105.76</v>
      </c>
    </row>
    <row r="12616" spans="1:5">
      <c r="A12616" s="774">
        <v>38196</v>
      </c>
      <c r="B12616" s="774" t="s">
        <v>12343</v>
      </c>
      <c r="C12616" s="774" t="s">
        <v>7728</v>
      </c>
      <c r="D12616" s="774" t="s">
        <v>7723</v>
      </c>
      <c r="E12616" s="717">
        <v>20.6</v>
      </c>
    </row>
    <row r="12617" spans="1:5">
      <c r="A12617" s="774">
        <v>1543</v>
      </c>
      <c r="B12617" s="774" t="s">
        <v>12344</v>
      </c>
      <c r="C12617" s="774" t="s">
        <v>7728</v>
      </c>
      <c r="D12617" s="774" t="s">
        <v>7723</v>
      </c>
      <c r="E12617" s="717">
        <v>21.89</v>
      </c>
    </row>
    <row r="12618" spans="1:5">
      <c r="A12618" s="774">
        <v>1585</v>
      </c>
      <c r="B12618" s="774" t="s">
        <v>12345</v>
      </c>
      <c r="C12618" s="774" t="s">
        <v>7728</v>
      </c>
      <c r="D12618" s="774" t="s">
        <v>7723</v>
      </c>
      <c r="E12618" s="717">
        <v>4.24</v>
      </c>
    </row>
    <row r="12619" spans="1:5">
      <c r="A12619" s="774">
        <v>1593</v>
      </c>
      <c r="B12619" s="774" t="s">
        <v>12346</v>
      </c>
      <c r="C12619" s="774" t="s">
        <v>7728</v>
      </c>
      <c r="D12619" s="774" t="s">
        <v>7723</v>
      </c>
      <c r="E12619" s="717">
        <v>22.51</v>
      </c>
    </row>
    <row r="12620" spans="1:5">
      <c r="A12620" s="774">
        <v>11838</v>
      </c>
      <c r="B12620" s="774" t="s">
        <v>12347</v>
      </c>
      <c r="C12620" s="774" t="s">
        <v>7728</v>
      </c>
      <c r="D12620" s="774" t="s">
        <v>7723</v>
      </c>
      <c r="E12620" s="717">
        <v>29.7</v>
      </c>
    </row>
    <row r="12621" spans="1:5">
      <c r="A12621" s="774">
        <v>1594</v>
      </c>
      <c r="B12621" s="774" t="s">
        <v>12348</v>
      </c>
      <c r="C12621" s="774" t="s">
        <v>7728</v>
      </c>
      <c r="D12621" s="774" t="s">
        <v>7723</v>
      </c>
      <c r="E12621" s="717">
        <v>30.03</v>
      </c>
    </row>
    <row r="12622" spans="1:5">
      <c r="A12622" s="774">
        <v>1586</v>
      </c>
      <c r="B12622" s="774" t="s">
        <v>12349</v>
      </c>
      <c r="C12622" s="774" t="s">
        <v>7728</v>
      </c>
      <c r="D12622" s="774" t="s">
        <v>7723</v>
      </c>
      <c r="E12622" s="717">
        <v>5.36</v>
      </c>
    </row>
    <row r="12623" spans="1:5">
      <c r="A12623" s="774">
        <v>11839</v>
      </c>
      <c r="B12623" s="774" t="s">
        <v>12350</v>
      </c>
      <c r="C12623" s="774" t="s">
        <v>7728</v>
      </c>
      <c r="D12623" s="774" t="s">
        <v>7723</v>
      </c>
      <c r="E12623" s="717">
        <v>43.22</v>
      </c>
    </row>
    <row r="12624" spans="1:5">
      <c r="A12624" s="774">
        <v>1587</v>
      </c>
      <c r="B12624" s="774" t="s">
        <v>12351</v>
      </c>
      <c r="C12624" s="774" t="s">
        <v>7728</v>
      </c>
      <c r="D12624" s="774" t="s">
        <v>7723</v>
      </c>
      <c r="E12624" s="717">
        <v>5.46</v>
      </c>
    </row>
    <row r="12625" spans="1:5">
      <c r="A12625" s="774">
        <v>1545</v>
      </c>
      <c r="B12625" s="774" t="s">
        <v>12352</v>
      </c>
      <c r="C12625" s="774" t="s">
        <v>7728</v>
      </c>
      <c r="D12625" s="774" t="s">
        <v>7723</v>
      </c>
      <c r="E12625" s="717">
        <v>51.86</v>
      </c>
    </row>
    <row r="12626" spans="1:5">
      <c r="A12626" s="774">
        <v>1588</v>
      </c>
      <c r="B12626" s="774" t="s">
        <v>12353</v>
      </c>
      <c r="C12626" s="774" t="s">
        <v>7728</v>
      </c>
      <c r="D12626" s="774" t="s">
        <v>7723</v>
      </c>
      <c r="E12626" s="717">
        <v>7.49</v>
      </c>
    </row>
    <row r="12627" spans="1:5">
      <c r="A12627" s="774">
        <v>1535</v>
      </c>
      <c r="B12627" s="774" t="s">
        <v>12354</v>
      </c>
      <c r="C12627" s="774" t="s">
        <v>7728</v>
      </c>
      <c r="D12627" s="774" t="s">
        <v>7723</v>
      </c>
      <c r="E12627" s="717">
        <v>4.32</v>
      </c>
    </row>
    <row r="12628" spans="1:5">
      <c r="A12628" s="774">
        <v>1589</v>
      </c>
      <c r="B12628" s="774" t="s">
        <v>12355</v>
      </c>
      <c r="C12628" s="774" t="s">
        <v>7728</v>
      </c>
      <c r="D12628" s="774" t="s">
        <v>7723</v>
      </c>
      <c r="E12628" s="717">
        <v>7.73</v>
      </c>
    </row>
    <row r="12629" spans="1:5">
      <c r="A12629" s="774">
        <v>1546</v>
      </c>
      <c r="B12629" s="774" t="s">
        <v>12356</v>
      </c>
      <c r="C12629" s="774" t="s">
        <v>7728</v>
      </c>
      <c r="D12629" s="774" t="s">
        <v>7723</v>
      </c>
      <c r="E12629" s="717">
        <v>87.52</v>
      </c>
    </row>
    <row r="12630" spans="1:5">
      <c r="A12630" s="774">
        <v>1590</v>
      </c>
      <c r="B12630" s="774" t="s">
        <v>12357</v>
      </c>
      <c r="C12630" s="774" t="s">
        <v>7728</v>
      </c>
      <c r="D12630" s="774" t="s">
        <v>7723</v>
      </c>
      <c r="E12630" s="717">
        <v>13.61</v>
      </c>
    </row>
    <row r="12631" spans="1:5">
      <c r="A12631" s="774">
        <v>1542</v>
      </c>
      <c r="B12631" s="774" t="s">
        <v>12358</v>
      </c>
      <c r="C12631" s="774" t="s">
        <v>7728</v>
      </c>
      <c r="D12631" s="774" t="s">
        <v>7723</v>
      </c>
      <c r="E12631" s="717">
        <v>18.03</v>
      </c>
    </row>
    <row r="12632" spans="1:5">
      <c r="A12632" s="774">
        <v>38415</v>
      </c>
      <c r="B12632" s="774" t="s">
        <v>12359</v>
      </c>
      <c r="C12632" s="774" t="s">
        <v>7728</v>
      </c>
      <c r="D12632" s="774" t="s">
        <v>7723</v>
      </c>
      <c r="E12632" s="717">
        <v>810.25</v>
      </c>
    </row>
    <row r="12633" spans="1:5">
      <c r="A12633" s="774">
        <v>38414</v>
      </c>
      <c r="B12633" s="774" t="s">
        <v>12360</v>
      </c>
      <c r="C12633" s="774" t="s">
        <v>7728</v>
      </c>
      <c r="D12633" s="774" t="s">
        <v>7723</v>
      </c>
      <c r="E12633" s="718">
        <v>1137.2</v>
      </c>
    </row>
    <row r="12634" spans="1:5">
      <c r="A12634" s="774">
        <v>38128</v>
      </c>
      <c r="B12634" s="774" t="s">
        <v>12361</v>
      </c>
      <c r="C12634" s="774" t="s">
        <v>7748</v>
      </c>
      <c r="D12634" s="774" t="s">
        <v>7726</v>
      </c>
      <c r="E12634" s="717">
        <v>0.6</v>
      </c>
    </row>
    <row r="12635" spans="1:5">
      <c r="A12635" s="774">
        <v>7253</v>
      </c>
      <c r="B12635" s="774" t="s">
        <v>12362</v>
      </c>
      <c r="C12635" s="774" t="s">
        <v>7938</v>
      </c>
      <c r="D12635" s="774" t="s">
        <v>7723</v>
      </c>
      <c r="E12635" s="717">
        <v>128.57</v>
      </c>
    </row>
    <row r="12636" spans="1:5">
      <c r="A12636" s="774">
        <v>4806</v>
      </c>
      <c r="B12636" s="774" t="s">
        <v>12363</v>
      </c>
      <c r="C12636" s="774" t="s">
        <v>7760</v>
      </c>
      <c r="D12636" s="774" t="s">
        <v>7723</v>
      </c>
      <c r="E12636" s="717">
        <v>22.48</v>
      </c>
    </row>
    <row r="12637" spans="1:5">
      <c r="A12637" s="774">
        <v>34401</v>
      </c>
      <c r="B12637" s="774" t="s">
        <v>12364</v>
      </c>
      <c r="C12637" s="774" t="s">
        <v>7728</v>
      </c>
      <c r="D12637" s="774" t="s">
        <v>7723</v>
      </c>
      <c r="E12637" s="717">
        <v>1.97</v>
      </c>
    </row>
    <row r="12638" spans="1:5">
      <c r="A12638" s="774">
        <v>7260</v>
      </c>
      <c r="B12638" s="774" t="s">
        <v>12365</v>
      </c>
      <c r="C12638" s="774" t="s">
        <v>7728</v>
      </c>
      <c r="D12638" s="774" t="s">
        <v>7723</v>
      </c>
      <c r="E12638" s="717">
        <v>1.74</v>
      </c>
    </row>
    <row r="12639" spans="1:5">
      <c r="A12639" s="774">
        <v>7256</v>
      </c>
      <c r="B12639" s="774" t="s">
        <v>12366</v>
      </c>
      <c r="C12639" s="774" t="s">
        <v>7728</v>
      </c>
      <c r="D12639" s="774" t="s">
        <v>7723</v>
      </c>
      <c r="E12639" s="717">
        <v>1.73</v>
      </c>
    </row>
    <row r="12640" spans="1:5">
      <c r="A12640" s="774">
        <v>7258</v>
      </c>
      <c r="B12640" s="774" t="s">
        <v>12367</v>
      </c>
      <c r="C12640" s="774" t="s">
        <v>7728</v>
      </c>
      <c r="D12640" s="774" t="s">
        <v>7723</v>
      </c>
      <c r="E12640" s="717">
        <v>0.71</v>
      </c>
    </row>
    <row r="12641" spans="1:5">
      <c r="A12641" s="774">
        <v>34400</v>
      </c>
      <c r="B12641" s="774" t="s">
        <v>12368</v>
      </c>
      <c r="C12641" s="774" t="s">
        <v>7728</v>
      </c>
      <c r="D12641" s="774" t="s">
        <v>7723</v>
      </c>
      <c r="E12641" s="717">
        <v>3.03</v>
      </c>
    </row>
    <row r="12642" spans="1:5">
      <c r="A12642" s="774">
        <v>10617</v>
      </c>
      <c r="B12642" s="774" t="s">
        <v>12369</v>
      </c>
      <c r="C12642" s="774" t="s">
        <v>7728</v>
      </c>
      <c r="D12642" s="774" t="s">
        <v>7723</v>
      </c>
      <c r="E12642" s="717">
        <v>5.79</v>
      </c>
    </row>
    <row r="12643" spans="1:5">
      <c r="A12643" s="774">
        <v>7274</v>
      </c>
      <c r="B12643" s="774" t="s">
        <v>12370</v>
      </c>
      <c r="C12643" s="774" t="s">
        <v>7728</v>
      </c>
      <c r="D12643" s="774" t="s">
        <v>7737</v>
      </c>
      <c r="E12643" s="717">
        <v>44.69</v>
      </c>
    </row>
    <row r="12644" spans="1:5">
      <c r="A12644" s="774">
        <v>11663</v>
      </c>
      <c r="B12644" s="774" t="s">
        <v>12371</v>
      </c>
      <c r="C12644" s="774" t="s">
        <v>7728</v>
      </c>
      <c r="D12644" s="774" t="s">
        <v>7737</v>
      </c>
      <c r="E12644" s="717">
        <v>367.6</v>
      </c>
    </row>
    <row r="12645" spans="1:5">
      <c r="A12645" s="774">
        <v>154</v>
      </c>
      <c r="B12645" s="774" t="s">
        <v>12372</v>
      </c>
      <c r="C12645" s="774" t="s">
        <v>7722</v>
      </c>
      <c r="D12645" s="774" t="s">
        <v>7723</v>
      </c>
      <c r="E12645" s="717">
        <v>57.08</v>
      </c>
    </row>
    <row r="12646" spans="1:5">
      <c r="A12646" s="774">
        <v>38121</v>
      </c>
      <c r="B12646" s="774" t="s">
        <v>12373</v>
      </c>
      <c r="C12646" s="774" t="s">
        <v>7722</v>
      </c>
      <c r="D12646" s="774" t="s">
        <v>7723</v>
      </c>
      <c r="E12646" s="717">
        <v>14.56</v>
      </c>
    </row>
    <row r="12647" spans="1:5">
      <c r="A12647" s="774">
        <v>7343</v>
      </c>
      <c r="B12647" s="774" t="s">
        <v>12374</v>
      </c>
      <c r="C12647" s="774" t="s">
        <v>7722</v>
      </c>
      <c r="D12647" s="774" t="s">
        <v>7723</v>
      </c>
      <c r="E12647" s="717">
        <v>14.74</v>
      </c>
    </row>
    <row r="12648" spans="1:5">
      <c r="A12648" s="774">
        <v>43776</v>
      </c>
      <c r="B12648" s="774" t="s">
        <v>12375</v>
      </c>
      <c r="C12648" s="774" t="s">
        <v>7722</v>
      </c>
      <c r="D12648" s="774" t="s">
        <v>7723</v>
      </c>
      <c r="E12648" s="717">
        <v>18.16</v>
      </c>
    </row>
    <row r="12649" spans="1:5">
      <c r="A12649" s="774">
        <v>7350</v>
      </c>
      <c r="B12649" s="774" t="s">
        <v>12376</v>
      </c>
      <c r="C12649" s="774" t="s">
        <v>7722</v>
      </c>
      <c r="D12649" s="774" t="s">
        <v>7723</v>
      </c>
      <c r="E12649" s="717">
        <v>26.6</v>
      </c>
    </row>
    <row r="12650" spans="1:5">
      <c r="A12650" s="774">
        <v>7348</v>
      </c>
      <c r="B12650" s="774" t="s">
        <v>12377</v>
      </c>
      <c r="C12650" s="774" t="s">
        <v>7722</v>
      </c>
      <c r="D12650" s="774" t="s">
        <v>7723</v>
      </c>
      <c r="E12650" s="717">
        <v>14.92</v>
      </c>
    </row>
    <row r="12651" spans="1:5">
      <c r="A12651" s="774">
        <v>7356</v>
      </c>
      <c r="B12651" s="774" t="s">
        <v>12378</v>
      </c>
      <c r="C12651" s="774" t="s">
        <v>7722</v>
      </c>
      <c r="D12651" s="774" t="s">
        <v>7723</v>
      </c>
      <c r="E12651" s="717">
        <v>22.36</v>
      </c>
    </row>
    <row r="12652" spans="1:5">
      <c r="A12652" s="774">
        <v>7313</v>
      </c>
      <c r="B12652" s="774" t="s">
        <v>12379</v>
      </c>
      <c r="C12652" s="774" t="s">
        <v>7722</v>
      </c>
      <c r="D12652" s="774" t="s">
        <v>7723</v>
      </c>
      <c r="E12652" s="717">
        <v>15.46</v>
      </c>
    </row>
    <row r="12653" spans="1:5">
      <c r="A12653" s="774">
        <v>7319</v>
      </c>
      <c r="B12653" s="774" t="s">
        <v>12380</v>
      </c>
      <c r="C12653" s="774" t="s">
        <v>7722</v>
      </c>
      <c r="D12653" s="774" t="s">
        <v>7723</v>
      </c>
      <c r="E12653" s="717">
        <v>8.85</v>
      </c>
    </row>
    <row r="12654" spans="1:5">
      <c r="A12654" s="774">
        <v>38119</v>
      </c>
      <c r="B12654" s="774" t="s">
        <v>12381</v>
      </c>
      <c r="C12654" s="774" t="s">
        <v>7722</v>
      </c>
      <c r="D12654" s="774" t="s">
        <v>7723</v>
      </c>
      <c r="E12654" s="717">
        <v>55.47</v>
      </c>
    </row>
    <row r="12655" spans="1:5">
      <c r="A12655" s="774">
        <v>7314</v>
      </c>
      <c r="B12655" s="774" t="s">
        <v>12382</v>
      </c>
      <c r="C12655" s="774" t="s">
        <v>7722</v>
      </c>
      <c r="D12655" s="774" t="s">
        <v>7723</v>
      </c>
      <c r="E12655" s="717">
        <v>59.78</v>
      </c>
    </row>
    <row r="12656" spans="1:5">
      <c r="A12656" s="774">
        <v>38131</v>
      </c>
      <c r="B12656" s="774" t="s">
        <v>12383</v>
      </c>
      <c r="C12656" s="774" t="s">
        <v>7722</v>
      </c>
      <c r="D12656" s="774" t="s">
        <v>7723</v>
      </c>
      <c r="E12656" s="717">
        <v>55.96</v>
      </c>
    </row>
    <row r="12657" spans="1:5">
      <c r="A12657" s="774">
        <v>7304</v>
      </c>
      <c r="B12657" s="774" t="s">
        <v>12384</v>
      </c>
      <c r="C12657" s="774" t="s">
        <v>7722</v>
      </c>
      <c r="D12657" s="774" t="s">
        <v>7723</v>
      </c>
      <c r="E12657" s="717">
        <v>53.82</v>
      </c>
    </row>
    <row r="12658" spans="1:5">
      <c r="A12658" s="774">
        <v>43649</v>
      </c>
      <c r="B12658" s="774" t="s">
        <v>12385</v>
      </c>
      <c r="C12658" s="774" t="s">
        <v>7722</v>
      </c>
      <c r="D12658" s="774" t="s">
        <v>7723</v>
      </c>
      <c r="E12658" s="717">
        <v>27.83</v>
      </c>
    </row>
    <row r="12659" spans="1:5">
      <c r="A12659" s="774">
        <v>43650</v>
      </c>
      <c r="B12659" s="774" t="s">
        <v>12386</v>
      </c>
      <c r="C12659" s="774" t="s">
        <v>7722</v>
      </c>
      <c r="D12659" s="774" t="s">
        <v>7723</v>
      </c>
      <c r="E12659" s="717">
        <v>26.3</v>
      </c>
    </row>
    <row r="12660" spans="1:5">
      <c r="A12660" s="774">
        <v>7311</v>
      </c>
      <c r="B12660" s="774" t="s">
        <v>12387</v>
      </c>
      <c r="C12660" s="774" t="s">
        <v>7722</v>
      </c>
      <c r="D12660" s="774" t="s">
        <v>7723</v>
      </c>
      <c r="E12660" s="717">
        <v>26.95</v>
      </c>
    </row>
    <row r="12661" spans="1:5">
      <c r="A12661" s="774">
        <v>7292</v>
      </c>
      <c r="B12661" s="774" t="s">
        <v>12388</v>
      </c>
      <c r="C12661" s="774" t="s">
        <v>7722</v>
      </c>
      <c r="D12661" s="774" t="s">
        <v>7726</v>
      </c>
      <c r="E12661" s="717">
        <v>26.09</v>
      </c>
    </row>
    <row r="12662" spans="1:5">
      <c r="A12662" s="774">
        <v>7293</v>
      </c>
      <c r="B12662" s="774" t="s">
        <v>12389</v>
      </c>
      <c r="C12662" s="774" t="s">
        <v>7722</v>
      </c>
      <c r="D12662" s="774" t="s">
        <v>7723</v>
      </c>
      <c r="E12662" s="717">
        <v>28.86</v>
      </c>
    </row>
    <row r="12663" spans="1:5">
      <c r="A12663" s="774">
        <v>7306</v>
      </c>
      <c r="B12663" s="774" t="s">
        <v>12390</v>
      </c>
      <c r="C12663" s="774" t="s">
        <v>7722</v>
      </c>
      <c r="D12663" s="774" t="s">
        <v>7723</v>
      </c>
      <c r="E12663" s="717">
        <v>31.85</v>
      </c>
    </row>
    <row r="12664" spans="1:5">
      <c r="A12664" s="774">
        <v>7288</v>
      </c>
      <c r="B12664" s="774" t="s">
        <v>12391</v>
      </c>
      <c r="C12664" s="774" t="s">
        <v>7722</v>
      </c>
      <c r="D12664" s="774" t="s">
        <v>7723</v>
      </c>
      <c r="E12664" s="717">
        <v>26.45</v>
      </c>
    </row>
    <row r="12665" spans="1:5">
      <c r="A12665" s="774">
        <v>43625</v>
      </c>
      <c r="B12665" s="774" t="s">
        <v>12392</v>
      </c>
      <c r="C12665" s="774" t="s">
        <v>7722</v>
      </c>
      <c r="D12665" s="774" t="s">
        <v>7723</v>
      </c>
      <c r="E12665" s="717">
        <v>21.35</v>
      </c>
    </row>
    <row r="12666" spans="1:5">
      <c r="A12666" s="774">
        <v>43647</v>
      </c>
      <c r="B12666" s="774" t="s">
        <v>12393</v>
      </c>
      <c r="C12666" s="774" t="s">
        <v>7722</v>
      </c>
      <c r="D12666" s="774" t="s">
        <v>7723</v>
      </c>
      <c r="E12666" s="717">
        <v>19.399999999999999</v>
      </c>
    </row>
    <row r="12667" spans="1:5">
      <c r="A12667" s="774">
        <v>43648</v>
      </c>
      <c r="B12667" s="774" t="s">
        <v>12394</v>
      </c>
      <c r="C12667" s="774" t="s">
        <v>7722</v>
      </c>
      <c r="D12667" s="774" t="s">
        <v>7723</v>
      </c>
      <c r="E12667" s="717">
        <v>18.72</v>
      </c>
    </row>
    <row r="12668" spans="1:5">
      <c r="A12668" s="774">
        <v>35693</v>
      </c>
      <c r="B12668" s="774" t="s">
        <v>12395</v>
      </c>
      <c r="C12668" s="774" t="s">
        <v>7722</v>
      </c>
      <c r="D12668" s="774" t="s">
        <v>7723</v>
      </c>
      <c r="E12668" s="717">
        <v>10.26</v>
      </c>
    </row>
    <row r="12669" spans="1:5">
      <c r="A12669" s="774">
        <v>35692</v>
      </c>
      <c r="B12669" s="774" t="s">
        <v>12396</v>
      </c>
      <c r="C12669" s="774" t="s">
        <v>7722</v>
      </c>
      <c r="D12669" s="774" t="s">
        <v>7723</v>
      </c>
      <c r="E12669" s="717">
        <v>15.27</v>
      </c>
    </row>
    <row r="12670" spans="1:5">
      <c r="A12670" s="774">
        <v>7342</v>
      </c>
      <c r="B12670" s="774" t="s">
        <v>12397</v>
      </c>
      <c r="C12670" s="774" t="s">
        <v>7748</v>
      </c>
      <c r="D12670" s="774" t="s">
        <v>7723</v>
      </c>
      <c r="E12670" s="717">
        <v>1.69</v>
      </c>
    </row>
    <row r="12671" spans="1:5">
      <c r="A12671" s="774">
        <v>39574</v>
      </c>
      <c r="B12671" s="774" t="s">
        <v>12398</v>
      </c>
      <c r="C12671" s="774" t="s">
        <v>7728</v>
      </c>
      <c r="D12671" s="774" t="s">
        <v>7723</v>
      </c>
      <c r="E12671" s="717">
        <v>2.95</v>
      </c>
    </row>
    <row r="12672" spans="1:5">
      <c r="A12672" s="774">
        <v>11060</v>
      </c>
      <c r="B12672" s="774" t="s">
        <v>12399</v>
      </c>
      <c r="C12672" s="774" t="s">
        <v>7728</v>
      </c>
      <c r="D12672" s="774" t="s">
        <v>7723</v>
      </c>
      <c r="E12672" s="717">
        <v>34.44</v>
      </c>
    </row>
    <row r="12673" spans="1:5">
      <c r="A12673" s="774">
        <v>37401</v>
      </c>
      <c r="B12673" s="774" t="s">
        <v>12400</v>
      </c>
      <c r="C12673" s="774" t="s">
        <v>7728</v>
      </c>
      <c r="D12673" s="774" t="s">
        <v>7723</v>
      </c>
      <c r="E12673" s="717">
        <v>48.72</v>
      </c>
    </row>
    <row r="12674" spans="1:5">
      <c r="A12674" s="774">
        <v>7525</v>
      </c>
      <c r="B12674" s="774" t="s">
        <v>12401</v>
      </c>
      <c r="C12674" s="774" t="s">
        <v>7728</v>
      </c>
      <c r="D12674" s="774" t="s">
        <v>7723</v>
      </c>
      <c r="E12674" s="717">
        <v>43.72</v>
      </c>
    </row>
    <row r="12675" spans="1:5">
      <c r="A12675" s="774">
        <v>7524</v>
      </c>
      <c r="B12675" s="774" t="s">
        <v>12402</v>
      </c>
      <c r="C12675" s="774" t="s">
        <v>7728</v>
      </c>
      <c r="D12675" s="774" t="s">
        <v>7723</v>
      </c>
      <c r="E12675" s="717">
        <v>41.2</v>
      </c>
    </row>
    <row r="12676" spans="1:5">
      <c r="A12676" s="774">
        <v>38105</v>
      </c>
      <c r="B12676" s="774" t="s">
        <v>12403</v>
      </c>
      <c r="C12676" s="774" t="s">
        <v>7728</v>
      </c>
      <c r="D12676" s="774" t="s">
        <v>7723</v>
      </c>
      <c r="E12676" s="717">
        <v>10.58</v>
      </c>
    </row>
    <row r="12677" spans="1:5">
      <c r="A12677" s="774">
        <v>38084</v>
      </c>
      <c r="B12677" s="774" t="s">
        <v>12404</v>
      </c>
      <c r="C12677" s="774" t="s">
        <v>7728</v>
      </c>
      <c r="D12677" s="774" t="s">
        <v>7723</v>
      </c>
      <c r="E12677" s="717">
        <v>15.03</v>
      </c>
    </row>
    <row r="12678" spans="1:5">
      <c r="A12678" s="774">
        <v>38103</v>
      </c>
      <c r="B12678" s="774" t="s">
        <v>12405</v>
      </c>
      <c r="C12678" s="774" t="s">
        <v>7728</v>
      </c>
      <c r="D12678" s="774" t="s">
        <v>7723</v>
      </c>
      <c r="E12678" s="717">
        <v>15.89</v>
      </c>
    </row>
    <row r="12679" spans="1:5">
      <c r="A12679" s="774">
        <v>38082</v>
      </c>
      <c r="B12679" s="774" t="s">
        <v>12406</v>
      </c>
      <c r="C12679" s="774" t="s">
        <v>7728</v>
      </c>
      <c r="D12679" s="774" t="s">
        <v>7723</v>
      </c>
      <c r="E12679" s="717">
        <v>19.57</v>
      </c>
    </row>
    <row r="12680" spans="1:5">
      <c r="A12680" s="774">
        <v>38104</v>
      </c>
      <c r="B12680" s="774" t="s">
        <v>12407</v>
      </c>
      <c r="C12680" s="774" t="s">
        <v>7728</v>
      </c>
      <c r="D12680" s="774" t="s">
        <v>7723</v>
      </c>
      <c r="E12680" s="717">
        <v>31.11</v>
      </c>
    </row>
    <row r="12681" spans="1:5">
      <c r="A12681" s="774">
        <v>38083</v>
      </c>
      <c r="B12681" s="774" t="s">
        <v>12408</v>
      </c>
      <c r="C12681" s="774" t="s">
        <v>7728</v>
      </c>
      <c r="D12681" s="774" t="s">
        <v>7723</v>
      </c>
      <c r="E12681" s="717">
        <v>34.54</v>
      </c>
    </row>
    <row r="12682" spans="1:5">
      <c r="A12682" s="774">
        <v>38101</v>
      </c>
      <c r="B12682" s="774" t="s">
        <v>12409</v>
      </c>
      <c r="C12682" s="774" t="s">
        <v>7728</v>
      </c>
      <c r="D12682" s="774" t="s">
        <v>7723</v>
      </c>
      <c r="E12682" s="717">
        <v>7.55</v>
      </c>
    </row>
    <row r="12683" spans="1:5">
      <c r="A12683" s="774">
        <v>7528</v>
      </c>
      <c r="B12683" s="774" t="s">
        <v>12410</v>
      </c>
      <c r="C12683" s="774" t="s">
        <v>7728</v>
      </c>
      <c r="D12683" s="774" t="s">
        <v>7726</v>
      </c>
      <c r="E12683" s="717">
        <v>8.8800000000000008</v>
      </c>
    </row>
    <row r="12684" spans="1:5">
      <c r="A12684" s="774">
        <v>12147</v>
      </c>
      <c r="B12684" s="774" t="s">
        <v>12411</v>
      </c>
      <c r="C12684" s="774" t="s">
        <v>7728</v>
      </c>
      <c r="D12684" s="774" t="s">
        <v>7723</v>
      </c>
      <c r="E12684" s="717">
        <v>13.54</v>
      </c>
    </row>
    <row r="12685" spans="1:5">
      <c r="A12685" s="774">
        <v>38075</v>
      </c>
      <c r="B12685" s="774" t="s">
        <v>12412</v>
      </c>
      <c r="C12685" s="774" t="s">
        <v>7728</v>
      </c>
      <c r="D12685" s="774" t="s">
        <v>7723</v>
      </c>
      <c r="E12685" s="717">
        <v>15.38</v>
      </c>
    </row>
    <row r="12686" spans="1:5">
      <c r="A12686" s="774">
        <v>38102</v>
      </c>
      <c r="B12686" s="774" t="s">
        <v>12413</v>
      </c>
      <c r="C12686" s="774" t="s">
        <v>7728</v>
      </c>
      <c r="D12686" s="774" t="s">
        <v>7723</v>
      </c>
      <c r="E12686" s="717">
        <v>9.67</v>
      </c>
    </row>
    <row r="12687" spans="1:5">
      <c r="A12687" s="774">
        <v>38076</v>
      </c>
      <c r="B12687" s="774" t="s">
        <v>12414</v>
      </c>
      <c r="C12687" s="774" t="s">
        <v>7728</v>
      </c>
      <c r="D12687" s="774" t="s">
        <v>7723</v>
      </c>
      <c r="E12687" s="717">
        <v>17.239999999999998</v>
      </c>
    </row>
    <row r="12688" spans="1:5">
      <c r="A12688" s="774">
        <v>7592</v>
      </c>
      <c r="B12688" s="774" t="s">
        <v>12415</v>
      </c>
      <c r="C12688" s="774" t="s">
        <v>615</v>
      </c>
      <c r="D12688" s="774" t="s">
        <v>7726</v>
      </c>
      <c r="E12688" s="717">
        <v>14.53</v>
      </c>
    </row>
    <row r="12689" spans="1:5">
      <c r="A12689" s="774">
        <v>40820</v>
      </c>
      <c r="B12689" s="774" t="s">
        <v>12416</v>
      </c>
      <c r="C12689" s="774" t="s">
        <v>7941</v>
      </c>
      <c r="D12689" s="774" t="s">
        <v>7723</v>
      </c>
      <c r="E12689" s="718">
        <v>2588.92</v>
      </c>
    </row>
    <row r="12690" spans="1:5">
      <c r="A12690" s="774">
        <v>11762</v>
      </c>
      <c r="B12690" s="774" t="s">
        <v>12417</v>
      </c>
      <c r="C12690" s="774" t="s">
        <v>7728</v>
      </c>
      <c r="D12690" s="774" t="s">
        <v>7723</v>
      </c>
      <c r="E12690" s="717">
        <v>59.28</v>
      </c>
    </row>
    <row r="12691" spans="1:5">
      <c r="A12691" s="774">
        <v>13418</v>
      </c>
      <c r="B12691" s="774" t="s">
        <v>12418</v>
      </c>
      <c r="C12691" s="774" t="s">
        <v>7728</v>
      </c>
      <c r="D12691" s="774" t="s">
        <v>7723</v>
      </c>
      <c r="E12691" s="717">
        <v>16.559999999999999</v>
      </c>
    </row>
    <row r="12692" spans="1:5">
      <c r="A12692" s="774">
        <v>13984</v>
      </c>
      <c r="B12692" s="774" t="s">
        <v>12419</v>
      </c>
      <c r="C12692" s="774" t="s">
        <v>7728</v>
      </c>
      <c r="D12692" s="774" t="s">
        <v>7723</v>
      </c>
      <c r="E12692" s="717">
        <v>41.43</v>
      </c>
    </row>
    <row r="12693" spans="1:5">
      <c r="A12693" s="774">
        <v>11772</v>
      </c>
      <c r="B12693" s="774" t="s">
        <v>12420</v>
      </c>
      <c r="C12693" s="774" t="s">
        <v>7728</v>
      </c>
      <c r="D12693" s="774" t="s">
        <v>7723</v>
      </c>
      <c r="E12693" s="717">
        <v>100.61</v>
      </c>
    </row>
    <row r="12694" spans="1:5">
      <c r="A12694" s="774">
        <v>36795</v>
      </c>
      <c r="B12694" s="774" t="s">
        <v>12421</v>
      </c>
      <c r="C12694" s="774" t="s">
        <v>7728</v>
      </c>
      <c r="D12694" s="774" t="s">
        <v>7723</v>
      </c>
      <c r="E12694" s="717">
        <v>647.12</v>
      </c>
    </row>
    <row r="12695" spans="1:5">
      <c r="A12695" s="774">
        <v>36796</v>
      </c>
      <c r="B12695" s="774" t="s">
        <v>12422</v>
      </c>
      <c r="C12695" s="774" t="s">
        <v>7728</v>
      </c>
      <c r="D12695" s="774" t="s">
        <v>7723</v>
      </c>
      <c r="E12695" s="717">
        <v>166.61</v>
      </c>
    </row>
    <row r="12696" spans="1:5">
      <c r="A12696" s="774">
        <v>36791</v>
      </c>
      <c r="B12696" s="774" t="s">
        <v>12423</v>
      </c>
      <c r="C12696" s="774" t="s">
        <v>7728</v>
      </c>
      <c r="D12696" s="774" t="s">
        <v>7723</v>
      </c>
      <c r="E12696" s="717">
        <v>85.84</v>
      </c>
    </row>
    <row r="12697" spans="1:5">
      <c r="A12697" s="774">
        <v>13415</v>
      </c>
      <c r="B12697" s="774" t="s">
        <v>12424</v>
      </c>
      <c r="C12697" s="774" t="s">
        <v>7728</v>
      </c>
      <c r="D12697" s="774" t="s">
        <v>7726</v>
      </c>
      <c r="E12697" s="717">
        <v>49.9</v>
      </c>
    </row>
    <row r="12698" spans="1:5">
      <c r="A12698" s="774">
        <v>36792</v>
      </c>
      <c r="B12698" s="774" t="s">
        <v>12425</v>
      </c>
      <c r="C12698" s="774" t="s">
        <v>7728</v>
      </c>
      <c r="D12698" s="774" t="s">
        <v>7723</v>
      </c>
      <c r="E12698" s="717">
        <v>164.1</v>
      </c>
    </row>
    <row r="12699" spans="1:5">
      <c r="A12699" s="774">
        <v>11773</v>
      </c>
      <c r="B12699" s="774" t="s">
        <v>12426</v>
      </c>
      <c r="C12699" s="774" t="s">
        <v>7728</v>
      </c>
      <c r="D12699" s="774" t="s">
        <v>7723</v>
      </c>
      <c r="E12699" s="717">
        <v>96.05</v>
      </c>
    </row>
    <row r="12700" spans="1:5">
      <c r="A12700" s="774">
        <v>11775</v>
      </c>
      <c r="B12700" s="774" t="s">
        <v>12427</v>
      </c>
      <c r="C12700" s="774" t="s">
        <v>7728</v>
      </c>
      <c r="D12700" s="774" t="s">
        <v>7723</v>
      </c>
      <c r="E12700" s="717">
        <v>100.3</v>
      </c>
    </row>
    <row r="12701" spans="1:5">
      <c r="A12701" s="774">
        <v>13983</v>
      </c>
      <c r="B12701" s="774" t="s">
        <v>12428</v>
      </c>
      <c r="C12701" s="774" t="s">
        <v>7728</v>
      </c>
      <c r="D12701" s="774" t="s">
        <v>7723</v>
      </c>
      <c r="E12701" s="717">
        <v>51.24</v>
      </c>
    </row>
    <row r="12702" spans="1:5">
      <c r="A12702" s="774">
        <v>13416</v>
      </c>
      <c r="B12702" s="774" t="s">
        <v>12429</v>
      </c>
      <c r="C12702" s="774" t="s">
        <v>7728</v>
      </c>
      <c r="D12702" s="774" t="s">
        <v>7723</v>
      </c>
      <c r="E12702" s="717">
        <v>41.32</v>
      </c>
    </row>
    <row r="12703" spans="1:5">
      <c r="A12703" s="774">
        <v>13417</v>
      </c>
      <c r="B12703" s="774" t="s">
        <v>12430</v>
      </c>
      <c r="C12703" s="774" t="s">
        <v>7728</v>
      </c>
      <c r="D12703" s="774" t="s">
        <v>7723</v>
      </c>
      <c r="E12703" s="717">
        <v>36.450000000000003</v>
      </c>
    </row>
    <row r="12704" spans="1:5">
      <c r="A12704" s="774">
        <v>7604</v>
      </c>
      <c r="B12704" s="774" t="s">
        <v>12431</v>
      </c>
      <c r="C12704" s="774" t="s">
        <v>7728</v>
      </c>
      <c r="D12704" s="774" t="s">
        <v>7723</v>
      </c>
      <c r="E12704" s="717">
        <v>15.78</v>
      </c>
    </row>
    <row r="12705" spans="1:5">
      <c r="A12705" s="774">
        <v>11763</v>
      </c>
      <c r="B12705" s="774" t="s">
        <v>12432</v>
      </c>
      <c r="C12705" s="774" t="s">
        <v>7728</v>
      </c>
      <c r="D12705" s="774" t="s">
        <v>7723</v>
      </c>
      <c r="E12705" s="717">
        <v>137.46</v>
      </c>
    </row>
    <row r="12706" spans="1:5">
      <c r="A12706" s="774">
        <v>11764</v>
      </c>
      <c r="B12706" s="774" t="s">
        <v>12433</v>
      </c>
      <c r="C12706" s="774" t="s">
        <v>7728</v>
      </c>
      <c r="D12706" s="774" t="s">
        <v>7723</v>
      </c>
      <c r="E12706" s="717">
        <v>146.83000000000001</v>
      </c>
    </row>
    <row r="12707" spans="1:5">
      <c r="A12707" s="774">
        <v>11829</v>
      </c>
      <c r="B12707" s="774" t="s">
        <v>12434</v>
      </c>
      <c r="C12707" s="774" t="s">
        <v>7728</v>
      </c>
      <c r="D12707" s="774" t="s">
        <v>7723</v>
      </c>
      <c r="E12707" s="717">
        <v>35.19</v>
      </c>
    </row>
    <row r="12708" spans="1:5">
      <c r="A12708" s="774">
        <v>11825</v>
      </c>
      <c r="B12708" s="774" t="s">
        <v>12435</v>
      </c>
      <c r="C12708" s="774" t="s">
        <v>7728</v>
      </c>
      <c r="D12708" s="774" t="s">
        <v>7723</v>
      </c>
      <c r="E12708" s="717">
        <v>60.33</v>
      </c>
    </row>
    <row r="12709" spans="1:5">
      <c r="A12709" s="774">
        <v>11767</v>
      </c>
      <c r="B12709" s="774" t="s">
        <v>12436</v>
      </c>
      <c r="C12709" s="774" t="s">
        <v>7728</v>
      </c>
      <c r="D12709" s="774" t="s">
        <v>7723</v>
      </c>
      <c r="E12709" s="717">
        <v>243.72</v>
      </c>
    </row>
    <row r="12710" spans="1:5">
      <c r="A12710" s="774">
        <v>11830</v>
      </c>
      <c r="B12710" s="774" t="s">
        <v>12437</v>
      </c>
      <c r="C12710" s="774" t="s">
        <v>7728</v>
      </c>
      <c r="D12710" s="774" t="s">
        <v>7723</v>
      </c>
      <c r="E12710" s="717">
        <v>38.03</v>
      </c>
    </row>
    <row r="12711" spans="1:5">
      <c r="A12711" s="774">
        <v>11766</v>
      </c>
      <c r="B12711" s="774" t="s">
        <v>12438</v>
      </c>
      <c r="C12711" s="774" t="s">
        <v>7728</v>
      </c>
      <c r="D12711" s="774" t="s">
        <v>7723</v>
      </c>
      <c r="E12711" s="717">
        <v>67.59</v>
      </c>
    </row>
    <row r="12712" spans="1:5">
      <c r="A12712" s="774">
        <v>11765</v>
      </c>
      <c r="B12712" s="774" t="s">
        <v>12439</v>
      </c>
      <c r="C12712" s="774" t="s">
        <v>7728</v>
      </c>
      <c r="D12712" s="774" t="s">
        <v>7723</v>
      </c>
      <c r="E12712" s="717">
        <v>92.04</v>
      </c>
    </row>
    <row r="12713" spans="1:5">
      <c r="A12713" s="774">
        <v>11824</v>
      </c>
      <c r="B12713" s="774" t="s">
        <v>12440</v>
      </c>
      <c r="C12713" s="774" t="s">
        <v>7728</v>
      </c>
      <c r="D12713" s="774" t="s">
        <v>7723</v>
      </c>
      <c r="E12713" s="717">
        <v>69.72</v>
      </c>
    </row>
    <row r="12714" spans="1:5">
      <c r="A12714" s="774">
        <v>11777</v>
      </c>
      <c r="B12714" s="774" t="s">
        <v>12441</v>
      </c>
      <c r="C12714" s="774" t="s">
        <v>7728</v>
      </c>
      <c r="D12714" s="774" t="s">
        <v>7723</v>
      </c>
      <c r="E12714" s="717">
        <v>127.43</v>
      </c>
    </row>
    <row r="12715" spans="1:5">
      <c r="A12715" s="774">
        <v>7602</v>
      </c>
      <c r="B12715" s="774" t="s">
        <v>12442</v>
      </c>
      <c r="C12715" s="774" t="s">
        <v>7728</v>
      </c>
      <c r="D12715" s="774" t="s">
        <v>7723</v>
      </c>
      <c r="E12715" s="717">
        <v>15.65</v>
      </c>
    </row>
    <row r="12716" spans="1:5">
      <c r="A12716" s="774">
        <v>7603</v>
      </c>
      <c r="B12716" s="774" t="s">
        <v>12443</v>
      </c>
      <c r="C12716" s="774" t="s">
        <v>7728</v>
      </c>
      <c r="D12716" s="774" t="s">
        <v>7723</v>
      </c>
      <c r="E12716" s="717">
        <v>15.17</v>
      </c>
    </row>
    <row r="12717" spans="1:5">
      <c r="A12717" s="774">
        <v>11826</v>
      </c>
      <c r="B12717" s="774" t="s">
        <v>12444</v>
      </c>
      <c r="C12717" s="774" t="s">
        <v>7728</v>
      </c>
      <c r="D12717" s="774" t="s">
        <v>7723</v>
      </c>
      <c r="E12717" s="717">
        <v>58.56</v>
      </c>
    </row>
    <row r="12718" spans="1:5">
      <c r="A12718" s="774">
        <v>7606</v>
      </c>
      <c r="B12718" s="774" t="s">
        <v>12445</v>
      </c>
      <c r="C12718" s="774" t="s">
        <v>7728</v>
      </c>
      <c r="D12718" s="774" t="s">
        <v>7723</v>
      </c>
      <c r="E12718" s="717">
        <v>61.01</v>
      </c>
    </row>
    <row r="12719" spans="1:5">
      <c r="A12719" s="774">
        <v>40329</v>
      </c>
      <c r="B12719" s="774" t="s">
        <v>12446</v>
      </c>
      <c r="C12719" s="774" t="s">
        <v>7728</v>
      </c>
      <c r="D12719" s="774" t="s">
        <v>7726</v>
      </c>
      <c r="E12719" s="717">
        <v>29.51</v>
      </c>
    </row>
    <row r="12720" spans="1:5">
      <c r="A12720" s="774">
        <v>11823</v>
      </c>
      <c r="B12720" s="774" t="s">
        <v>12447</v>
      </c>
      <c r="C12720" s="774" t="s">
        <v>7728</v>
      </c>
      <c r="D12720" s="774" t="s">
        <v>7723</v>
      </c>
      <c r="E12720" s="717">
        <v>12.75</v>
      </c>
    </row>
    <row r="12721" spans="1:5">
      <c r="A12721" s="774">
        <v>11822</v>
      </c>
      <c r="B12721" s="774" t="s">
        <v>12448</v>
      </c>
      <c r="C12721" s="774" t="s">
        <v>7728</v>
      </c>
      <c r="D12721" s="774" t="s">
        <v>7723</v>
      </c>
      <c r="E12721" s="717">
        <v>26.42</v>
      </c>
    </row>
    <row r="12722" spans="1:5">
      <c r="A12722" s="774">
        <v>11831</v>
      </c>
      <c r="B12722" s="774" t="s">
        <v>12449</v>
      </c>
      <c r="C12722" s="774" t="s">
        <v>7728</v>
      </c>
      <c r="D12722" s="774" t="s">
        <v>7723</v>
      </c>
      <c r="E12722" s="717">
        <v>20.059999999999999</v>
      </c>
    </row>
    <row r="12723" spans="1:5">
      <c r="A12723" s="774">
        <v>7613</v>
      </c>
      <c r="B12723" s="774" t="s">
        <v>12450</v>
      </c>
      <c r="C12723" s="774" t="s">
        <v>7728</v>
      </c>
      <c r="D12723" s="774" t="s">
        <v>7737</v>
      </c>
      <c r="E12723" s="718">
        <v>61849.87</v>
      </c>
    </row>
    <row r="12724" spans="1:5">
      <c r="A12724" s="774">
        <v>7619</v>
      </c>
      <c r="B12724" s="774" t="s">
        <v>12451</v>
      </c>
      <c r="C12724" s="774" t="s">
        <v>7728</v>
      </c>
      <c r="D12724" s="774" t="s">
        <v>7737</v>
      </c>
      <c r="E12724" s="718">
        <v>9560.66</v>
      </c>
    </row>
    <row r="12725" spans="1:5">
      <c r="A12725" s="774">
        <v>12076</v>
      </c>
      <c r="B12725" s="774" t="s">
        <v>12452</v>
      </c>
      <c r="C12725" s="774" t="s">
        <v>7728</v>
      </c>
      <c r="D12725" s="774" t="s">
        <v>7737</v>
      </c>
      <c r="E12725" s="718">
        <v>4385.62</v>
      </c>
    </row>
    <row r="12726" spans="1:5">
      <c r="A12726" s="774">
        <v>7614</v>
      </c>
      <c r="B12726" s="774" t="s">
        <v>12453</v>
      </c>
      <c r="C12726" s="774" t="s">
        <v>7728</v>
      </c>
      <c r="D12726" s="774" t="s">
        <v>7737</v>
      </c>
      <c r="E12726" s="718">
        <v>12058.28</v>
      </c>
    </row>
    <row r="12727" spans="1:5">
      <c r="A12727" s="774">
        <v>7618</v>
      </c>
      <c r="B12727" s="774" t="s">
        <v>12454</v>
      </c>
      <c r="C12727" s="774" t="s">
        <v>7728</v>
      </c>
      <c r="D12727" s="774" t="s">
        <v>7737</v>
      </c>
      <c r="E12727" s="718">
        <v>78207.009999999995</v>
      </c>
    </row>
    <row r="12728" spans="1:5">
      <c r="A12728" s="774">
        <v>7620</v>
      </c>
      <c r="B12728" s="774" t="s">
        <v>12455</v>
      </c>
      <c r="C12728" s="774" t="s">
        <v>7728</v>
      </c>
      <c r="D12728" s="774" t="s">
        <v>7737</v>
      </c>
      <c r="E12728" s="718">
        <v>16915.990000000002</v>
      </c>
    </row>
    <row r="12729" spans="1:5">
      <c r="A12729" s="774">
        <v>7610</v>
      </c>
      <c r="B12729" s="774" t="s">
        <v>12456</v>
      </c>
      <c r="C12729" s="774" t="s">
        <v>7728</v>
      </c>
      <c r="D12729" s="774" t="s">
        <v>7737</v>
      </c>
      <c r="E12729" s="718">
        <v>5356.73</v>
      </c>
    </row>
    <row r="12730" spans="1:5">
      <c r="A12730" s="774">
        <v>7615</v>
      </c>
      <c r="B12730" s="774" t="s">
        <v>12457</v>
      </c>
      <c r="C12730" s="774" t="s">
        <v>7728</v>
      </c>
      <c r="D12730" s="774" t="s">
        <v>7737</v>
      </c>
      <c r="E12730" s="718">
        <v>19735.32</v>
      </c>
    </row>
    <row r="12731" spans="1:5">
      <c r="A12731" s="774">
        <v>7617</v>
      </c>
      <c r="B12731" s="774" t="s">
        <v>12458</v>
      </c>
      <c r="C12731" s="774" t="s">
        <v>7728</v>
      </c>
      <c r="D12731" s="774" t="s">
        <v>7737</v>
      </c>
      <c r="E12731" s="718">
        <v>5983.24</v>
      </c>
    </row>
    <row r="12732" spans="1:5">
      <c r="A12732" s="774">
        <v>7616</v>
      </c>
      <c r="B12732" s="774" t="s">
        <v>12459</v>
      </c>
      <c r="C12732" s="774" t="s">
        <v>7728</v>
      </c>
      <c r="D12732" s="774" t="s">
        <v>7737</v>
      </c>
      <c r="E12732" s="718">
        <v>32204.91</v>
      </c>
    </row>
    <row r="12733" spans="1:5">
      <c r="A12733" s="774">
        <v>7611</v>
      </c>
      <c r="B12733" s="774" t="s">
        <v>12460</v>
      </c>
      <c r="C12733" s="774" t="s">
        <v>7728</v>
      </c>
      <c r="D12733" s="774" t="s">
        <v>7737</v>
      </c>
      <c r="E12733" s="718">
        <v>7737.5</v>
      </c>
    </row>
    <row r="12734" spans="1:5">
      <c r="A12734" s="774">
        <v>7612</v>
      </c>
      <c r="B12734" s="774" t="s">
        <v>12461</v>
      </c>
      <c r="C12734" s="774" t="s">
        <v>7728</v>
      </c>
      <c r="D12734" s="774" t="s">
        <v>7737</v>
      </c>
      <c r="E12734" s="718">
        <v>44174.54</v>
      </c>
    </row>
    <row r="12735" spans="1:5">
      <c r="A12735" s="774">
        <v>37371</v>
      </c>
      <c r="B12735" s="774" t="s">
        <v>12462</v>
      </c>
      <c r="C12735" s="774" t="s">
        <v>615</v>
      </c>
      <c r="D12735" s="774" t="s">
        <v>7726</v>
      </c>
      <c r="E12735" s="717">
        <v>1.36</v>
      </c>
    </row>
    <row r="12736" spans="1:5">
      <c r="A12736" s="774">
        <v>40861</v>
      </c>
      <c r="B12736" s="774" t="s">
        <v>863</v>
      </c>
      <c r="C12736" s="774" t="s">
        <v>7941</v>
      </c>
      <c r="D12736" s="774" t="s">
        <v>7726</v>
      </c>
      <c r="E12736" s="717">
        <v>257.26</v>
      </c>
    </row>
    <row r="12737" spans="1:5">
      <c r="A12737" s="774">
        <v>36510</v>
      </c>
      <c r="B12737" s="774" t="s">
        <v>12463</v>
      </c>
      <c r="C12737" s="774" t="s">
        <v>7728</v>
      </c>
      <c r="D12737" s="774" t="s">
        <v>7737</v>
      </c>
      <c r="E12737" s="718">
        <v>648012.19999999995</v>
      </c>
    </row>
    <row r="12738" spans="1:5">
      <c r="A12738" s="774">
        <v>25020</v>
      </c>
      <c r="B12738" s="774" t="s">
        <v>12464</v>
      </c>
      <c r="C12738" s="774" t="s">
        <v>7728</v>
      </c>
      <c r="D12738" s="774" t="s">
        <v>7737</v>
      </c>
      <c r="E12738" s="718">
        <v>2669582.29</v>
      </c>
    </row>
    <row r="12739" spans="1:5">
      <c r="A12739" s="774">
        <v>7622</v>
      </c>
      <c r="B12739" s="774" t="s">
        <v>12465</v>
      </c>
      <c r="C12739" s="774" t="s">
        <v>7728</v>
      </c>
      <c r="D12739" s="774" t="s">
        <v>7737</v>
      </c>
      <c r="E12739" s="718">
        <v>628666.55000000005</v>
      </c>
    </row>
    <row r="12740" spans="1:5">
      <c r="A12740" s="774">
        <v>7624</v>
      </c>
      <c r="B12740" s="774" t="s">
        <v>12466</v>
      </c>
      <c r="C12740" s="774" t="s">
        <v>7728</v>
      </c>
      <c r="D12740" s="774" t="s">
        <v>7737</v>
      </c>
      <c r="E12740" s="718">
        <v>815000</v>
      </c>
    </row>
    <row r="12741" spans="1:5">
      <c r="A12741" s="774">
        <v>7625</v>
      </c>
      <c r="B12741" s="774" t="s">
        <v>12467</v>
      </c>
      <c r="C12741" s="774" t="s">
        <v>7728</v>
      </c>
      <c r="D12741" s="774" t="s">
        <v>7737</v>
      </c>
      <c r="E12741" s="718">
        <v>810015.21</v>
      </c>
    </row>
    <row r="12742" spans="1:5">
      <c r="A12742" s="774">
        <v>7623</v>
      </c>
      <c r="B12742" s="774" t="s">
        <v>12468</v>
      </c>
      <c r="C12742" s="774" t="s">
        <v>7728</v>
      </c>
      <c r="D12742" s="774" t="s">
        <v>7737</v>
      </c>
      <c r="E12742" s="718">
        <v>2669582.29</v>
      </c>
    </row>
    <row r="12743" spans="1:5">
      <c r="A12743" s="774">
        <v>36508</v>
      </c>
      <c r="B12743" s="774" t="s">
        <v>12469</v>
      </c>
      <c r="C12743" s="774" t="s">
        <v>7728</v>
      </c>
      <c r="D12743" s="774" t="s">
        <v>7737</v>
      </c>
      <c r="E12743" s="718">
        <v>1200617.08</v>
      </c>
    </row>
    <row r="12744" spans="1:5">
      <c r="A12744" s="774">
        <v>36509</v>
      </c>
      <c r="B12744" s="774" t="s">
        <v>12470</v>
      </c>
      <c r="C12744" s="774" t="s">
        <v>7728</v>
      </c>
      <c r="D12744" s="774" t="s">
        <v>7737</v>
      </c>
      <c r="E12744" s="718">
        <v>657981.61</v>
      </c>
    </row>
    <row r="12745" spans="1:5">
      <c r="A12745" s="774">
        <v>13238</v>
      </c>
      <c r="B12745" s="774" t="s">
        <v>12471</v>
      </c>
      <c r="C12745" s="774" t="s">
        <v>7728</v>
      </c>
      <c r="D12745" s="774" t="s">
        <v>7737</v>
      </c>
      <c r="E12745" s="718">
        <v>182523.35</v>
      </c>
    </row>
    <row r="12746" spans="1:5">
      <c r="A12746" s="774">
        <v>36511</v>
      </c>
      <c r="B12746" s="774" t="s">
        <v>12472</v>
      </c>
      <c r="C12746" s="774" t="s">
        <v>7728</v>
      </c>
      <c r="D12746" s="774" t="s">
        <v>7737</v>
      </c>
      <c r="E12746" s="718">
        <v>211495.31</v>
      </c>
    </row>
    <row r="12747" spans="1:5">
      <c r="A12747" s="774">
        <v>36515</v>
      </c>
      <c r="B12747" s="774" t="s">
        <v>12473</v>
      </c>
      <c r="C12747" s="774" t="s">
        <v>7728</v>
      </c>
      <c r="D12747" s="774" t="s">
        <v>7737</v>
      </c>
      <c r="E12747" s="718">
        <v>62289.71</v>
      </c>
    </row>
    <row r="12748" spans="1:5">
      <c r="A12748" s="774">
        <v>10598</v>
      </c>
      <c r="B12748" s="774" t="s">
        <v>12474</v>
      </c>
      <c r="C12748" s="774" t="s">
        <v>7728</v>
      </c>
      <c r="D12748" s="774" t="s">
        <v>7737</v>
      </c>
      <c r="E12748" s="718">
        <v>101012.18</v>
      </c>
    </row>
    <row r="12749" spans="1:5">
      <c r="A12749" s="774">
        <v>7640</v>
      </c>
      <c r="B12749" s="774" t="s">
        <v>12475</v>
      </c>
      <c r="C12749" s="774" t="s">
        <v>7728</v>
      </c>
      <c r="D12749" s="774" t="s">
        <v>7737</v>
      </c>
      <c r="E12749" s="718">
        <v>155000</v>
      </c>
    </row>
    <row r="12750" spans="1:5">
      <c r="A12750" s="774">
        <v>36513</v>
      </c>
      <c r="B12750" s="774" t="s">
        <v>12476</v>
      </c>
      <c r="C12750" s="774" t="s">
        <v>7728</v>
      </c>
      <c r="D12750" s="774" t="s">
        <v>7737</v>
      </c>
      <c r="E12750" s="718">
        <v>149314.23999999999</v>
      </c>
    </row>
    <row r="12751" spans="1:5">
      <c r="A12751" s="774">
        <v>36514</v>
      </c>
      <c r="B12751" s="774" t="s">
        <v>12477</v>
      </c>
      <c r="C12751" s="774" t="s">
        <v>7728</v>
      </c>
      <c r="D12751" s="774" t="s">
        <v>7737</v>
      </c>
      <c r="E12751" s="718">
        <v>166588.76999999999</v>
      </c>
    </row>
    <row r="12752" spans="1:5">
      <c r="A12752" s="774">
        <v>11572</v>
      </c>
      <c r="B12752" s="774" t="s">
        <v>12478</v>
      </c>
      <c r="C12752" s="774" t="s">
        <v>7728</v>
      </c>
      <c r="D12752" s="774" t="s">
        <v>7723</v>
      </c>
      <c r="E12752" s="717">
        <v>24.12</v>
      </c>
    </row>
    <row r="12753" spans="1:5">
      <c r="A12753" s="774">
        <v>36149</v>
      </c>
      <c r="B12753" s="774" t="s">
        <v>12479</v>
      </c>
      <c r="C12753" s="774" t="s">
        <v>7728</v>
      </c>
      <c r="D12753" s="774" t="s">
        <v>7723</v>
      </c>
      <c r="E12753" s="717">
        <v>141</v>
      </c>
    </row>
    <row r="12754" spans="1:5">
      <c r="A12754" s="774">
        <v>42407</v>
      </c>
      <c r="B12754" s="774" t="s">
        <v>12480</v>
      </c>
      <c r="C12754" s="774" t="s">
        <v>7760</v>
      </c>
      <c r="D12754" s="774" t="s">
        <v>7723</v>
      </c>
      <c r="E12754" s="717">
        <v>6.44</v>
      </c>
    </row>
    <row r="12755" spans="1:5">
      <c r="A12755" s="774">
        <v>11581</v>
      </c>
      <c r="B12755" s="774" t="s">
        <v>12481</v>
      </c>
      <c r="C12755" s="774" t="s">
        <v>7760</v>
      </c>
      <c r="D12755" s="774" t="s">
        <v>7723</v>
      </c>
      <c r="E12755" s="717">
        <v>15.92</v>
      </c>
    </row>
    <row r="12756" spans="1:5">
      <c r="A12756" s="774">
        <v>43605</v>
      </c>
      <c r="B12756" s="774" t="s">
        <v>12482</v>
      </c>
      <c r="C12756" s="774" t="s">
        <v>7728</v>
      </c>
      <c r="D12756" s="774" t="s">
        <v>7723</v>
      </c>
      <c r="E12756" s="717">
        <v>32.58</v>
      </c>
    </row>
    <row r="12757" spans="1:5">
      <c r="A12757" s="774">
        <v>11580</v>
      </c>
      <c r="B12757" s="774" t="s">
        <v>12483</v>
      </c>
      <c r="C12757" s="774" t="s">
        <v>7760</v>
      </c>
      <c r="D12757" s="774" t="s">
        <v>7723</v>
      </c>
      <c r="E12757" s="717">
        <v>6.39</v>
      </c>
    </row>
    <row r="12758" spans="1:5">
      <c r="A12758" s="774">
        <v>10743</v>
      </c>
      <c r="B12758" s="774" t="s">
        <v>12484</v>
      </c>
      <c r="C12758" s="774" t="s">
        <v>7728</v>
      </c>
      <c r="D12758" s="774" t="s">
        <v>7737</v>
      </c>
      <c r="E12758" s="717">
        <v>589.52</v>
      </c>
    </row>
    <row r="12759" spans="1:5">
      <c r="A12759" s="774">
        <v>39848</v>
      </c>
      <c r="B12759" s="774" t="s">
        <v>12485</v>
      </c>
      <c r="C12759" s="774" t="s">
        <v>7760</v>
      </c>
      <c r="D12759" s="774" t="s">
        <v>7737</v>
      </c>
      <c r="E12759" s="717">
        <v>1.42</v>
      </c>
    </row>
    <row r="12760" spans="1:5">
      <c r="A12760" s="774">
        <v>20999</v>
      </c>
      <c r="B12760" s="774" t="s">
        <v>12486</v>
      </c>
      <c r="C12760" s="774" t="s">
        <v>7760</v>
      </c>
      <c r="D12760" s="774" t="s">
        <v>7737</v>
      </c>
      <c r="E12760" s="717">
        <v>10.38</v>
      </c>
    </row>
    <row r="12761" spans="1:5">
      <c r="A12761" s="774">
        <v>21001</v>
      </c>
      <c r="B12761" s="774" t="s">
        <v>12487</v>
      </c>
      <c r="C12761" s="774" t="s">
        <v>7760</v>
      </c>
      <c r="D12761" s="774" t="s">
        <v>7737</v>
      </c>
      <c r="E12761" s="717">
        <v>19.37</v>
      </c>
    </row>
    <row r="12762" spans="1:5">
      <c r="A12762" s="774">
        <v>21003</v>
      </c>
      <c r="B12762" s="774" t="s">
        <v>12488</v>
      </c>
      <c r="C12762" s="774" t="s">
        <v>7760</v>
      </c>
      <c r="D12762" s="774" t="s">
        <v>7737</v>
      </c>
      <c r="E12762" s="717">
        <v>31.83</v>
      </c>
    </row>
    <row r="12763" spans="1:5">
      <c r="A12763" s="774">
        <v>21006</v>
      </c>
      <c r="B12763" s="774" t="s">
        <v>12489</v>
      </c>
      <c r="C12763" s="774" t="s">
        <v>7760</v>
      </c>
      <c r="D12763" s="774" t="s">
        <v>7737</v>
      </c>
      <c r="E12763" s="717">
        <v>67.55</v>
      </c>
    </row>
    <row r="12764" spans="1:5">
      <c r="A12764" s="774">
        <v>21019</v>
      </c>
      <c r="B12764" s="774" t="s">
        <v>12490</v>
      </c>
      <c r="C12764" s="774" t="s">
        <v>7760</v>
      </c>
      <c r="D12764" s="774" t="s">
        <v>7737</v>
      </c>
      <c r="E12764" s="717">
        <v>23.48</v>
      </c>
    </row>
    <row r="12765" spans="1:5">
      <c r="A12765" s="774">
        <v>21021</v>
      </c>
      <c r="B12765" s="774" t="s">
        <v>12491</v>
      </c>
      <c r="C12765" s="774" t="s">
        <v>7760</v>
      </c>
      <c r="D12765" s="774" t="s">
        <v>7737</v>
      </c>
      <c r="E12765" s="717">
        <v>37.119999999999997</v>
      </c>
    </row>
    <row r="12766" spans="1:5">
      <c r="A12766" s="774">
        <v>21024</v>
      </c>
      <c r="B12766" s="774" t="s">
        <v>12492</v>
      </c>
      <c r="C12766" s="774" t="s">
        <v>7760</v>
      </c>
      <c r="D12766" s="774" t="s">
        <v>7737</v>
      </c>
      <c r="E12766" s="717">
        <v>79.53</v>
      </c>
    </row>
    <row r="12767" spans="1:5">
      <c r="A12767" s="774">
        <v>40624</v>
      </c>
      <c r="B12767" s="774" t="s">
        <v>12493</v>
      </c>
      <c r="C12767" s="774" t="s">
        <v>7760</v>
      </c>
      <c r="D12767" s="774" t="s">
        <v>7737</v>
      </c>
      <c r="E12767" s="717">
        <v>58.63</v>
      </c>
    </row>
    <row r="12768" spans="1:5">
      <c r="A12768" s="774">
        <v>42575</v>
      </c>
      <c r="B12768" s="774" t="s">
        <v>12494</v>
      </c>
      <c r="C12768" s="774" t="s">
        <v>7760</v>
      </c>
      <c r="D12768" s="774" t="s">
        <v>7737</v>
      </c>
      <c r="E12768" s="717">
        <v>53.8</v>
      </c>
    </row>
    <row r="12769" spans="1:5">
      <c r="A12769" s="774">
        <v>13127</v>
      </c>
      <c r="B12769" s="774" t="s">
        <v>12495</v>
      </c>
      <c r="C12769" s="774" t="s">
        <v>7760</v>
      </c>
      <c r="D12769" s="774" t="s">
        <v>7737</v>
      </c>
      <c r="E12769" s="717">
        <v>26.15</v>
      </c>
    </row>
    <row r="12770" spans="1:5">
      <c r="A12770" s="774">
        <v>13137</v>
      </c>
      <c r="B12770" s="774" t="s">
        <v>12496</v>
      </c>
      <c r="C12770" s="774" t="s">
        <v>7760</v>
      </c>
      <c r="D12770" s="774" t="s">
        <v>7737</v>
      </c>
      <c r="E12770" s="717">
        <v>34.700000000000003</v>
      </c>
    </row>
    <row r="12771" spans="1:5">
      <c r="A12771" s="774">
        <v>42574</v>
      </c>
      <c r="B12771" s="774" t="s">
        <v>12497</v>
      </c>
      <c r="C12771" s="774" t="s">
        <v>7760</v>
      </c>
      <c r="D12771" s="774" t="s">
        <v>7737</v>
      </c>
      <c r="E12771" s="717">
        <v>40.15</v>
      </c>
    </row>
    <row r="12772" spans="1:5">
      <c r="A12772" s="774">
        <v>20989</v>
      </c>
      <c r="B12772" s="774" t="s">
        <v>12498</v>
      </c>
      <c r="C12772" s="774" t="s">
        <v>7760</v>
      </c>
      <c r="D12772" s="774" t="s">
        <v>7737</v>
      </c>
      <c r="E12772" s="718">
        <v>1243.31</v>
      </c>
    </row>
    <row r="12773" spans="1:5">
      <c r="A12773" s="774">
        <v>21147</v>
      </c>
      <c r="B12773" s="774" t="s">
        <v>12499</v>
      </c>
      <c r="C12773" s="774" t="s">
        <v>7760</v>
      </c>
      <c r="D12773" s="774" t="s">
        <v>7737</v>
      </c>
      <c r="E12773" s="717">
        <v>116.57</v>
      </c>
    </row>
    <row r="12774" spans="1:5">
      <c r="A12774" s="774">
        <v>21148</v>
      </c>
      <c r="B12774" s="774" t="s">
        <v>12500</v>
      </c>
      <c r="C12774" s="774" t="s">
        <v>7760</v>
      </c>
      <c r="D12774" s="774" t="s">
        <v>7737</v>
      </c>
      <c r="E12774" s="717">
        <v>71.95</v>
      </c>
    </row>
    <row r="12775" spans="1:5">
      <c r="A12775" s="774">
        <v>20984</v>
      </c>
      <c r="B12775" s="774" t="s">
        <v>12501</v>
      </c>
      <c r="C12775" s="774" t="s">
        <v>7760</v>
      </c>
      <c r="D12775" s="774" t="s">
        <v>7737</v>
      </c>
      <c r="E12775" s="718">
        <v>2385.67</v>
      </c>
    </row>
    <row r="12776" spans="1:5">
      <c r="A12776" s="774">
        <v>13042</v>
      </c>
      <c r="B12776" s="774" t="s">
        <v>12502</v>
      </c>
      <c r="C12776" s="774" t="s">
        <v>7760</v>
      </c>
      <c r="D12776" s="774" t="s">
        <v>7737</v>
      </c>
      <c r="E12776" s="718">
        <v>1322.02</v>
      </c>
    </row>
    <row r="12777" spans="1:5">
      <c r="A12777" s="774">
        <v>21150</v>
      </c>
      <c r="B12777" s="774" t="s">
        <v>12503</v>
      </c>
      <c r="C12777" s="774" t="s">
        <v>7760</v>
      </c>
      <c r="D12777" s="774" t="s">
        <v>7737</v>
      </c>
      <c r="E12777" s="717">
        <v>35.67</v>
      </c>
    </row>
    <row r="12778" spans="1:5">
      <c r="A12778" s="774">
        <v>13141</v>
      </c>
      <c r="B12778" s="774" t="s">
        <v>12504</v>
      </c>
      <c r="C12778" s="774" t="s">
        <v>7760</v>
      </c>
      <c r="D12778" s="774" t="s">
        <v>7737</v>
      </c>
      <c r="E12778" s="717">
        <v>44.95</v>
      </c>
    </row>
    <row r="12779" spans="1:5">
      <c r="A12779" s="774">
        <v>42576</v>
      </c>
      <c r="B12779" s="774" t="s">
        <v>12505</v>
      </c>
      <c r="C12779" s="774" t="s">
        <v>7760</v>
      </c>
      <c r="D12779" s="774" t="s">
        <v>7737</v>
      </c>
      <c r="E12779" s="717">
        <v>146.76</v>
      </c>
    </row>
    <row r="12780" spans="1:5">
      <c r="A12780" s="774">
        <v>21151</v>
      </c>
      <c r="B12780" s="774" t="s">
        <v>12506</v>
      </c>
      <c r="C12780" s="774" t="s">
        <v>7760</v>
      </c>
      <c r="D12780" s="774" t="s">
        <v>7737</v>
      </c>
      <c r="E12780" s="717">
        <v>213.54</v>
      </c>
    </row>
    <row r="12781" spans="1:5">
      <c r="A12781" s="774">
        <v>13142</v>
      </c>
      <c r="B12781" s="774" t="s">
        <v>12507</v>
      </c>
      <c r="C12781" s="774" t="s">
        <v>7760</v>
      </c>
      <c r="D12781" s="774" t="s">
        <v>7737</v>
      </c>
      <c r="E12781" s="717">
        <v>305.27999999999997</v>
      </c>
    </row>
    <row r="12782" spans="1:5">
      <c r="A12782" s="774">
        <v>42577</v>
      </c>
      <c r="B12782" s="774" t="s">
        <v>12508</v>
      </c>
      <c r="C12782" s="774" t="s">
        <v>7760</v>
      </c>
      <c r="D12782" s="774" t="s">
        <v>7737</v>
      </c>
      <c r="E12782" s="717">
        <v>334.98</v>
      </c>
    </row>
    <row r="12783" spans="1:5">
      <c r="A12783" s="774">
        <v>20994</v>
      </c>
      <c r="B12783" s="774" t="s">
        <v>12509</v>
      </c>
      <c r="C12783" s="774" t="s">
        <v>7760</v>
      </c>
      <c r="D12783" s="774" t="s">
        <v>7737</v>
      </c>
      <c r="E12783" s="717">
        <v>575.59</v>
      </c>
    </row>
    <row r="12784" spans="1:5">
      <c r="A12784" s="774">
        <v>7672</v>
      </c>
      <c r="B12784" s="774" t="s">
        <v>12510</v>
      </c>
      <c r="C12784" s="774" t="s">
        <v>7760</v>
      </c>
      <c r="D12784" s="774" t="s">
        <v>7737</v>
      </c>
      <c r="E12784" s="717">
        <v>377.07</v>
      </c>
    </row>
    <row r="12785" spans="1:5">
      <c r="A12785" s="774">
        <v>20995</v>
      </c>
      <c r="B12785" s="774" t="s">
        <v>12511</v>
      </c>
      <c r="C12785" s="774" t="s">
        <v>7760</v>
      </c>
      <c r="D12785" s="774" t="s">
        <v>7737</v>
      </c>
      <c r="E12785" s="717">
        <v>756.43</v>
      </c>
    </row>
    <row r="12786" spans="1:5">
      <c r="A12786" s="774">
        <v>7690</v>
      </c>
      <c r="B12786" s="774" t="s">
        <v>12512</v>
      </c>
      <c r="C12786" s="774" t="s">
        <v>7760</v>
      </c>
      <c r="D12786" s="774" t="s">
        <v>7737</v>
      </c>
      <c r="E12786" s="717">
        <v>437.49</v>
      </c>
    </row>
    <row r="12787" spans="1:5">
      <c r="A12787" s="774">
        <v>20980</v>
      </c>
      <c r="B12787" s="774" t="s">
        <v>12513</v>
      </c>
      <c r="C12787" s="774" t="s">
        <v>7760</v>
      </c>
      <c r="D12787" s="774" t="s">
        <v>7737</v>
      </c>
      <c r="E12787" s="717">
        <v>477.26</v>
      </c>
    </row>
    <row r="12788" spans="1:5">
      <c r="A12788" s="774">
        <v>7661</v>
      </c>
      <c r="B12788" s="774" t="s">
        <v>12514</v>
      </c>
      <c r="C12788" s="774" t="s">
        <v>7760</v>
      </c>
      <c r="D12788" s="774" t="s">
        <v>7737</v>
      </c>
      <c r="E12788" s="717">
        <v>567.75</v>
      </c>
    </row>
    <row r="12789" spans="1:5">
      <c r="A12789" s="774">
        <v>21016</v>
      </c>
      <c r="B12789" s="774" t="s">
        <v>12515</v>
      </c>
      <c r="C12789" s="774" t="s">
        <v>7760</v>
      </c>
      <c r="D12789" s="774" t="s">
        <v>7737</v>
      </c>
      <c r="E12789" s="717">
        <v>132.30000000000001</v>
      </c>
    </row>
    <row r="12790" spans="1:5">
      <c r="A12790" s="774">
        <v>21008</v>
      </c>
      <c r="B12790" s="774" t="s">
        <v>12516</v>
      </c>
      <c r="C12790" s="774" t="s">
        <v>7760</v>
      </c>
      <c r="D12790" s="774" t="s">
        <v>7737</v>
      </c>
      <c r="E12790" s="717">
        <v>15.45</v>
      </c>
    </row>
    <row r="12791" spans="1:5">
      <c r="A12791" s="774">
        <v>21009</v>
      </c>
      <c r="B12791" s="774" t="s">
        <v>12517</v>
      </c>
      <c r="C12791" s="774" t="s">
        <v>7760</v>
      </c>
      <c r="D12791" s="774" t="s">
        <v>7737</v>
      </c>
      <c r="E12791" s="717">
        <v>20.12</v>
      </c>
    </row>
    <row r="12792" spans="1:5">
      <c r="A12792" s="774">
        <v>21010</v>
      </c>
      <c r="B12792" s="774" t="s">
        <v>12518</v>
      </c>
      <c r="C12792" s="774" t="s">
        <v>7760</v>
      </c>
      <c r="D12792" s="774" t="s">
        <v>7737</v>
      </c>
      <c r="E12792" s="717">
        <v>27.02</v>
      </c>
    </row>
    <row r="12793" spans="1:5">
      <c r="A12793" s="774">
        <v>21011</v>
      </c>
      <c r="B12793" s="774" t="s">
        <v>12519</v>
      </c>
      <c r="C12793" s="774" t="s">
        <v>7760</v>
      </c>
      <c r="D12793" s="774" t="s">
        <v>7737</v>
      </c>
      <c r="E12793" s="717">
        <v>39.380000000000003</v>
      </c>
    </row>
    <row r="12794" spans="1:5">
      <c r="A12794" s="774">
        <v>21012</v>
      </c>
      <c r="B12794" s="774" t="s">
        <v>12520</v>
      </c>
      <c r="C12794" s="774" t="s">
        <v>7760</v>
      </c>
      <c r="D12794" s="774" t="s">
        <v>7737</v>
      </c>
      <c r="E12794" s="717">
        <v>43.52</v>
      </c>
    </row>
    <row r="12795" spans="1:5">
      <c r="A12795" s="774">
        <v>21013</v>
      </c>
      <c r="B12795" s="774" t="s">
        <v>12521</v>
      </c>
      <c r="C12795" s="774" t="s">
        <v>7760</v>
      </c>
      <c r="D12795" s="774" t="s">
        <v>7737</v>
      </c>
      <c r="E12795" s="717">
        <v>56.79</v>
      </c>
    </row>
    <row r="12796" spans="1:5">
      <c r="A12796" s="774">
        <v>21014</v>
      </c>
      <c r="B12796" s="774" t="s">
        <v>12522</v>
      </c>
      <c r="C12796" s="774" t="s">
        <v>7760</v>
      </c>
      <c r="D12796" s="774" t="s">
        <v>7737</v>
      </c>
      <c r="E12796" s="717">
        <v>79.459999999999994</v>
      </c>
    </row>
    <row r="12797" spans="1:5">
      <c r="A12797" s="774">
        <v>21015</v>
      </c>
      <c r="B12797" s="774" t="s">
        <v>12523</v>
      </c>
      <c r="C12797" s="774" t="s">
        <v>7760</v>
      </c>
      <c r="D12797" s="774" t="s">
        <v>7737</v>
      </c>
      <c r="E12797" s="717">
        <v>91.29</v>
      </c>
    </row>
    <row r="12798" spans="1:5">
      <c r="A12798" s="774">
        <v>7697</v>
      </c>
      <c r="B12798" s="774" t="s">
        <v>12524</v>
      </c>
      <c r="C12798" s="774" t="s">
        <v>7760</v>
      </c>
      <c r="D12798" s="774" t="s">
        <v>7737</v>
      </c>
      <c r="E12798" s="717">
        <v>43.56</v>
      </c>
    </row>
    <row r="12799" spans="1:5">
      <c r="A12799" s="774">
        <v>7698</v>
      </c>
      <c r="B12799" s="774" t="s">
        <v>12525</v>
      </c>
      <c r="C12799" s="774" t="s">
        <v>7760</v>
      </c>
      <c r="D12799" s="774" t="s">
        <v>7737</v>
      </c>
      <c r="E12799" s="717">
        <v>37.5</v>
      </c>
    </row>
    <row r="12800" spans="1:5">
      <c r="A12800" s="774">
        <v>7691</v>
      </c>
      <c r="B12800" s="774" t="s">
        <v>12526</v>
      </c>
      <c r="C12800" s="774" t="s">
        <v>7760</v>
      </c>
      <c r="D12800" s="774" t="s">
        <v>7737</v>
      </c>
      <c r="E12800" s="717">
        <v>15.84</v>
      </c>
    </row>
    <row r="12801" spans="1:5">
      <c r="A12801" s="774">
        <v>40626</v>
      </c>
      <c r="B12801" s="774" t="s">
        <v>12527</v>
      </c>
      <c r="C12801" s="774" t="s">
        <v>7760</v>
      </c>
      <c r="D12801" s="774" t="s">
        <v>7737</v>
      </c>
      <c r="E12801" s="717">
        <v>29.73</v>
      </c>
    </row>
    <row r="12802" spans="1:5">
      <c r="A12802" s="774">
        <v>7701</v>
      </c>
      <c r="B12802" s="774" t="s">
        <v>12528</v>
      </c>
      <c r="C12802" s="774" t="s">
        <v>7760</v>
      </c>
      <c r="D12802" s="774" t="s">
        <v>7737</v>
      </c>
      <c r="E12802" s="717">
        <v>77.959999999999994</v>
      </c>
    </row>
    <row r="12803" spans="1:5">
      <c r="A12803" s="774">
        <v>7696</v>
      </c>
      <c r="B12803" s="774" t="s">
        <v>12529</v>
      </c>
      <c r="C12803" s="774" t="s">
        <v>7760</v>
      </c>
      <c r="D12803" s="774" t="s">
        <v>7737</v>
      </c>
      <c r="E12803" s="717">
        <v>62.82</v>
      </c>
    </row>
    <row r="12804" spans="1:5">
      <c r="A12804" s="774">
        <v>7700</v>
      </c>
      <c r="B12804" s="774" t="s">
        <v>12530</v>
      </c>
      <c r="C12804" s="774" t="s">
        <v>7760</v>
      </c>
      <c r="D12804" s="774" t="s">
        <v>7737</v>
      </c>
      <c r="E12804" s="717">
        <v>20.04</v>
      </c>
    </row>
    <row r="12805" spans="1:5">
      <c r="A12805" s="774">
        <v>7694</v>
      </c>
      <c r="B12805" s="774" t="s">
        <v>12531</v>
      </c>
      <c r="C12805" s="774" t="s">
        <v>7760</v>
      </c>
      <c r="D12805" s="774" t="s">
        <v>7737</v>
      </c>
      <c r="E12805" s="717">
        <v>104.9</v>
      </c>
    </row>
    <row r="12806" spans="1:5">
      <c r="A12806" s="774">
        <v>7693</v>
      </c>
      <c r="B12806" s="774" t="s">
        <v>12532</v>
      </c>
      <c r="C12806" s="774" t="s">
        <v>7760</v>
      </c>
      <c r="D12806" s="774" t="s">
        <v>7737</v>
      </c>
      <c r="E12806" s="717">
        <v>144.47999999999999</v>
      </c>
    </row>
    <row r="12807" spans="1:5">
      <c r="A12807" s="774">
        <v>7692</v>
      </c>
      <c r="B12807" s="774" t="s">
        <v>12533</v>
      </c>
      <c r="C12807" s="774" t="s">
        <v>7760</v>
      </c>
      <c r="D12807" s="774" t="s">
        <v>7737</v>
      </c>
      <c r="E12807" s="717">
        <v>216.31</v>
      </c>
    </row>
    <row r="12808" spans="1:5">
      <c r="A12808" s="774">
        <v>7695</v>
      </c>
      <c r="B12808" s="774" t="s">
        <v>12534</v>
      </c>
      <c r="C12808" s="774" t="s">
        <v>7760</v>
      </c>
      <c r="D12808" s="774" t="s">
        <v>7737</v>
      </c>
      <c r="E12808" s="717">
        <v>234.59</v>
      </c>
    </row>
    <row r="12809" spans="1:5">
      <c r="A12809" s="774">
        <v>13356</v>
      </c>
      <c r="B12809" s="774" t="s">
        <v>12535</v>
      </c>
      <c r="C12809" s="774" t="s">
        <v>7760</v>
      </c>
      <c r="D12809" s="774" t="s">
        <v>7737</v>
      </c>
      <c r="E12809" s="717">
        <v>17.010000000000002</v>
      </c>
    </row>
    <row r="12810" spans="1:5">
      <c r="A12810" s="774">
        <v>36365</v>
      </c>
      <c r="B12810" s="774" t="s">
        <v>12536</v>
      </c>
      <c r="C12810" s="774" t="s">
        <v>7760</v>
      </c>
      <c r="D12810" s="774" t="s">
        <v>7737</v>
      </c>
      <c r="E12810" s="717">
        <v>27.34</v>
      </c>
    </row>
    <row r="12811" spans="1:5">
      <c r="A12811" s="774">
        <v>41930</v>
      </c>
      <c r="B12811" s="774" t="s">
        <v>12537</v>
      </c>
      <c r="C12811" s="774" t="s">
        <v>7760</v>
      </c>
      <c r="D12811" s="774" t="s">
        <v>7737</v>
      </c>
      <c r="E12811" s="717">
        <v>88.5</v>
      </c>
    </row>
    <row r="12812" spans="1:5">
      <c r="A12812" s="774">
        <v>41931</v>
      </c>
      <c r="B12812" s="774" t="s">
        <v>12538</v>
      </c>
      <c r="C12812" s="774" t="s">
        <v>7760</v>
      </c>
      <c r="D12812" s="774" t="s">
        <v>7737</v>
      </c>
      <c r="E12812" s="717">
        <v>150.91999999999999</v>
      </c>
    </row>
    <row r="12813" spans="1:5">
      <c r="A12813" s="774">
        <v>41932</v>
      </c>
      <c r="B12813" s="774" t="s">
        <v>12539</v>
      </c>
      <c r="C12813" s="774" t="s">
        <v>7760</v>
      </c>
      <c r="D12813" s="774" t="s">
        <v>7737</v>
      </c>
      <c r="E12813" s="717">
        <v>243.76</v>
      </c>
    </row>
    <row r="12814" spans="1:5">
      <c r="A12814" s="774">
        <v>41933</v>
      </c>
      <c r="B12814" s="774" t="s">
        <v>12540</v>
      </c>
      <c r="C12814" s="774" t="s">
        <v>7760</v>
      </c>
      <c r="D12814" s="774" t="s">
        <v>7737</v>
      </c>
      <c r="E12814" s="717">
        <v>301.89</v>
      </c>
    </row>
    <row r="12815" spans="1:5">
      <c r="A12815" s="774">
        <v>41934</v>
      </c>
      <c r="B12815" s="774" t="s">
        <v>12541</v>
      </c>
      <c r="C12815" s="774" t="s">
        <v>7760</v>
      </c>
      <c r="D12815" s="774" t="s">
        <v>7737</v>
      </c>
      <c r="E12815" s="717">
        <v>391.03</v>
      </c>
    </row>
    <row r="12816" spans="1:5">
      <c r="A12816" s="774">
        <v>41936</v>
      </c>
      <c r="B12816" s="774" t="s">
        <v>12542</v>
      </c>
      <c r="C12816" s="774" t="s">
        <v>7760</v>
      </c>
      <c r="D12816" s="774" t="s">
        <v>7737</v>
      </c>
      <c r="E12816" s="717">
        <v>58.95</v>
      </c>
    </row>
    <row r="12817" spans="1:5">
      <c r="A12817" s="774">
        <v>41785</v>
      </c>
      <c r="B12817" s="774" t="s">
        <v>12543</v>
      </c>
      <c r="C12817" s="774" t="s">
        <v>7760</v>
      </c>
      <c r="D12817" s="774" t="s">
        <v>7737</v>
      </c>
      <c r="E12817" s="718">
        <v>1558.76</v>
      </c>
    </row>
    <row r="12818" spans="1:5">
      <c r="A12818" s="774">
        <v>41781</v>
      </c>
      <c r="B12818" s="774" t="s">
        <v>12544</v>
      </c>
      <c r="C12818" s="774" t="s">
        <v>7760</v>
      </c>
      <c r="D12818" s="774" t="s">
        <v>7737</v>
      </c>
      <c r="E12818" s="717">
        <v>444.41</v>
      </c>
    </row>
    <row r="12819" spans="1:5">
      <c r="A12819" s="774">
        <v>41783</v>
      </c>
      <c r="B12819" s="774" t="s">
        <v>12545</v>
      </c>
      <c r="C12819" s="774" t="s">
        <v>7760</v>
      </c>
      <c r="D12819" s="774" t="s">
        <v>7737</v>
      </c>
      <c r="E12819" s="718">
        <v>1172.74</v>
      </c>
    </row>
    <row r="12820" spans="1:5">
      <c r="A12820" s="774">
        <v>41786</v>
      </c>
      <c r="B12820" s="774" t="s">
        <v>12546</v>
      </c>
      <c r="C12820" s="774" t="s">
        <v>7760</v>
      </c>
      <c r="D12820" s="774" t="s">
        <v>7737</v>
      </c>
      <c r="E12820" s="718">
        <v>2446.46</v>
      </c>
    </row>
    <row r="12821" spans="1:5">
      <c r="A12821" s="774">
        <v>41779</v>
      </c>
      <c r="B12821" s="774" t="s">
        <v>12547</v>
      </c>
      <c r="C12821" s="774" t="s">
        <v>7760</v>
      </c>
      <c r="D12821" s="774" t="s">
        <v>7737</v>
      </c>
      <c r="E12821" s="717">
        <v>170.45</v>
      </c>
    </row>
    <row r="12822" spans="1:5">
      <c r="A12822" s="774">
        <v>41780</v>
      </c>
      <c r="B12822" s="774" t="s">
        <v>12548</v>
      </c>
      <c r="C12822" s="774" t="s">
        <v>7760</v>
      </c>
      <c r="D12822" s="774" t="s">
        <v>7737</v>
      </c>
      <c r="E12822" s="717">
        <v>201.59</v>
      </c>
    </row>
    <row r="12823" spans="1:5">
      <c r="A12823" s="774">
        <v>41782</v>
      </c>
      <c r="B12823" s="774" t="s">
        <v>12549</v>
      </c>
      <c r="C12823" s="774" t="s">
        <v>7760</v>
      </c>
      <c r="D12823" s="774" t="s">
        <v>7737</v>
      </c>
      <c r="E12823" s="717">
        <v>831.02</v>
      </c>
    </row>
    <row r="12824" spans="1:5">
      <c r="A12824" s="774">
        <v>38130</v>
      </c>
      <c r="B12824" s="774" t="s">
        <v>12550</v>
      </c>
      <c r="C12824" s="774" t="s">
        <v>7760</v>
      </c>
      <c r="D12824" s="774" t="s">
        <v>7723</v>
      </c>
      <c r="E12824" s="717">
        <v>26.78</v>
      </c>
    </row>
    <row r="12825" spans="1:5">
      <c r="A12825" s="774">
        <v>21123</v>
      </c>
      <c r="B12825" s="774" t="s">
        <v>12551</v>
      </c>
      <c r="C12825" s="774" t="s">
        <v>7760</v>
      </c>
      <c r="D12825" s="774" t="s">
        <v>7726</v>
      </c>
      <c r="E12825" s="717">
        <v>7.6</v>
      </c>
    </row>
    <row r="12826" spans="1:5">
      <c r="A12826" s="774">
        <v>21124</v>
      </c>
      <c r="B12826" s="774" t="s">
        <v>12552</v>
      </c>
      <c r="C12826" s="774" t="s">
        <v>7760</v>
      </c>
      <c r="D12826" s="774" t="s">
        <v>7723</v>
      </c>
      <c r="E12826" s="717">
        <v>13.47</v>
      </c>
    </row>
    <row r="12827" spans="1:5">
      <c r="A12827" s="774">
        <v>21125</v>
      </c>
      <c r="B12827" s="774" t="s">
        <v>12553</v>
      </c>
      <c r="C12827" s="774" t="s">
        <v>7760</v>
      </c>
      <c r="D12827" s="774" t="s">
        <v>7723</v>
      </c>
      <c r="E12827" s="717">
        <v>21.63</v>
      </c>
    </row>
    <row r="12828" spans="1:5">
      <c r="A12828" s="774">
        <v>38028</v>
      </c>
      <c r="B12828" s="774" t="s">
        <v>12554</v>
      </c>
      <c r="C12828" s="774" t="s">
        <v>7760</v>
      </c>
      <c r="D12828" s="774" t="s">
        <v>7723</v>
      </c>
      <c r="E12828" s="717">
        <v>36.700000000000003</v>
      </c>
    </row>
    <row r="12829" spans="1:5">
      <c r="A12829" s="774">
        <v>38029</v>
      </c>
      <c r="B12829" s="774" t="s">
        <v>12555</v>
      </c>
      <c r="C12829" s="774" t="s">
        <v>7760</v>
      </c>
      <c r="D12829" s="774" t="s">
        <v>7723</v>
      </c>
      <c r="E12829" s="717">
        <v>55.95</v>
      </c>
    </row>
    <row r="12830" spans="1:5">
      <c r="A12830" s="774">
        <v>38030</v>
      </c>
      <c r="B12830" s="774" t="s">
        <v>12556</v>
      </c>
      <c r="C12830" s="774" t="s">
        <v>7760</v>
      </c>
      <c r="D12830" s="774" t="s">
        <v>7723</v>
      </c>
      <c r="E12830" s="717">
        <v>85.93</v>
      </c>
    </row>
    <row r="12831" spans="1:5">
      <c r="A12831" s="774">
        <v>38031</v>
      </c>
      <c r="B12831" s="774" t="s">
        <v>12557</v>
      </c>
      <c r="C12831" s="774" t="s">
        <v>7760</v>
      </c>
      <c r="D12831" s="774" t="s">
        <v>7723</v>
      </c>
      <c r="E12831" s="717">
        <v>136.16999999999999</v>
      </c>
    </row>
    <row r="12832" spans="1:5">
      <c r="A12832" s="774">
        <v>39735</v>
      </c>
      <c r="B12832" s="774" t="s">
        <v>12558</v>
      </c>
      <c r="C12832" s="774" t="s">
        <v>7760</v>
      </c>
      <c r="D12832" s="774" t="s">
        <v>7737</v>
      </c>
      <c r="E12832" s="717">
        <v>75.27</v>
      </c>
    </row>
    <row r="12833" spans="1:5">
      <c r="A12833" s="774">
        <v>39734</v>
      </c>
      <c r="B12833" s="774" t="s">
        <v>12559</v>
      </c>
      <c r="C12833" s="774" t="s">
        <v>7760</v>
      </c>
      <c r="D12833" s="774" t="s">
        <v>7737</v>
      </c>
      <c r="E12833" s="717">
        <v>89.28</v>
      </c>
    </row>
    <row r="12834" spans="1:5">
      <c r="A12834" s="774">
        <v>39736</v>
      </c>
      <c r="B12834" s="774" t="s">
        <v>12560</v>
      </c>
      <c r="C12834" s="774" t="s">
        <v>7760</v>
      </c>
      <c r="D12834" s="774" t="s">
        <v>7737</v>
      </c>
      <c r="E12834" s="717">
        <v>101.89</v>
      </c>
    </row>
    <row r="12835" spans="1:5">
      <c r="A12835" s="774">
        <v>39737</v>
      </c>
      <c r="B12835" s="774" t="s">
        <v>12561</v>
      </c>
      <c r="C12835" s="774" t="s">
        <v>7760</v>
      </c>
      <c r="D12835" s="774" t="s">
        <v>7737</v>
      </c>
      <c r="E12835" s="717">
        <v>13.7</v>
      </c>
    </row>
    <row r="12836" spans="1:5">
      <c r="A12836" s="774">
        <v>39738</v>
      </c>
      <c r="B12836" s="774" t="s">
        <v>12562</v>
      </c>
      <c r="C12836" s="774" t="s">
        <v>7760</v>
      </c>
      <c r="D12836" s="774" t="s">
        <v>7737</v>
      </c>
      <c r="E12836" s="717">
        <v>4.95</v>
      </c>
    </row>
    <row r="12837" spans="1:5">
      <c r="A12837" s="774">
        <v>39739</v>
      </c>
      <c r="B12837" s="774" t="s">
        <v>12563</v>
      </c>
      <c r="C12837" s="774" t="s">
        <v>7760</v>
      </c>
      <c r="D12837" s="774" t="s">
        <v>7737</v>
      </c>
      <c r="E12837" s="717">
        <v>70.459999999999994</v>
      </c>
    </row>
    <row r="12838" spans="1:5">
      <c r="A12838" s="774">
        <v>39733</v>
      </c>
      <c r="B12838" s="774" t="s">
        <v>12564</v>
      </c>
      <c r="C12838" s="774" t="s">
        <v>7760</v>
      </c>
      <c r="D12838" s="774" t="s">
        <v>7737</v>
      </c>
      <c r="E12838" s="717">
        <v>121.94</v>
      </c>
    </row>
    <row r="12839" spans="1:5">
      <c r="A12839" s="774">
        <v>39854</v>
      </c>
      <c r="B12839" s="774" t="s">
        <v>12565</v>
      </c>
      <c r="C12839" s="774" t="s">
        <v>7760</v>
      </c>
      <c r="D12839" s="774" t="s">
        <v>7737</v>
      </c>
      <c r="E12839" s="717">
        <v>123.66</v>
      </c>
    </row>
    <row r="12840" spans="1:5">
      <c r="A12840" s="774">
        <v>39740</v>
      </c>
      <c r="B12840" s="774" t="s">
        <v>12566</v>
      </c>
      <c r="C12840" s="774" t="s">
        <v>7760</v>
      </c>
      <c r="D12840" s="774" t="s">
        <v>7737</v>
      </c>
      <c r="E12840" s="717">
        <v>67.66</v>
      </c>
    </row>
    <row r="12841" spans="1:5">
      <c r="A12841" s="774">
        <v>39741</v>
      </c>
      <c r="B12841" s="774" t="s">
        <v>12567</v>
      </c>
      <c r="C12841" s="774" t="s">
        <v>7760</v>
      </c>
      <c r="D12841" s="774" t="s">
        <v>7737</v>
      </c>
      <c r="E12841" s="717">
        <v>12.47</v>
      </c>
    </row>
    <row r="12842" spans="1:5">
      <c r="A12842" s="774">
        <v>39853</v>
      </c>
      <c r="B12842" s="774" t="s">
        <v>12568</v>
      </c>
      <c r="C12842" s="774" t="s">
        <v>7760</v>
      </c>
      <c r="D12842" s="774" t="s">
        <v>7737</v>
      </c>
      <c r="E12842" s="717">
        <v>16.38</v>
      </c>
    </row>
    <row r="12843" spans="1:5">
      <c r="A12843" s="774">
        <v>39742</v>
      </c>
      <c r="B12843" s="774" t="s">
        <v>12569</v>
      </c>
      <c r="C12843" s="774" t="s">
        <v>7760</v>
      </c>
      <c r="D12843" s="774" t="s">
        <v>7737</v>
      </c>
      <c r="E12843" s="717">
        <v>54.39</v>
      </c>
    </row>
    <row r="12844" spans="1:5">
      <c r="A12844" s="774">
        <v>39749</v>
      </c>
      <c r="B12844" s="774" t="s">
        <v>12570</v>
      </c>
      <c r="C12844" s="774" t="s">
        <v>7760</v>
      </c>
      <c r="D12844" s="774" t="s">
        <v>7737</v>
      </c>
      <c r="E12844" s="717">
        <v>68.709999999999994</v>
      </c>
    </row>
    <row r="12845" spans="1:5">
      <c r="A12845" s="774">
        <v>39751</v>
      </c>
      <c r="B12845" s="774" t="s">
        <v>12571</v>
      </c>
      <c r="C12845" s="774" t="s">
        <v>7760</v>
      </c>
      <c r="D12845" s="774" t="s">
        <v>7737</v>
      </c>
      <c r="E12845" s="717">
        <v>124.85</v>
      </c>
    </row>
    <row r="12846" spans="1:5">
      <c r="A12846" s="774">
        <v>39750</v>
      </c>
      <c r="B12846" s="774" t="s">
        <v>12572</v>
      </c>
      <c r="C12846" s="774" t="s">
        <v>7760</v>
      </c>
      <c r="D12846" s="774" t="s">
        <v>7737</v>
      </c>
      <c r="E12846" s="717">
        <v>103.77</v>
      </c>
    </row>
    <row r="12847" spans="1:5">
      <c r="A12847" s="774">
        <v>39747</v>
      </c>
      <c r="B12847" s="774" t="s">
        <v>12573</v>
      </c>
      <c r="C12847" s="774" t="s">
        <v>7760</v>
      </c>
      <c r="D12847" s="774" t="s">
        <v>7737</v>
      </c>
      <c r="E12847" s="717">
        <v>33.380000000000003</v>
      </c>
    </row>
    <row r="12848" spans="1:5">
      <c r="A12848" s="774">
        <v>39753</v>
      </c>
      <c r="B12848" s="774" t="s">
        <v>12574</v>
      </c>
      <c r="C12848" s="774" t="s">
        <v>7760</v>
      </c>
      <c r="D12848" s="774" t="s">
        <v>7737</v>
      </c>
      <c r="E12848" s="717">
        <v>229.82</v>
      </c>
    </row>
    <row r="12849" spans="1:5">
      <c r="A12849" s="774">
        <v>39754</v>
      </c>
      <c r="B12849" s="774" t="s">
        <v>12575</v>
      </c>
      <c r="C12849" s="774" t="s">
        <v>7760</v>
      </c>
      <c r="D12849" s="774" t="s">
        <v>7737</v>
      </c>
      <c r="E12849" s="717">
        <v>338.59</v>
      </c>
    </row>
    <row r="12850" spans="1:5">
      <c r="A12850" s="774">
        <v>39748</v>
      </c>
      <c r="B12850" s="774" t="s">
        <v>12576</v>
      </c>
      <c r="C12850" s="774" t="s">
        <v>7760</v>
      </c>
      <c r="D12850" s="774" t="s">
        <v>7737</v>
      </c>
      <c r="E12850" s="717">
        <v>54.01</v>
      </c>
    </row>
    <row r="12851" spans="1:5">
      <c r="A12851" s="774">
        <v>39755</v>
      </c>
      <c r="B12851" s="774" t="s">
        <v>12577</v>
      </c>
      <c r="C12851" s="774" t="s">
        <v>7760</v>
      </c>
      <c r="D12851" s="774" t="s">
        <v>7737</v>
      </c>
      <c r="E12851" s="717">
        <v>513.39</v>
      </c>
    </row>
    <row r="12852" spans="1:5">
      <c r="A12852" s="774">
        <v>12742</v>
      </c>
      <c r="B12852" s="774" t="s">
        <v>12578</v>
      </c>
      <c r="C12852" s="774" t="s">
        <v>7760</v>
      </c>
      <c r="D12852" s="774" t="s">
        <v>7737</v>
      </c>
      <c r="E12852" s="717">
        <v>406.51</v>
      </c>
    </row>
    <row r="12853" spans="1:5">
      <c r="A12853" s="774">
        <v>12713</v>
      </c>
      <c r="B12853" s="774" t="s">
        <v>12579</v>
      </c>
      <c r="C12853" s="774" t="s">
        <v>7760</v>
      </c>
      <c r="D12853" s="774" t="s">
        <v>7737</v>
      </c>
      <c r="E12853" s="717">
        <v>21.56</v>
      </c>
    </row>
    <row r="12854" spans="1:5">
      <c r="A12854" s="774">
        <v>12743</v>
      </c>
      <c r="B12854" s="774" t="s">
        <v>12580</v>
      </c>
      <c r="C12854" s="774" t="s">
        <v>7760</v>
      </c>
      <c r="D12854" s="774" t="s">
        <v>7737</v>
      </c>
      <c r="E12854" s="717">
        <v>37.090000000000003</v>
      </c>
    </row>
    <row r="12855" spans="1:5">
      <c r="A12855" s="774">
        <v>12744</v>
      </c>
      <c r="B12855" s="774" t="s">
        <v>12581</v>
      </c>
      <c r="C12855" s="774" t="s">
        <v>7760</v>
      </c>
      <c r="D12855" s="774" t="s">
        <v>7737</v>
      </c>
      <c r="E12855" s="717">
        <v>47.07</v>
      </c>
    </row>
    <row r="12856" spans="1:5">
      <c r="A12856" s="774">
        <v>12745</v>
      </c>
      <c r="B12856" s="774" t="s">
        <v>12582</v>
      </c>
      <c r="C12856" s="774" t="s">
        <v>7760</v>
      </c>
      <c r="D12856" s="774" t="s">
        <v>7737</v>
      </c>
      <c r="E12856" s="717">
        <v>68.349999999999994</v>
      </c>
    </row>
    <row r="12857" spans="1:5">
      <c r="A12857" s="774">
        <v>12746</v>
      </c>
      <c r="B12857" s="774" t="s">
        <v>12583</v>
      </c>
      <c r="C12857" s="774" t="s">
        <v>7760</v>
      </c>
      <c r="D12857" s="774" t="s">
        <v>7737</v>
      </c>
      <c r="E12857" s="717">
        <v>92.3</v>
      </c>
    </row>
    <row r="12858" spans="1:5">
      <c r="A12858" s="774">
        <v>12747</v>
      </c>
      <c r="B12858" s="774" t="s">
        <v>12584</v>
      </c>
      <c r="C12858" s="774" t="s">
        <v>7760</v>
      </c>
      <c r="D12858" s="774" t="s">
        <v>7737</v>
      </c>
      <c r="E12858" s="717">
        <v>133.86000000000001</v>
      </c>
    </row>
    <row r="12859" spans="1:5">
      <c r="A12859" s="774">
        <v>12748</v>
      </c>
      <c r="B12859" s="774" t="s">
        <v>12585</v>
      </c>
      <c r="C12859" s="774" t="s">
        <v>7760</v>
      </c>
      <c r="D12859" s="774" t="s">
        <v>7737</v>
      </c>
      <c r="E12859" s="717">
        <v>188.59</v>
      </c>
    </row>
    <row r="12860" spans="1:5">
      <c r="A12860" s="774">
        <v>12749</v>
      </c>
      <c r="B12860" s="774" t="s">
        <v>12586</v>
      </c>
      <c r="C12860" s="774" t="s">
        <v>7760</v>
      </c>
      <c r="D12860" s="774" t="s">
        <v>7737</v>
      </c>
      <c r="E12860" s="717">
        <v>275.68</v>
      </c>
    </row>
    <row r="12861" spans="1:5">
      <c r="A12861" s="774">
        <v>39726</v>
      </c>
      <c r="B12861" s="774" t="s">
        <v>12587</v>
      </c>
      <c r="C12861" s="774" t="s">
        <v>7760</v>
      </c>
      <c r="D12861" s="774" t="s">
        <v>7737</v>
      </c>
      <c r="E12861" s="717">
        <v>90.55</v>
      </c>
    </row>
    <row r="12862" spans="1:5">
      <c r="A12862" s="774">
        <v>39728</v>
      </c>
      <c r="B12862" s="774" t="s">
        <v>12588</v>
      </c>
      <c r="C12862" s="774" t="s">
        <v>7760</v>
      </c>
      <c r="D12862" s="774" t="s">
        <v>7737</v>
      </c>
      <c r="E12862" s="717">
        <v>159.13999999999999</v>
      </c>
    </row>
    <row r="12863" spans="1:5">
      <c r="A12863" s="774">
        <v>39727</v>
      </c>
      <c r="B12863" s="774" t="s">
        <v>12589</v>
      </c>
      <c r="C12863" s="774" t="s">
        <v>7760</v>
      </c>
      <c r="D12863" s="774" t="s">
        <v>7737</v>
      </c>
      <c r="E12863" s="717">
        <v>130.97</v>
      </c>
    </row>
    <row r="12864" spans="1:5">
      <c r="A12864" s="774">
        <v>39724</v>
      </c>
      <c r="B12864" s="774" t="s">
        <v>12590</v>
      </c>
      <c r="C12864" s="774" t="s">
        <v>7760</v>
      </c>
      <c r="D12864" s="774" t="s">
        <v>7737</v>
      </c>
      <c r="E12864" s="717">
        <v>40.1</v>
      </c>
    </row>
    <row r="12865" spans="1:5">
      <c r="A12865" s="774">
        <v>39729</v>
      </c>
      <c r="B12865" s="774" t="s">
        <v>12591</v>
      </c>
      <c r="C12865" s="774" t="s">
        <v>7760</v>
      </c>
      <c r="D12865" s="774" t="s">
        <v>7737</v>
      </c>
      <c r="E12865" s="717">
        <v>220.39</v>
      </c>
    </row>
    <row r="12866" spans="1:5">
      <c r="A12866" s="774">
        <v>39730</v>
      </c>
      <c r="B12866" s="774" t="s">
        <v>12592</v>
      </c>
      <c r="C12866" s="774" t="s">
        <v>7760</v>
      </c>
      <c r="D12866" s="774" t="s">
        <v>7737</v>
      </c>
      <c r="E12866" s="717">
        <v>285.94</v>
      </c>
    </row>
    <row r="12867" spans="1:5">
      <c r="A12867" s="774">
        <v>39731</v>
      </c>
      <c r="B12867" s="774" t="s">
        <v>12593</v>
      </c>
      <c r="C12867" s="774" t="s">
        <v>7760</v>
      </c>
      <c r="D12867" s="774" t="s">
        <v>7737</v>
      </c>
      <c r="E12867" s="717">
        <v>423.5</v>
      </c>
    </row>
    <row r="12868" spans="1:5">
      <c r="A12868" s="774">
        <v>39725</v>
      </c>
      <c r="B12868" s="774" t="s">
        <v>12594</v>
      </c>
      <c r="C12868" s="774" t="s">
        <v>7760</v>
      </c>
      <c r="D12868" s="774" t="s">
        <v>7737</v>
      </c>
      <c r="E12868" s="717">
        <v>65.349999999999994</v>
      </c>
    </row>
    <row r="12869" spans="1:5">
      <c r="A12869" s="774">
        <v>39732</v>
      </c>
      <c r="B12869" s="774" t="s">
        <v>12595</v>
      </c>
      <c r="C12869" s="774" t="s">
        <v>7760</v>
      </c>
      <c r="D12869" s="774" t="s">
        <v>7737</v>
      </c>
      <c r="E12869" s="717">
        <v>623.37</v>
      </c>
    </row>
    <row r="12870" spans="1:5">
      <c r="A12870" s="774">
        <v>39660</v>
      </c>
      <c r="B12870" s="774" t="s">
        <v>12596</v>
      </c>
      <c r="C12870" s="774" t="s">
        <v>7760</v>
      </c>
      <c r="D12870" s="774" t="s">
        <v>7737</v>
      </c>
      <c r="E12870" s="717">
        <v>28.4</v>
      </c>
    </row>
    <row r="12871" spans="1:5">
      <c r="A12871" s="774">
        <v>39662</v>
      </c>
      <c r="B12871" s="774" t="s">
        <v>12597</v>
      </c>
      <c r="C12871" s="774" t="s">
        <v>7760</v>
      </c>
      <c r="D12871" s="774" t="s">
        <v>7737</v>
      </c>
      <c r="E12871" s="717">
        <v>13.61</v>
      </c>
    </row>
    <row r="12872" spans="1:5">
      <c r="A12872" s="774">
        <v>39661</v>
      </c>
      <c r="B12872" s="774" t="s">
        <v>12598</v>
      </c>
      <c r="C12872" s="774" t="s">
        <v>7760</v>
      </c>
      <c r="D12872" s="774" t="s">
        <v>7737</v>
      </c>
      <c r="E12872" s="717">
        <v>9.2799999999999994</v>
      </c>
    </row>
    <row r="12873" spans="1:5">
      <c r="A12873" s="774">
        <v>39666</v>
      </c>
      <c r="B12873" s="774" t="s">
        <v>12599</v>
      </c>
      <c r="C12873" s="774" t="s">
        <v>7760</v>
      </c>
      <c r="D12873" s="774" t="s">
        <v>7737</v>
      </c>
      <c r="E12873" s="717">
        <v>42.73</v>
      </c>
    </row>
    <row r="12874" spans="1:5">
      <c r="A12874" s="774">
        <v>39664</v>
      </c>
      <c r="B12874" s="774" t="s">
        <v>12600</v>
      </c>
      <c r="C12874" s="774" t="s">
        <v>7760</v>
      </c>
      <c r="D12874" s="774" t="s">
        <v>7737</v>
      </c>
      <c r="E12874" s="717">
        <v>20.94</v>
      </c>
    </row>
    <row r="12875" spans="1:5">
      <c r="A12875" s="774">
        <v>39663</v>
      </c>
      <c r="B12875" s="774" t="s">
        <v>12601</v>
      </c>
      <c r="C12875" s="774" t="s">
        <v>7760</v>
      </c>
      <c r="D12875" s="774" t="s">
        <v>7737</v>
      </c>
      <c r="E12875" s="717">
        <v>16.739999999999998</v>
      </c>
    </row>
    <row r="12876" spans="1:5">
      <c r="A12876" s="774">
        <v>39665</v>
      </c>
      <c r="B12876" s="774" t="s">
        <v>12602</v>
      </c>
      <c r="C12876" s="774" t="s">
        <v>7760</v>
      </c>
      <c r="D12876" s="774" t="s">
        <v>7737</v>
      </c>
      <c r="E12876" s="717">
        <v>35.33</v>
      </c>
    </row>
    <row r="12877" spans="1:5">
      <c r="A12877" s="774">
        <v>39752</v>
      </c>
      <c r="B12877" s="774" t="s">
        <v>12603</v>
      </c>
      <c r="C12877" s="774" t="s">
        <v>7760</v>
      </c>
      <c r="D12877" s="774" t="s">
        <v>7737</v>
      </c>
      <c r="E12877" s="717">
        <v>177.65</v>
      </c>
    </row>
    <row r="12878" spans="1:5">
      <c r="A12878" s="774">
        <v>7725</v>
      </c>
      <c r="B12878" s="774" t="s">
        <v>12604</v>
      </c>
      <c r="C12878" s="774" t="s">
        <v>7760</v>
      </c>
      <c r="D12878" s="774" t="s">
        <v>7726</v>
      </c>
      <c r="E12878" s="717">
        <v>157.43</v>
      </c>
    </row>
    <row r="12879" spans="1:5">
      <c r="A12879" s="774">
        <v>7753</v>
      </c>
      <c r="B12879" s="774" t="s">
        <v>12605</v>
      </c>
      <c r="C12879" s="774" t="s">
        <v>7760</v>
      </c>
      <c r="D12879" s="774" t="s">
        <v>7723</v>
      </c>
      <c r="E12879" s="717">
        <v>306.92</v>
      </c>
    </row>
    <row r="12880" spans="1:5">
      <c r="A12880" s="774">
        <v>13256</v>
      </c>
      <c r="B12880" s="774" t="s">
        <v>12606</v>
      </c>
      <c r="C12880" s="774" t="s">
        <v>7760</v>
      </c>
      <c r="D12880" s="774" t="s">
        <v>7723</v>
      </c>
      <c r="E12880" s="717">
        <v>429.95</v>
      </c>
    </row>
    <row r="12881" spans="1:5">
      <c r="A12881" s="774">
        <v>7757</v>
      </c>
      <c r="B12881" s="774" t="s">
        <v>12607</v>
      </c>
      <c r="C12881" s="774" t="s">
        <v>7760</v>
      </c>
      <c r="D12881" s="774" t="s">
        <v>7723</v>
      </c>
      <c r="E12881" s="717">
        <v>458.39</v>
      </c>
    </row>
    <row r="12882" spans="1:5">
      <c r="A12882" s="774">
        <v>7758</v>
      </c>
      <c r="B12882" s="774" t="s">
        <v>12608</v>
      </c>
      <c r="C12882" s="774" t="s">
        <v>7760</v>
      </c>
      <c r="D12882" s="774" t="s">
        <v>7723</v>
      </c>
      <c r="E12882" s="717">
        <v>664.11</v>
      </c>
    </row>
    <row r="12883" spans="1:5">
      <c r="A12883" s="774">
        <v>7759</v>
      </c>
      <c r="B12883" s="774" t="s">
        <v>12609</v>
      </c>
      <c r="C12883" s="774" t="s">
        <v>7760</v>
      </c>
      <c r="D12883" s="774" t="s">
        <v>7723</v>
      </c>
      <c r="E12883" s="718">
        <v>1840.26</v>
      </c>
    </row>
    <row r="12884" spans="1:5">
      <c r="A12884" s="774">
        <v>40334</v>
      </c>
      <c r="B12884" s="774" t="s">
        <v>12610</v>
      </c>
      <c r="C12884" s="774" t="s">
        <v>7760</v>
      </c>
      <c r="D12884" s="774" t="s">
        <v>7723</v>
      </c>
      <c r="E12884" s="717">
        <v>72.099999999999994</v>
      </c>
    </row>
    <row r="12885" spans="1:5">
      <c r="A12885" s="774">
        <v>7745</v>
      </c>
      <c r="B12885" s="774" t="s">
        <v>12611</v>
      </c>
      <c r="C12885" s="774" t="s">
        <v>7760</v>
      </c>
      <c r="D12885" s="774" t="s">
        <v>7723</v>
      </c>
      <c r="E12885" s="717">
        <v>81.36</v>
      </c>
    </row>
    <row r="12886" spans="1:5">
      <c r="A12886" s="774">
        <v>7714</v>
      </c>
      <c r="B12886" s="774" t="s">
        <v>12612</v>
      </c>
      <c r="C12886" s="774" t="s">
        <v>7760</v>
      </c>
      <c r="D12886" s="774" t="s">
        <v>7723</v>
      </c>
      <c r="E12886" s="717">
        <v>97.23</v>
      </c>
    </row>
    <row r="12887" spans="1:5">
      <c r="A12887" s="774">
        <v>7742</v>
      </c>
      <c r="B12887" s="774" t="s">
        <v>12613</v>
      </c>
      <c r="C12887" s="774" t="s">
        <v>7760</v>
      </c>
      <c r="D12887" s="774" t="s">
        <v>7723</v>
      </c>
      <c r="E12887" s="717">
        <v>214.58</v>
      </c>
    </row>
    <row r="12888" spans="1:5">
      <c r="A12888" s="774">
        <v>7750</v>
      </c>
      <c r="B12888" s="774" t="s">
        <v>12614</v>
      </c>
      <c r="C12888" s="774" t="s">
        <v>7760</v>
      </c>
      <c r="D12888" s="774" t="s">
        <v>7723</v>
      </c>
      <c r="E12888" s="717">
        <v>261.94</v>
      </c>
    </row>
    <row r="12889" spans="1:5">
      <c r="A12889" s="774">
        <v>7756</v>
      </c>
      <c r="B12889" s="774" t="s">
        <v>12615</v>
      </c>
      <c r="C12889" s="774" t="s">
        <v>7760</v>
      </c>
      <c r="D12889" s="774" t="s">
        <v>7723</v>
      </c>
      <c r="E12889" s="717">
        <v>300.95999999999998</v>
      </c>
    </row>
    <row r="12890" spans="1:5">
      <c r="A12890" s="774">
        <v>7765</v>
      </c>
      <c r="B12890" s="774" t="s">
        <v>12616</v>
      </c>
      <c r="C12890" s="774" t="s">
        <v>7760</v>
      </c>
      <c r="D12890" s="774" t="s">
        <v>7723</v>
      </c>
      <c r="E12890" s="717">
        <v>337.34</v>
      </c>
    </row>
    <row r="12891" spans="1:5">
      <c r="A12891" s="774">
        <v>12569</v>
      </c>
      <c r="B12891" s="774" t="s">
        <v>12617</v>
      </c>
      <c r="C12891" s="774" t="s">
        <v>7760</v>
      </c>
      <c r="D12891" s="774" t="s">
        <v>7723</v>
      </c>
      <c r="E12891" s="717">
        <v>465.67</v>
      </c>
    </row>
    <row r="12892" spans="1:5">
      <c r="A12892" s="774">
        <v>7766</v>
      </c>
      <c r="B12892" s="774" t="s">
        <v>12618</v>
      </c>
      <c r="C12892" s="774" t="s">
        <v>7760</v>
      </c>
      <c r="D12892" s="774" t="s">
        <v>7723</v>
      </c>
      <c r="E12892" s="717">
        <v>494.77</v>
      </c>
    </row>
    <row r="12893" spans="1:5">
      <c r="A12893" s="774">
        <v>7767</v>
      </c>
      <c r="B12893" s="774" t="s">
        <v>12619</v>
      </c>
      <c r="C12893" s="774" t="s">
        <v>7760</v>
      </c>
      <c r="D12893" s="774" t="s">
        <v>7723</v>
      </c>
      <c r="E12893" s="717">
        <v>710.41</v>
      </c>
    </row>
    <row r="12894" spans="1:5">
      <c r="A12894" s="774">
        <v>7727</v>
      </c>
      <c r="B12894" s="774" t="s">
        <v>12620</v>
      </c>
      <c r="C12894" s="774" t="s">
        <v>7760</v>
      </c>
      <c r="D12894" s="774" t="s">
        <v>7723</v>
      </c>
      <c r="E12894" s="718">
        <v>2063.7800000000002</v>
      </c>
    </row>
    <row r="12895" spans="1:5">
      <c r="A12895" s="774">
        <v>7760</v>
      </c>
      <c r="B12895" s="774" t="s">
        <v>12621</v>
      </c>
      <c r="C12895" s="774" t="s">
        <v>7760</v>
      </c>
      <c r="D12895" s="774" t="s">
        <v>7723</v>
      </c>
      <c r="E12895" s="717">
        <v>82.02</v>
      </c>
    </row>
    <row r="12896" spans="1:5">
      <c r="A12896" s="774">
        <v>7761</v>
      </c>
      <c r="B12896" s="774" t="s">
        <v>12622</v>
      </c>
      <c r="C12896" s="774" t="s">
        <v>7760</v>
      </c>
      <c r="D12896" s="774" t="s">
        <v>7723</v>
      </c>
      <c r="E12896" s="717">
        <v>85.99</v>
      </c>
    </row>
    <row r="12897" spans="1:5">
      <c r="A12897" s="774">
        <v>7752</v>
      </c>
      <c r="B12897" s="774" t="s">
        <v>12623</v>
      </c>
      <c r="C12897" s="774" t="s">
        <v>7760</v>
      </c>
      <c r="D12897" s="774" t="s">
        <v>7723</v>
      </c>
      <c r="E12897" s="717">
        <v>104.51</v>
      </c>
    </row>
    <row r="12898" spans="1:5">
      <c r="A12898" s="774">
        <v>7762</v>
      </c>
      <c r="B12898" s="774" t="s">
        <v>12624</v>
      </c>
      <c r="C12898" s="774" t="s">
        <v>7760</v>
      </c>
      <c r="D12898" s="774" t="s">
        <v>7723</v>
      </c>
      <c r="E12898" s="717">
        <v>136.59</v>
      </c>
    </row>
    <row r="12899" spans="1:5">
      <c r="A12899" s="774">
        <v>7722</v>
      </c>
      <c r="B12899" s="774" t="s">
        <v>12625</v>
      </c>
      <c r="C12899" s="774" t="s">
        <v>7760</v>
      </c>
      <c r="D12899" s="774" t="s">
        <v>7723</v>
      </c>
      <c r="E12899" s="717">
        <v>209.02</v>
      </c>
    </row>
    <row r="12900" spans="1:5">
      <c r="A12900" s="774">
        <v>7763</v>
      </c>
      <c r="B12900" s="774" t="s">
        <v>12626</v>
      </c>
      <c r="C12900" s="774" t="s">
        <v>7760</v>
      </c>
      <c r="D12900" s="774" t="s">
        <v>7723</v>
      </c>
      <c r="E12900" s="717">
        <v>254.66</v>
      </c>
    </row>
    <row r="12901" spans="1:5">
      <c r="A12901" s="774">
        <v>7764</v>
      </c>
      <c r="B12901" s="774" t="s">
        <v>12627</v>
      </c>
      <c r="C12901" s="774" t="s">
        <v>7760</v>
      </c>
      <c r="D12901" s="774" t="s">
        <v>7723</v>
      </c>
      <c r="E12901" s="717">
        <v>304.27</v>
      </c>
    </row>
    <row r="12902" spans="1:5">
      <c r="A12902" s="774">
        <v>12572</v>
      </c>
      <c r="B12902" s="774" t="s">
        <v>12628</v>
      </c>
      <c r="C12902" s="774" t="s">
        <v>7760</v>
      </c>
      <c r="D12902" s="774" t="s">
        <v>7723</v>
      </c>
      <c r="E12902" s="717">
        <v>429.95</v>
      </c>
    </row>
    <row r="12903" spans="1:5">
      <c r="A12903" s="774">
        <v>12573</v>
      </c>
      <c r="B12903" s="774" t="s">
        <v>12629</v>
      </c>
      <c r="C12903" s="774" t="s">
        <v>7760</v>
      </c>
      <c r="D12903" s="774" t="s">
        <v>7723</v>
      </c>
      <c r="E12903" s="717">
        <v>565.54999999999995</v>
      </c>
    </row>
    <row r="12904" spans="1:5">
      <c r="A12904" s="774">
        <v>12574</v>
      </c>
      <c r="B12904" s="774" t="s">
        <v>12630</v>
      </c>
      <c r="C12904" s="774" t="s">
        <v>7760</v>
      </c>
      <c r="D12904" s="774" t="s">
        <v>7723</v>
      </c>
      <c r="E12904" s="717">
        <v>683.82</v>
      </c>
    </row>
    <row r="12905" spans="1:5">
      <c r="A12905" s="774">
        <v>12575</v>
      </c>
      <c r="B12905" s="774" t="s">
        <v>12631</v>
      </c>
      <c r="C12905" s="774" t="s">
        <v>7760</v>
      </c>
      <c r="D12905" s="774" t="s">
        <v>7723</v>
      </c>
      <c r="E12905" s="718">
        <v>1038.5</v>
      </c>
    </row>
    <row r="12906" spans="1:5">
      <c r="A12906" s="774">
        <v>12576</v>
      </c>
      <c r="B12906" s="774" t="s">
        <v>12632</v>
      </c>
      <c r="C12906" s="774" t="s">
        <v>7760</v>
      </c>
      <c r="D12906" s="774" t="s">
        <v>7723</v>
      </c>
      <c r="E12906" s="717">
        <v>125.67</v>
      </c>
    </row>
    <row r="12907" spans="1:5">
      <c r="A12907" s="774">
        <v>12577</v>
      </c>
      <c r="B12907" s="774" t="s">
        <v>12633</v>
      </c>
      <c r="C12907" s="774" t="s">
        <v>7760</v>
      </c>
      <c r="D12907" s="774" t="s">
        <v>7723</v>
      </c>
      <c r="E12907" s="717">
        <v>169.33</v>
      </c>
    </row>
    <row r="12908" spans="1:5">
      <c r="A12908" s="774">
        <v>12578</v>
      </c>
      <c r="B12908" s="774" t="s">
        <v>12634</v>
      </c>
      <c r="C12908" s="774" t="s">
        <v>7760</v>
      </c>
      <c r="D12908" s="774" t="s">
        <v>7723</v>
      </c>
      <c r="E12908" s="717">
        <v>205.05</v>
      </c>
    </row>
    <row r="12909" spans="1:5">
      <c r="A12909" s="774">
        <v>12579</v>
      </c>
      <c r="B12909" s="774" t="s">
        <v>12635</v>
      </c>
      <c r="C12909" s="774" t="s">
        <v>7760</v>
      </c>
      <c r="D12909" s="774" t="s">
        <v>7723</v>
      </c>
      <c r="E12909" s="717">
        <v>353.22</v>
      </c>
    </row>
    <row r="12910" spans="1:5">
      <c r="A12910" s="774">
        <v>12580</v>
      </c>
      <c r="B12910" s="774" t="s">
        <v>12636</v>
      </c>
      <c r="C12910" s="774" t="s">
        <v>7760</v>
      </c>
      <c r="D12910" s="774" t="s">
        <v>7723</v>
      </c>
      <c r="E12910" s="717">
        <v>368.04</v>
      </c>
    </row>
    <row r="12911" spans="1:5">
      <c r="A12911" s="774">
        <v>12581</v>
      </c>
      <c r="B12911" s="774" t="s">
        <v>12637</v>
      </c>
      <c r="C12911" s="774" t="s">
        <v>7760</v>
      </c>
      <c r="D12911" s="774" t="s">
        <v>7723</v>
      </c>
      <c r="E12911" s="717">
        <v>394.23</v>
      </c>
    </row>
    <row r="12912" spans="1:5">
      <c r="A12912" s="774">
        <v>7720</v>
      </c>
      <c r="B12912" s="774" t="s">
        <v>12638</v>
      </c>
      <c r="C12912" s="774" t="s">
        <v>7760</v>
      </c>
      <c r="D12912" s="774" t="s">
        <v>7723</v>
      </c>
      <c r="E12912" s="717">
        <v>616.49</v>
      </c>
    </row>
    <row r="12913" spans="1:5">
      <c r="A12913" s="774">
        <v>40335</v>
      </c>
      <c r="B12913" s="774" t="s">
        <v>12639</v>
      </c>
      <c r="C12913" s="774" t="s">
        <v>7760</v>
      </c>
      <c r="D12913" s="774" t="s">
        <v>7723</v>
      </c>
      <c r="E12913" s="717">
        <v>128.97999999999999</v>
      </c>
    </row>
    <row r="12914" spans="1:5">
      <c r="A12914" s="774">
        <v>7740</v>
      </c>
      <c r="B12914" s="774" t="s">
        <v>12640</v>
      </c>
      <c r="C12914" s="774" t="s">
        <v>7760</v>
      </c>
      <c r="D12914" s="774" t="s">
        <v>7723</v>
      </c>
      <c r="E12914" s="717">
        <v>132.29</v>
      </c>
    </row>
    <row r="12915" spans="1:5">
      <c r="A12915" s="774">
        <v>7741</v>
      </c>
      <c r="B12915" s="774" t="s">
        <v>12641</v>
      </c>
      <c r="C12915" s="774" t="s">
        <v>7760</v>
      </c>
      <c r="D12915" s="774" t="s">
        <v>7723</v>
      </c>
      <c r="E12915" s="717">
        <v>244.74</v>
      </c>
    </row>
    <row r="12916" spans="1:5">
      <c r="A12916" s="774">
        <v>7774</v>
      </c>
      <c r="B12916" s="774" t="s">
        <v>12642</v>
      </c>
      <c r="C12916" s="774" t="s">
        <v>7760</v>
      </c>
      <c r="D12916" s="774" t="s">
        <v>7723</v>
      </c>
      <c r="E12916" s="717">
        <v>300.3</v>
      </c>
    </row>
    <row r="12917" spans="1:5">
      <c r="A12917" s="774">
        <v>7744</v>
      </c>
      <c r="B12917" s="774" t="s">
        <v>12643</v>
      </c>
      <c r="C12917" s="774" t="s">
        <v>7760</v>
      </c>
      <c r="D12917" s="774" t="s">
        <v>7723</v>
      </c>
      <c r="E12917" s="717">
        <v>392.25</v>
      </c>
    </row>
    <row r="12918" spans="1:5">
      <c r="A12918" s="774">
        <v>7773</v>
      </c>
      <c r="B12918" s="774" t="s">
        <v>12644</v>
      </c>
      <c r="C12918" s="774" t="s">
        <v>7760</v>
      </c>
      <c r="D12918" s="774" t="s">
        <v>7723</v>
      </c>
      <c r="E12918" s="717">
        <v>400.91</v>
      </c>
    </row>
    <row r="12919" spans="1:5">
      <c r="A12919" s="774">
        <v>7754</v>
      </c>
      <c r="B12919" s="774" t="s">
        <v>12645</v>
      </c>
      <c r="C12919" s="774" t="s">
        <v>7760</v>
      </c>
      <c r="D12919" s="774" t="s">
        <v>7723</v>
      </c>
      <c r="E12919" s="717">
        <v>607.89</v>
      </c>
    </row>
    <row r="12920" spans="1:5">
      <c r="A12920" s="774">
        <v>7735</v>
      </c>
      <c r="B12920" s="774" t="s">
        <v>12646</v>
      </c>
      <c r="C12920" s="774" t="s">
        <v>7760</v>
      </c>
      <c r="D12920" s="774" t="s">
        <v>7723</v>
      </c>
      <c r="E12920" s="717">
        <v>787.15</v>
      </c>
    </row>
    <row r="12921" spans="1:5">
      <c r="A12921" s="774">
        <v>7755</v>
      </c>
      <c r="B12921" s="774" t="s">
        <v>12647</v>
      </c>
      <c r="C12921" s="774" t="s">
        <v>7760</v>
      </c>
      <c r="D12921" s="774" t="s">
        <v>7723</v>
      </c>
      <c r="E12921" s="717">
        <v>156.1</v>
      </c>
    </row>
    <row r="12922" spans="1:5">
      <c r="A12922" s="774">
        <v>7776</v>
      </c>
      <c r="B12922" s="774" t="s">
        <v>12648</v>
      </c>
      <c r="C12922" s="774" t="s">
        <v>7760</v>
      </c>
      <c r="D12922" s="774" t="s">
        <v>7723</v>
      </c>
      <c r="E12922" s="717">
        <v>325.44</v>
      </c>
    </row>
    <row r="12923" spans="1:5">
      <c r="A12923" s="774">
        <v>7743</v>
      </c>
      <c r="B12923" s="774" t="s">
        <v>12649</v>
      </c>
      <c r="C12923" s="774" t="s">
        <v>7760</v>
      </c>
      <c r="D12923" s="774" t="s">
        <v>7723</v>
      </c>
      <c r="E12923" s="717">
        <v>344.62</v>
      </c>
    </row>
    <row r="12924" spans="1:5">
      <c r="A12924" s="774">
        <v>7733</v>
      </c>
      <c r="B12924" s="774" t="s">
        <v>12650</v>
      </c>
      <c r="C12924" s="774" t="s">
        <v>7760</v>
      </c>
      <c r="D12924" s="774" t="s">
        <v>7723</v>
      </c>
      <c r="E12924" s="717">
        <v>449.8</v>
      </c>
    </row>
    <row r="12925" spans="1:5">
      <c r="A12925" s="774">
        <v>7775</v>
      </c>
      <c r="B12925" s="774" t="s">
        <v>12651</v>
      </c>
      <c r="C12925" s="774" t="s">
        <v>7760</v>
      </c>
      <c r="D12925" s="774" t="s">
        <v>7723</v>
      </c>
      <c r="E12925" s="717">
        <v>492.79</v>
      </c>
    </row>
    <row r="12926" spans="1:5">
      <c r="A12926" s="774">
        <v>7734</v>
      </c>
      <c r="B12926" s="774" t="s">
        <v>12652</v>
      </c>
      <c r="C12926" s="774" t="s">
        <v>7760</v>
      </c>
      <c r="D12926" s="774" t="s">
        <v>7723</v>
      </c>
      <c r="E12926" s="717">
        <v>697.85</v>
      </c>
    </row>
    <row r="12927" spans="1:5">
      <c r="A12927" s="774">
        <v>37449</v>
      </c>
      <c r="B12927" s="774" t="s">
        <v>12653</v>
      </c>
      <c r="C12927" s="774" t="s">
        <v>7760</v>
      </c>
      <c r="D12927" s="774" t="s">
        <v>7723</v>
      </c>
      <c r="E12927" s="717">
        <v>22.93</v>
      </c>
    </row>
    <row r="12928" spans="1:5">
      <c r="A12928" s="774">
        <v>37450</v>
      </c>
      <c r="B12928" s="774" t="s">
        <v>12654</v>
      </c>
      <c r="C12928" s="774" t="s">
        <v>7760</v>
      </c>
      <c r="D12928" s="774" t="s">
        <v>7723</v>
      </c>
      <c r="E12928" s="717">
        <v>32.11</v>
      </c>
    </row>
    <row r="12929" spans="1:5">
      <c r="A12929" s="774">
        <v>37451</v>
      </c>
      <c r="B12929" s="774" t="s">
        <v>12655</v>
      </c>
      <c r="C12929" s="774" t="s">
        <v>7760</v>
      </c>
      <c r="D12929" s="774" t="s">
        <v>7723</v>
      </c>
      <c r="E12929" s="717">
        <v>44.83</v>
      </c>
    </row>
    <row r="12930" spans="1:5">
      <c r="A12930" s="774">
        <v>37452</v>
      </c>
      <c r="B12930" s="774" t="s">
        <v>12656</v>
      </c>
      <c r="C12930" s="774" t="s">
        <v>7760</v>
      </c>
      <c r="D12930" s="774" t="s">
        <v>7723</v>
      </c>
      <c r="E12930" s="717">
        <v>65.16</v>
      </c>
    </row>
    <row r="12931" spans="1:5">
      <c r="A12931" s="774">
        <v>37453</v>
      </c>
      <c r="B12931" s="774" t="s">
        <v>12657</v>
      </c>
      <c r="C12931" s="774" t="s">
        <v>7760</v>
      </c>
      <c r="D12931" s="774" t="s">
        <v>7723</v>
      </c>
      <c r="E12931" s="717">
        <v>75.040000000000006</v>
      </c>
    </row>
    <row r="12932" spans="1:5">
      <c r="A12932" s="774">
        <v>7778</v>
      </c>
      <c r="B12932" s="774" t="s">
        <v>12658</v>
      </c>
      <c r="C12932" s="774" t="s">
        <v>7760</v>
      </c>
      <c r="D12932" s="774" t="s">
        <v>7723</v>
      </c>
      <c r="E12932" s="717">
        <v>28.15</v>
      </c>
    </row>
    <row r="12933" spans="1:5">
      <c r="A12933" s="774">
        <v>7796</v>
      </c>
      <c r="B12933" s="774" t="s">
        <v>12659</v>
      </c>
      <c r="C12933" s="774" t="s">
        <v>7760</v>
      </c>
      <c r="D12933" s="774" t="s">
        <v>7726</v>
      </c>
      <c r="E12933" s="717">
        <v>38.58</v>
      </c>
    </row>
    <row r="12934" spans="1:5">
      <c r="A12934" s="774">
        <v>7781</v>
      </c>
      <c r="B12934" s="774" t="s">
        <v>12660</v>
      </c>
      <c r="C12934" s="774" t="s">
        <v>7760</v>
      </c>
      <c r="D12934" s="774" t="s">
        <v>7723</v>
      </c>
      <c r="E12934" s="717">
        <v>45.59</v>
      </c>
    </row>
    <row r="12935" spans="1:5">
      <c r="A12935" s="774">
        <v>7795</v>
      </c>
      <c r="B12935" s="774" t="s">
        <v>12661</v>
      </c>
      <c r="C12935" s="774" t="s">
        <v>7760</v>
      </c>
      <c r="D12935" s="774" t="s">
        <v>7723</v>
      </c>
      <c r="E12935" s="717">
        <v>67.849999999999994</v>
      </c>
    </row>
    <row r="12936" spans="1:5">
      <c r="A12936" s="774">
        <v>7791</v>
      </c>
      <c r="B12936" s="774" t="s">
        <v>12662</v>
      </c>
      <c r="C12936" s="774" t="s">
        <v>7760</v>
      </c>
      <c r="D12936" s="774" t="s">
        <v>7723</v>
      </c>
      <c r="E12936" s="717">
        <v>81.22</v>
      </c>
    </row>
    <row r="12937" spans="1:5">
      <c r="A12937" s="774">
        <v>7783</v>
      </c>
      <c r="B12937" s="774" t="s">
        <v>12663</v>
      </c>
      <c r="C12937" s="774" t="s">
        <v>7760</v>
      </c>
      <c r="D12937" s="774" t="s">
        <v>7723</v>
      </c>
      <c r="E12937" s="717">
        <v>28.78</v>
      </c>
    </row>
    <row r="12938" spans="1:5">
      <c r="A12938" s="774">
        <v>7790</v>
      </c>
      <c r="B12938" s="774" t="s">
        <v>12664</v>
      </c>
      <c r="C12938" s="774" t="s">
        <v>7760</v>
      </c>
      <c r="D12938" s="774" t="s">
        <v>7723</v>
      </c>
      <c r="E12938" s="717">
        <v>45.35</v>
      </c>
    </row>
    <row r="12939" spans="1:5">
      <c r="A12939" s="774">
        <v>7785</v>
      </c>
      <c r="B12939" s="774" t="s">
        <v>12665</v>
      </c>
      <c r="C12939" s="774" t="s">
        <v>7760</v>
      </c>
      <c r="D12939" s="774" t="s">
        <v>7723</v>
      </c>
      <c r="E12939" s="717">
        <v>50.04</v>
      </c>
    </row>
    <row r="12940" spans="1:5">
      <c r="A12940" s="774">
        <v>7792</v>
      </c>
      <c r="B12940" s="774" t="s">
        <v>12666</v>
      </c>
      <c r="C12940" s="774" t="s">
        <v>7760</v>
      </c>
      <c r="D12940" s="774" t="s">
        <v>7723</v>
      </c>
      <c r="E12940" s="717">
        <v>70.98</v>
      </c>
    </row>
    <row r="12941" spans="1:5">
      <c r="A12941" s="774">
        <v>7793</v>
      </c>
      <c r="B12941" s="774" t="s">
        <v>12667</v>
      </c>
      <c r="C12941" s="774" t="s">
        <v>7760</v>
      </c>
      <c r="D12941" s="774" t="s">
        <v>7723</v>
      </c>
      <c r="E12941" s="717">
        <v>83.83</v>
      </c>
    </row>
    <row r="12942" spans="1:5">
      <c r="A12942" s="774">
        <v>13159</v>
      </c>
      <c r="B12942" s="774" t="s">
        <v>12668</v>
      </c>
      <c r="C12942" s="774" t="s">
        <v>7760</v>
      </c>
      <c r="D12942" s="774" t="s">
        <v>7723</v>
      </c>
      <c r="E12942" s="717">
        <v>72.98</v>
      </c>
    </row>
    <row r="12943" spans="1:5">
      <c r="A12943" s="774">
        <v>13168</v>
      </c>
      <c r="B12943" s="774" t="s">
        <v>12669</v>
      </c>
      <c r="C12943" s="774" t="s">
        <v>7760</v>
      </c>
      <c r="D12943" s="774" t="s">
        <v>7723</v>
      </c>
      <c r="E12943" s="717">
        <v>88.62</v>
      </c>
    </row>
    <row r="12944" spans="1:5">
      <c r="A12944" s="774">
        <v>13173</v>
      </c>
      <c r="B12944" s="774" t="s">
        <v>12670</v>
      </c>
      <c r="C12944" s="774" t="s">
        <v>7760</v>
      </c>
      <c r="D12944" s="774" t="s">
        <v>7723</v>
      </c>
      <c r="E12944" s="717">
        <v>119.91</v>
      </c>
    </row>
    <row r="12945" spans="1:5">
      <c r="A12945" s="774">
        <v>12583</v>
      </c>
      <c r="B12945" s="774" t="s">
        <v>12671</v>
      </c>
      <c r="C12945" s="774" t="s">
        <v>7760</v>
      </c>
      <c r="D12945" s="774" t="s">
        <v>7723</v>
      </c>
      <c r="E12945" s="717">
        <v>23.98</v>
      </c>
    </row>
    <row r="12946" spans="1:5">
      <c r="A12946" s="774">
        <v>12584</v>
      </c>
      <c r="B12946" s="774" t="s">
        <v>12672</v>
      </c>
      <c r="C12946" s="774" t="s">
        <v>7760</v>
      </c>
      <c r="D12946" s="774" t="s">
        <v>7723</v>
      </c>
      <c r="E12946" s="717">
        <v>31.28</v>
      </c>
    </row>
    <row r="12947" spans="1:5">
      <c r="A12947" s="774">
        <v>12613</v>
      </c>
      <c r="B12947" s="774" t="s">
        <v>12673</v>
      </c>
      <c r="C12947" s="774" t="s">
        <v>7728</v>
      </c>
      <c r="D12947" s="774" t="s">
        <v>7723</v>
      </c>
      <c r="E12947" s="717">
        <v>20.47</v>
      </c>
    </row>
    <row r="12948" spans="1:5">
      <c r="A12948" s="774">
        <v>1031</v>
      </c>
      <c r="B12948" s="774" t="s">
        <v>12674</v>
      </c>
      <c r="C12948" s="774" t="s">
        <v>7728</v>
      </c>
      <c r="D12948" s="774" t="s">
        <v>7723</v>
      </c>
      <c r="E12948" s="717">
        <v>10.3</v>
      </c>
    </row>
    <row r="12949" spans="1:5">
      <c r="A12949" s="774">
        <v>39707</v>
      </c>
      <c r="B12949" s="774" t="s">
        <v>12675</v>
      </c>
      <c r="C12949" s="774" t="s">
        <v>7760</v>
      </c>
      <c r="D12949" s="774" t="s">
        <v>7737</v>
      </c>
      <c r="E12949" s="717">
        <v>3.01</v>
      </c>
    </row>
    <row r="12950" spans="1:5">
      <c r="A12950" s="774">
        <v>39708</v>
      </c>
      <c r="B12950" s="774" t="s">
        <v>12676</v>
      </c>
      <c r="C12950" s="774" t="s">
        <v>7760</v>
      </c>
      <c r="D12950" s="774" t="s">
        <v>7737</v>
      </c>
      <c r="E12950" s="717">
        <v>2.91</v>
      </c>
    </row>
    <row r="12951" spans="1:5">
      <c r="A12951" s="774">
        <v>39710</v>
      </c>
      <c r="B12951" s="774" t="s">
        <v>12677</v>
      </c>
      <c r="C12951" s="774" t="s">
        <v>7760</v>
      </c>
      <c r="D12951" s="774" t="s">
        <v>7737</v>
      </c>
      <c r="E12951" s="717">
        <v>2.0499999999999998</v>
      </c>
    </row>
    <row r="12952" spans="1:5">
      <c r="A12952" s="774">
        <v>39709</v>
      </c>
      <c r="B12952" s="774" t="s">
        <v>12678</v>
      </c>
      <c r="C12952" s="774" t="s">
        <v>7760</v>
      </c>
      <c r="D12952" s="774" t="s">
        <v>7737</v>
      </c>
      <c r="E12952" s="717">
        <v>2.84</v>
      </c>
    </row>
    <row r="12953" spans="1:5">
      <c r="A12953" s="774">
        <v>39711</v>
      </c>
      <c r="B12953" s="774" t="s">
        <v>12679</v>
      </c>
      <c r="C12953" s="774" t="s">
        <v>7760</v>
      </c>
      <c r="D12953" s="774" t="s">
        <v>7737</v>
      </c>
      <c r="E12953" s="717">
        <v>3.19</v>
      </c>
    </row>
    <row r="12954" spans="1:5">
      <c r="A12954" s="774">
        <v>39712</v>
      </c>
      <c r="B12954" s="774" t="s">
        <v>12680</v>
      </c>
      <c r="C12954" s="774" t="s">
        <v>7760</v>
      </c>
      <c r="D12954" s="774" t="s">
        <v>7737</v>
      </c>
      <c r="E12954" s="717">
        <v>1.1200000000000001</v>
      </c>
    </row>
    <row r="12955" spans="1:5">
      <c r="A12955" s="774">
        <v>39713</v>
      </c>
      <c r="B12955" s="774" t="s">
        <v>12681</v>
      </c>
      <c r="C12955" s="774" t="s">
        <v>7760</v>
      </c>
      <c r="D12955" s="774" t="s">
        <v>7737</v>
      </c>
      <c r="E12955" s="717">
        <v>0.88</v>
      </c>
    </row>
    <row r="12956" spans="1:5">
      <c r="A12956" s="774">
        <v>39714</v>
      </c>
      <c r="B12956" s="774" t="s">
        <v>12682</v>
      </c>
      <c r="C12956" s="774" t="s">
        <v>7760</v>
      </c>
      <c r="D12956" s="774" t="s">
        <v>7737</v>
      </c>
      <c r="E12956" s="717">
        <v>2.0299999999999998</v>
      </c>
    </row>
    <row r="12957" spans="1:5">
      <c r="A12957" s="774">
        <v>39715</v>
      </c>
      <c r="B12957" s="774" t="s">
        <v>12683</v>
      </c>
      <c r="C12957" s="774" t="s">
        <v>7760</v>
      </c>
      <c r="D12957" s="774" t="s">
        <v>7737</v>
      </c>
      <c r="E12957" s="717">
        <v>1.44</v>
      </c>
    </row>
    <row r="12958" spans="1:5">
      <c r="A12958" s="774">
        <v>39716</v>
      </c>
      <c r="B12958" s="774" t="s">
        <v>12684</v>
      </c>
      <c r="C12958" s="774" t="s">
        <v>7760</v>
      </c>
      <c r="D12958" s="774" t="s">
        <v>7737</v>
      </c>
      <c r="E12958" s="717">
        <v>1.0900000000000001</v>
      </c>
    </row>
    <row r="12959" spans="1:5">
      <c r="A12959" s="774">
        <v>39718</v>
      </c>
      <c r="B12959" s="774" t="s">
        <v>12685</v>
      </c>
      <c r="C12959" s="774" t="s">
        <v>7760</v>
      </c>
      <c r="D12959" s="774" t="s">
        <v>7737</v>
      </c>
      <c r="E12959" s="717">
        <v>1.86</v>
      </c>
    </row>
    <row r="12960" spans="1:5">
      <c r="A12960" s="774">
        <v>9813</v>
      </c>
      <c r="B12960" s="774" t="s">
        <v>12686</v>
      </c>
      <c r="C12960" s="774" t="s">
        <v>7760</v>
      </c>
      <c r="D12960" s="774" t="s">
        <v>7737</v>
      </c>
      <c r="E12960" s="717">
        <v>4.0599999999999996</v>
      </c>
    </row>
    <row r="12961" spans="1:5">
      <c r="A12961" s="774">
        <v>9815</v>
      </c>
      <c r="B12961" s="774" t="s">
        <v>12687</v>
      </c>
      <c r="C12961" s="774" t="s">
        <v>7760</v>
      </c>
      <c r="D12961" s="774" t="s">
        <v>7737</v>
      </c>
      <c r="E12961" s="717">
        <v>8.01</v>
      </c>
    </row>
    <row r="12962" spans="1:5">
      <c r="A12962" s="774">
        <v>25876</v>
      </c>
      <c r="B12962" s="774" t="s">
        <v>12688</v>
      </c>
      <c r="C12962" s="774" t="s">
        <v>7760</v>
      </c>
      <c r="D12962" s="774" t="s">
        <v>7737</v>
      </c>
      <c r="E12962" s="718">
        <v>3989.62</v>
      </c>
    </row>
    <row r="12963" spans="1:5">
      <c r="A12963" s="774">
        <v>25888</v>
      </c>
      <c r="B12963" s="774" t="s">
        <v>12689</v>
      </c>
      <c r="C12963" s="774" t="s">
        <v>7760</v>
      </c>
      <c r="D12963" s="774" t="s">
        <v>7737</v>
      </c>
      <c r="E12963" s="717">
        <v>97.78</v>
      </c>
    </row>
    <row r="12964" spans="1:5">
      <c r="A12964" s="774">
        <v>25874</v>
      </c>
      <c r="B12964" s="774" t="s">
        <v>12690</v>
      </c>
      <c r="C12964" s="774" t="s">
        <v>7760</v>
      </c>
      <c r="D12964" s="774" t="s">
        <v>7737</v>
      </c>
      <c r="E12964" s="718">
        <v>6997.2</v>
      </c>
    </row>
    <row r="12965" spans="1:5">
      <c r="A12965" s="774">
        <v>25877</v>
      </c>
      <c r="B12965" s="774" t="s">
        <v>12691</v>
      </c>
      <c r="C12965" s="774" t="s">
        <v>7760</v>
      </c>
      <c r="D12965" s="774" t="s">
        <v>7737</v>
      </c>
      <c r="E12965" s="718">
        <v>9547.94</v>
      </c>
    </row>
    <row r="12966" spans="1:5">
      <c r="A12966" s="774">
        <v>25878</v>
      </c>
      <c r="B12966" s="774" t="s">
        <v>12692</v>
      </c>
      <c r="C12966" s="774" t="s">
        <v>7760</v>
      </c>
      <c r="D12966" s="774" t="s">
        <v>7737</v>
      </c>
      <c r="E12966" s="717">
        <v>209.88</v>
      </c>
    </row>
    <row r="12967" spans="1:5">
      <c r="A12967" s="774">
        <v>25879</v>
      </c>
      <c r="B12967" s="774" t="s">
        <v>12693</v>
      </c>
      <c r="C12967" s="774" t="s">
        <v>7760</v>
      </c>
      <c r="D12967" s="774" t="s">
        <v>7737</v>
      </c>
      <c r="E12967" s="718">
        <v>9057.36</v>
      </c>
    </row>
    <row r="12968" spans="1:5">
      <c r="A12968" s="774">
        <v>25887</v>
      </c>
      <c r="B12968" s="774" t="s">
        <v>12694</v>
      </c>
      <c r="C12968" s="774" t="s">
        <v>7760</v>
      </c>
      <c r="D12968" s="774" t="s">
        <v>7737</v>
      </c>
      <c r="E12968" s="718">
        <v>3618.56</v>
      </c>
    </row>
    <row r="12969" spans="1:5">
      <c r="A12969" s="774">
        <v>25880</v>
      </c>
      <c r="B12969" s="774" t="s">
        <v>12695</v>
      </c>
      <c r="C12969" s="774" t="s">
        <v>7760</v>
      </c>
      <c r="D12969" s="774" t="s">
        <v>7737</v>
      </c>
      <c r="E12969" s="717">
        <v>327.18</v>
      </c>
    </row>
    <row r="12970" spans="1:5">
      <c r="A12970" s="774">
        <v>25881</v>
      </c>
      <c r="B12970" s="774" t="s">
        <v>12696</v>
      </c>
      <c r="C12970" s="774" t="s">
        <v>7760</v>
      </c>
      <c r="D12970" s="774" t="s">
        <v>7737</v>
      </c>
      <c r="E12970" s="717">
        <v>801.69</v>
      </c>
    </row>
    <row r="12971" spans="1:5">
      <c r="A12971" s="774">
        <v>25882</v>
      </c>
      <c r="B12971" s="774" t="s">
        <v>12697</v>
      </c>
      <c r="C12971" s="774" t="s">
        <v>7760</v>
      </c>
      <c r="D12971" s="774" t="s">
        <v>7737</v>
      </c>
      <c r="E12971" s="718">
        <v>1291.23</v>
      </c>
    </row>
    <row r="12972" spans="1:5">
      <c r="A12972" s="774">
        <v>25883</v>
      </c>
      <c r="B12972" s="774" t="s">
        <v>12698</v>
      </c>
      <c r="C12972" s="774" t="s">
        <v>7760</v>
      </c>
      <c r="D12972" s="774" t="s">
        <v>7737</v>
      </c>
      <c r="E12972" s="717">
        <v>20.83</v>
      </c>
    </row>
    <row r="12973" spans="1:5">
      <c r="A12973" s="774">
        <v>25884</v>
      </c>
      <c r="B12973" s="774" t="s">
        <v>12699</v>
      </c>
      <c r="C12973" s="774" t="s">
        <v>7760</v>
      </c>
      <c r="D12973" s="774" t="s">
        <v>7737</v>
      </c>
      <c r="E12973" s="718">
        <v>2266.9299999999998</v>
      </c>
    </row>
    <row r="12974" spans="1:5">
      <c r="A12974" s="774">
        <v>25885</v>
      </c>
      <c r="B12974" s="774" t="s">
        <v>12700</v>
      </c>
      <c r="C12974" s="774" t="s">
        <v>7760</v>
      </c>
      <c r="D12974" s="774" t="s">
        <v>7737</v>
      </c>
      <c r="E12974" s="718">
        <v>3371.57</v>
      </c>
    </row>
    <row r="12975" spans="1:5">
      <c r="A12975" s="774">
        <v>25889</v>
      </c>
      <c r="B12975" s="774" t="s">
        <v>12701</v>
      </c>
      <c r="C12975" s="774" t="s">
        <v>7760</v>
      </c>
      <c r="D12975" s="774" t="s">
        <v>7737</v>
      </c>
      <c r="E12975" s="718">
        <v>1690.75</v>
      </c>
    </row>
    <row r="12976" spans="1:5">
      <c r="A12976" s="774">
        <v>25886</v>
      </c>
      <c r="B12976" s="774" t="s">
        <v>12702</v>
      </c>
      <c r="C12976" s="774" t="s">
        <v>7760</v>
      </c>
      <c r="D12976" s="774" t="s">
        <v>7737</v>
      </c>
      <c r="E12976" s="717">
        <v>46.58</v>
      </c>
    </row>
    <row r="12977" spans="1:5">
      <c r="A12977" s="774">
        <v>25875</v>
      </c>
      <c r="B12977" s="774" t="s">
        <v>12703</v>
      </c>
      <c r="C12977" s="774" t="s">
        <v>7760</v>
      </c>
      <c r="D12977" s="774" t="s">
        <v>7737</v>
      </c>
      <c r="E12977" s="718">
        <v>2205.87</v>
      </c>
    </row>
    <row r="12978" spans="1:5">
      <c r="A12978" s="774">
        <v>9876</v>
      </c>
      <c r="B12978" s="774" t="s">
        <v>12704</v>
      </c>
      <c r="C12978" s="774" t="s">
        <v>7760</v>
      </c>
      <c r="D12978" s="774" t="s">
        <v>7723</v>
      </c>
      <c r="E12978" s="717">
        <v>21.4</v>
      </c>
    </row>
    <row r="12979" spans="1:5">
      <c r="A12979" s="774">
        <v>9877</v>
      </c>
      <c r="B12979" s="774" t="s">
        <v>12705</v>
      </c>
      <c r="C12979" s="774" t="s">
        <v>7760</v>
      </c>
      <c r="D12979" s="774" t="s">
        <v>7723</v>
      </c>
      <c r="E12979" s="717">
        <v>74.989999999999995</v>
      </c>
    </row>
    <row r="12980" spans="1:5">
      <c r="A12980" s="774">
        <v>9878</v>
      </c>
      <c r="B12980" s="774" t="s">
        <v>12706</v>
      </c>
      <c r="C12980" s="774" t="s">
        <v>7760</v>
      </c>
      <c r="D12980" s="774" t="s">
        <v>7723</v>
      </c>
      <c r="E12980" s="717">
        <v>97.67</v>
      </c>
    </row>
    <row r="12981" spans="1:5">
      <c r="A12981" s="774">
        <v>9879</v>
      </c>
      <c r="B12981" s="774" t="s">
        <v>12707</v>
      </c>
      <c r="C12981" s="774" t="s">
        <v>7760</v>
      </c>
      <c r="D12981" s="774" t="s">
        <v>7723</v>
      </c>
      <c r="E12981" s="717">
        <v>233.14</v>
      </c>
    </row>
    <row r="12982" spans="1:5">
      <c r="A12982" s="774">
        <v>42001</v>
      </c>
      <c r="B12982" s="774" t="s">
        <v>12708</v>
      </c>
      <c r="C12982" s="774" t="s">
        <v>7760</v>
      </c>
      <c r="D12982" s="774" t="s">
        <v>7737</v>
      </c>
      <c r="E12982" s="717">
        <v>502.46</v>
      </c>
    </row>
    <row r="12983" spans="1:5">
      <c r="A12983" s="774">
        <v>41986</v>
      </c>
      <c r="B12983" s="774" t="s">
        <v>12709</v>
      </c>
      <c r="C12983" s="774" t="s">
        <v>7760</v>
      </c>
      <c r="D12983" s="774" t="s">
        <v>7737</v>
      </c>
      <c r="E12983" s="718">
        <v>2250.21</v>
      </c>
    </row>
    <row r="12984" spans="1:5">
      <c r="A12984" s="774">
        <v>43422</v>
      </c>
      <c r="B12984" s="774" t="s">
        <v>12710</v>
      </c>
      <c r="C12984" s="774" t="s">
        <v>7760</v>
      </c>
      <c r="D12984" s="774" t="s">
        <v>7737</v>
      </c>
      <c r="E12984" s="718">
        <v>2759.67</v>
      </c>
    </row>
    <row r="12985" spans="1:5">
      <c r="A12985" s="774">
        <v>41987</v>
      </c>
      <c r="B12985" s="774" t="s">
        <v>12711</v>
      </c>
      <c r="C12985" s="774" t="s">
        <v>7760</v>
      </c>
      <c r="D12985" s="774" t="s">
        <v>7737</v>
      </c>
      <c r="E12985" s="718">
        <v>3198.68</v>
      </c>
    </row>
    <row r="12986" spans="1:5">
      <c r="A12986" s="774">
        <v>41988</v>
      </c>
      <c r="B12986" s="774" t="s">
        <v>12712</v>
      </c>
      <c r="C12986" s="774" t="s">
        <v>7760</v>
      </c>
      <c r="D12986" s="774" t="s">
        <v>7737</v>
      </c>
      <c r="E12986" s="718">
        <v>4225.01</v>
      </c>
    </row>
    <row r="12987" spans="1:5">
      <c r="A12987" s="774">
        <v>41697</v>
      </c>
      <c r="B12987" s="774" t="s">
        <v>12713</v>
      </c>
      <c r="C12987" s="774" t="s">
        <v>7760</v>
      </c>
      <c r="D12987" s="774" t="s">
        <v>7737</v>
      </c>
      <c r="E12987" s="717">
        <v>748.87</v>
      </c>
    </row>
    <row r="12988" spans="1:5">
      <c r="A12988" s="774">
        <v>41985</v>
      </c>
      <c r="B12988" s="774" t="s">
        <v>12714</v>
      </c>
      <c r="C12988" s="774" t="s">
        <v>7760</v>
      </c>
      <c r="D12988" s="774" t="s">
        <v>7737</v>
      </c>
      <c r="E12988" s="718">
        <v>1042.97</v>
      </c>
    </row>
    <row r="12989" spans="1:5">
      <c r="A12989" s="774">
        <v>41699</v>
      </c>
      <c r="B12989" s="774" t="s">
        <v>12715</v>
      </c>
      <c r="C12989" s="774" t="s">
        <v>7760</v>
      </c>
      <c r="D12989" s="774" t="s">
        <v>7737</v>
      </c>
      <c r="E12989" s="718">
        <v>1485.14</v>
      </c>
    </row>
    <row r="12990" spans="1:5">
      <c r="A12990" s="774">
        <v>38053</v>
      </c>
      <c r="B12990" s="774" t="s">
        <v>12716</v>
      </c>
      <c r="C12990" s="774" t="s">
        <v>7760</v>
      </c>
      <c r="D12990" s="774" t="s">
        <v>7737</v>
      </c>
      <c r="E12990" s="717">
        <v>16.46</v>
      </c>
    </row>
    <row r="12991" spans="1:5">
      <c r="A12991" s="774">
        <v>38054</v>
      </c>
      <c r="B12991" s="774" t="s">
        <v>12717</v>
      </c>
      <c r="C12991" s="774" t="s">
        <v>7760</v>
      </c>
      <c r="D12991" s="774" t="s">
        <v>7737</v>
      </c>
      <c r="E12991" s="717">
        <v>28.29</v>
      </c>
    </row>
    <row r="12992" spans="1:5">
      <c r="A12992" s="774">
        <v>38052</v>
      </c>
      <c r="B12992" s="774" t="s">
        <v>12718</v>
      </c>
      <c r="C12992" s="774" t="s">
        <v>7760</v>
      </c>
      <c r="D12992" s="774" t="s">
        <v>7737</v>
      </c>
      <c r="E12992" s="717">
        <v>7.97</v>
      </c>
    </row>
    <row r="12993" spans="1:5">
      <c r="A12993" s="774">
        <v>38051</v>
      </c>
      <c r="B12993" s="774" t="s">
        <v>12719</v>
      </c>
      <c r="C12993" s="774" t="s">
        <v>7760</v>
      </c>
      <c r="D12993" s="774" t="s">
        <v>7737</v>
      </c>
      <c r="E12993" s="717">
        <v>4.97</v>
      </c>
    </row>
    <row r="12994" spans="1:5">
      <c r="A12994" s="774">
        <v>38787</v>
      </c>
      <c r="B12994" s="774" t="s">
        <v>12720</v>
      </c>
      <c r="C12994" s="774" t="s">
        <v>7760</v>
      </c>
      <c r="D12994" s="774" t="s">
        <v>7737</v>
      </c>
      <c r="E12994" s="717">
        <v>5.65</v>
      </c>
    </row>
    <row r="12995" spans="1:5">
      <c r="A12995" s="774">
        <v>38825</v>
      </c>
      <c r="B12995" s="774" t="s">
        <v>12721</v>
      </c>
      <c r="C12995" s="774" t="s">
        <v>7760</v>
      </c>
      <c r="D12995" s="774" t="s">
        <v>7737</v>
      </c>
      <c r="E12995" s="717">
        <v>7.4</v>
      </c>
    </row>
    <row r="12996" spans="1:5">
      <c r="A12996" s="774">
        <v>38826</v>
      </c>
      <c r="B12996" s="774" t="s">
        <v>12722</v>
      </c>
      <c r="C12996" s="774" t="s">
        <v>7760</v>
      </c>
      <c r="D12996" s="774" t="s">
        <v>7737</v>
      </c>
      <c r="E12996" s="717">
        <v>10.97</v>
      </c>
    </row>
    <row r="12997" spans="1:5">
      <c r="A12997" s="774">
        <v>38827</v>
      </c>
      <c r="B12997" s="774" t="s">
        <v>12723</v>
      </c>
      <c r="C12997" s="774" t="s">
        <v>7760</v>
      </c>
      <c r="D12997" s="774" t="s">
        <v>7737</v>
      </c>
      <c r="E12997" s="717">
        <v>17.62</v>
      </c>
    </row>
    <row r="12998" spans="1:5">
      <c r="A12998" s="774">
        <v>38830</v>
      </c>
      <c r="B12998" s="774" t="s">
        <v>12724</v>
      </c>
      <c r="C12998" s="774" t="s">
        <v>7760</v>
      </c>
      <c r="D12998" s="774" t="s">
        <v>7737</v>
      </c>
      <c r="E12998" s="717">
        <v>24.68</v>
      </c>
    </row>
    <row r="12999" spans="1:5">
      <c r="A12999" s="774">
        <v>38828</v>
      </c>
      <c r="B12999" s="774" t="s">
        <v>12725</v>
      </c>
      <c r="C12999" s="774" t="s">
        <v>7760</v>
      </c>
      <c r="D12999" s="774" t="s">
        <v>7737</v>
      </c>
      <c r="E12999" s="717">
        <v>10.88</v>
      </c>
    </row>
    <row r="13000" spans="1:5">
      <c r="A13000" s="774">
        <v>38829</v>
      </c>
      <c r="B13000" s="774" t="s">
        <v>12726</v>
      </c>
      <c r="C13000" s="774" t="s">
        <v>7760</v>
      </c>
      <c r="D13000" s="774" t="s">
        <v>7737</v>
      </c>
      <c r="E13000" s="717">
        <v>17.82</v>
      </c>
    </row>
    <row r="13001" spans="1:5">
      <c r="A13001" s="774">
        <v>38831</v>
      </c>
      <c r="B13001" s="774" t="s">
        <v>12727</v>
      </c>
      <c r="C13001" s="774" t="s">
        <v>7760</v>
      </c>
      <c r="D13001" s="774" t="s">
        <v>7737</v>
      </c>
      <c r="E13001" s="717">
        <v>34.42</v>
      </c>
    </row>
    <row r="13002" spans="1:5">
      <c r="A13002" s="774">
        <v>36274</v>
      </c>
      <c r="B13002" s="774" t="s">
        <v>12728</v>
      </c>
      <c r="C13002" s="774" t="s">
        <v>7760</v>
      </c>
      <c r="D13002" s="774" t="s">
        <v>7737</v>
      </c>
      <c r="E13002" s="717">
        <v>7.19</v>
      </c>
    </row>
    <row r="13003" spans="1:5">
      <c r="A13003" s="774">
        <v>36278</v>
      </c>
      <c r="B13003" s="774" t="s">
        <v>12729</v>
      </c>
      <c r="C13003" s="774" t="s">
        <v>7760</v>
      </c>
      <c r="D13003" s="774" t="s">
        <v>7737</v>
      </c>
      <c r="E13003" s="717">
        <v>9.75</v>
      </c>
    </row>
    <row r="13004" spans="1:5">
      <c r="A13004" s="774">
        <v>38977</v>
      </c>
      <c r="B13004" s="774" t="s">
        <v>12730</v>
      </c>
      <c r="C13004" s="774" t="s">
        <v>7760</v>
      </c>
      <c r="D13004" s="774" t="s">
        <v>7737</v>
      </c>
      <c r="E13004" s="717">
        <v>148.41999999999999</v>
      </c>
    </row>
    <row r="13005" spans="1:5">
      <c r="A13005" s="774">
        <v>38971</v>
      </c>
      <c r="B13005" s="774" t="s">
        <v>12731</v>
      </c>
      <c r="C13005" s="774" t="s">
        <v>7760</v>
      </c>
      <c r="D13005" s="774" t="s">
        <v>7737</v>
      </c>
      <c r="E13005" s="717">
        <v>12.23</v>
      </c>
    </row>
    <row r="13006" spans="1:5">
      <c r="A13006" s="774">
        <v>38972</v>
      </c>
      <c r="B13006" s="774" t="s">
        <v>12732</v>
      </c>
      <c r="C13006" s="774" t="s">
        <v>7760</v>
      </c>
      <c r="D13006" s="774" t="s">
        <v>7737</v>
      </c>
      <c r="E13006" s="717">
        <v>18.62</v>
      </c>
    </row>
    <row r="13007" spans="1:5">
      <c r="A13007" s="774">
        <v>38973</v>
      </c>
      <c r="B13007" s="774" t="s">
        <v>12733</v>
      </c>
      <c r="C13007" s="774" t="s">
        <v>7760</v>
      </c>
      <c r="D13007" s="774" t="s">
        <v>7737</v>
      </c>
      <c r="E13007" s="717">
        <v>24.63</v>
      </c>
    </row>
    <row r="13008" spans="1:5">
      <c r="A13008" s="774">
        <v>38974</v>
      </c>
      <c r="B13008" s="774" t="s">
        <v>12734</v>
      </c>
      <c r="C13008" s="774" t="s">
        <v>7760</v>
      </c>
      <c r="D13008" s="774" t="s">
        <v>7737</v>
      </c>
      <c r="E13008" s="717">
        <v>35.92</v>
      </c>
    </row>
    <row r="13009" spans="1:5">
      <c r="A13009" s="774">
        <v>38975</v>
      </c>
      <c r="B13009" s="774" t="s">
        <v>12735</v>
      </c>
      <c r="C13009" s="774" t="s">
        <v>7760</v>
      </c>
      <c r="D13009" s="774" t="s">
        <v>7737</v>
      </c>
      <c r="E13009" s="717">
        <v>59.87</v>
      </c>
    </row>
    <row r="13010" spans="1:5">
      <c r="A13010" s="774">
        <v>38976</v>
      </c>
      <c r="B13010" s="774" t="s">
        <v>12736</v>
      </c>
      <c r="C13010" s="774" t="s">
        <v>7760</v>
      </c>
      <c r="D13010" s="774" t="s">
        <v>7737</v>
      </c>
      <c r="E13010" s="717">
        <v>83.96</v>
      </c>
    </row>
    <row r="13011" spans="1:5">
      <c r="A13011" s="774">
        <v>38986</v>
      </c>
      <c r="B13011" s="774" t="s">
        <v>12737</v>
      </c>
      <c r="C13011" s="774" t="s">
        <v>7760</v>
      </c>
      <c r="D13011" s="774" t="s">
        <v>7737</v>
      </c>
      <c r="E13011" s="717">
        <v>168.97</v>
      </c>
    </row>
    <row r="13012" spans="1:5">
      <c r="A13012" s="774">
        <v>38978</v>
      </c>
      <c r="B13012" s="774" t="s">
        <v>12738</v>
      </c>
      <c r="C13012" s="774" t="s">
        <v>7760</v>
      </c>
      <c r="D13012" s="774" t="s">
        <v>7737</v>
      </c>
      <c r="E13012" s="717">
        <v>7.19</v>
      </c>
    </row>
    <row r="13013" spans="1:5">
      <c r="A13013" s="774">
        <v>38979</v>
      </c>
      <c r="B13013" s="774" t="s">
        <v>12739</v>
      </c>
      <c r="C13013" s="774" t="s">
        <v>7760</v>
      </c>
      <c r="D13013" s="774" t="s">
        <v>7737</v>
      </c>
      <c r="E13013" s="717">
        <v>9.75</v>
      </c>
    </row>
    <row r="13014" spans="1:5">
      <c r="A13014" s="774">
        <v>38980</v>
      </c>
      <c r="B13014" s="774" t="s">
        <v>12740</v>
      </c>
      <c r="C13014" s="774" t="s">
        <v>7760</v>
      </c>
      <c r="D13014" s="774" t="s">
        <v>7737</v>
      </c>
      <c r="E13014" s="717">
        <v>16.3</v>
      </c>
    </row>
    <row r="13015" spans="1:5">
      <c r="A13015" s="774">
        <v>38981</v>
      </c>
      <c r="B13015" s="774" t="s">
        <v>12741</v>
      </c>
      <c r="C13015" s="774" t="s">
        <v>7760</v>
      </c>
      <c r="D13015" s="774" t="s">
        <v>7737</v>
      </c>
      <c r="E13015" s="717">
        <v>22.58</v>
      </c>
    </row>
    <row r="13016" spans="1:5">
      <c r="A13016" s="774">
        <v>38982</v>
      </c>
      <c r="B13016" s="774" t="s">
        <v>12742</v>
      </c>
      <c r="C13016" s="774" t="s">
        <v>7760</v>
      </c>
      <c r="D13016" s="774" t="s">
        <v>7737</v>
      </c>
      <c r="E13016" s="717">
        <v>32.86</v>
      </c>
    </row>
    <row r="13017" spans="1:5">
      <c r="A13017" s="774">
        <v>38983</v>
      </c>
      <c r="B13017" s="774" t="s">
        <v>12743</v>
      </c>
      <c r="C13017" s="774" t="s">
        <v>7760</v>
      </c>
      <c r="D13017" s="774" t="s">
        <v>7737</v>
      </c>
      <c r="E13017" s="717">
        <v>43.56</v>
      </c>
    </row>
    <row r="13018" spans="1:5">
      <c r="A13018" s="774">
        <v>38984</v>
      </c>
      <c r="B13018" s="774" t="s">
        <v>12744</v>
      </c>
      <c r="C13018" s="774" t="s">
        <v>7760</v>
      </c>
      <c r="D13018" s="774" t="s">
        <v>7737</v>
      </c>
      <c r="E13018" s="717">
        <v>84.02</v>
      </c>
    </row>
    <row r="13019" spans="1:5">
      <c r="A13019" s="774">
        <v>38985</v>
      </c>
      <c r="B13019" s="774" t="s">
        <v>12745</v>
      </c>
      <c r="C13019" s="774" t="s">
        <v>7760</v>
      </c>
      <c r="D13019" s="774" t="s">
        <v>7737</v>
      </c>
      <c r="E13019" s="717">
        <v>124.38</v>
      </c>
    </row>
    <row r="13020" spans="1:5">
      <c r="A13020" s="774">
        <v>9836</v>
      </c>
      <c r="B13020" s="774" t="s">
        <v>12746</v>
      </c>
      <c r="C13020" s="774" t="s">
        <v>7760</v>
      </c>
      <c r="D13020" s="774" t="s">
        <v>7726</v>
      </c>
      <c r="E13020" s="717">
        <v>13.96</v>
      </c>
    </row>
    <row r="13021" spans="1:5">
      <c r="A13021" s="774">
        <v>20065</v>
      </c>
      <c r="B13021" s="774" t="s">
        <v>12747</v>
      </c>
      <c r="C13021" s="774" t="s">
        <v>7760</v>
      </c>
      <c r="D13021" s="774" t="s">
        <v>7723</v>
      </c>
      <c r="E13021" s="717">
        <v>35.71</v>
      </c>
    </row>
    <row r="13022" spans="1:5">
      <c r="A13022" s="774">
        <v>9835</v>
      </c>
      <c r="B13022" s="774" t="s">
        <v>12748</v>
      </c>
      <c r="C13022" s="774" t="s">
        <v>7760</v>
      </c>
      <c r="D13022" s="774" t="s">
        <v>7723</v>
      </c>
      <c r="E13022" s="717">
        <v>5.03</v>
      </c>
    </row>
    <row r="13023" spans="1:5">
      <c r="A13023" s="774">
        <v>38032</v>
      </c>
      <c r="B13023" s="774" t="s">
        <v>12749</v>
      </c>
      <c r="C13023" s="774" t="s">
        <v>7760</v>
      </c>
      <c r="D13023" s="774" t="s">
        <v>7737</v>
      </c>
      <c r="E13023" s="717">
        <v>45.71</v>
      </c>
    </row>
    <row r="13024" spans="1:5">
      <c r="A13024" s="774">
        <v>38033</v>
      </c>
      <c r="B13024" s="774" t="s">
        <v>12750</v>
      </c>
      <c r="C13024" s="774" t="s">
        <v>7760</v>
      </c>
      <c r="D13024" s="774" t="s">
        <v>7737</v>
      </c>
      <c r="E13024" s="717">
        <v>74.8</v>
      </c>
    </row>
    <row r="13025" spans="1:5">
      <c r="A13025" s="774">
        <v>38034</v>
      </c>
      <c r="B13025" s="774" t="s">
        <v>12751</v>
      </c>
      <c r="C13025" s="774" t="s">
        <v>7760</v>
      </c>
      <c r="D13025" s="774" t="s">
        <v>7737</v>
      </c>
      <c r="E13025" s="717">
        <v>123.74</v>
      </c>
    </row>
    <row r="13026" spans="1:5">
      <c r="A13026" s="774">
        <v>38035</v>
      </c>
      <c r="B13026" s="774" t="s">
        <v>12752</v>
      </c>
      <c r="C13026" s="774" t="s">
        <v>7760</v>
      </c>
      <c r="D13026" s="774" t="s">
        <v>7737</v>
      </c>
      <c r="E13026" s="717">
        <v>172.43</v>
      </c>
    </row>
    <row r="13027" spans="1:5">
      <c r="A13027" s="774">
        <v>38036</v>
      </c>
      <c r="B13027" s="774" t="s">
        <v>12753</v>
      </c>
      <c r="C13027" s="774" t="s">
        <v>7760</v>
      </c>
      <c r="D13027" s="774" t="s">
        <v>7737</v>
      </c>
      <c r="E13027" s="717">
        <v>243.31</v>
      </c>
    </row>
    <row r="13028" spans="1:5">
      <c r="A13028" s="774">
        <v>38037</v>
      </c>
      <c r="B13028" s="774" t="s">
        <v>12754</v>
      </c>
      <c r="C13028" s="774" t="s">
        <v>7760</v>
      </c>
      <c r="D13028" s="774" t="s">
        <v>7737</v>
      </c>
      <c r="E13028" s="717">
        <v>282.12</v>
      </c>
    </row>
    <row r="13029" spans="1:5">
      <c r="A13029" s="774">
        <v>9850</v>
      </c>
      <c r="B13029" s="774" t="s">
        <v>12755</v>
      </c>
      <c r="C13029" s="774" t="s">
        <v>7760</v>
      </c>
      <c r="D13029" s="774" t="s">
        <v>7737</v>
      </c>
      <c r="E13029" s="717">
        <v>108</v>
      </c>
    </row>
    <row r="13030" spans="1:5">
      <c r="A13030" s="774">
        <v>9853</v>
      </c>
      <c r="B13030" s="774" t="s">
        <v>12756</v>
      </c>
      <c r="C13030" s="774" t="s">
        <v>7760</v>
      </c>
      <c r="D13030" s="774" t="s">
        <v>7737</v>
      </c>
      <c r="E13030" s="717">
        <v>192.05</v>
      </c>
    </row>
    <row r="13031" spans="1:5">
      <c r="A13031" s="774">
        <v>9854</v>
      </c>
      <c r="B13031" s="774" t="s">
        <v>12757</v>
      </c>
      <c r="C13031" s="774" t="s">
        <v>7760</v>
      </c>
      <c r="D13031" s="774" t="s">
        <v>7737</v>
      </c>
      <c r="E13031" s="717">
        <v>84.15</v>
      </c>
    </row>
    <row r="13032" spans="1:5">
      <c r="A13032" s="774">
        <v>9851</v>
      </c>
      <c r="B13032" s="774" t="s">
        <v>12758</v>
      </c>
      <c r="C13032" s="774" t="s">
        <v>7760</v>
      </c>
      <c r="D13032" s="774" t="s">
        <v>7737</v>
      </c>
      <c r="E13032" s="717">
        <v>145.91</v>
      </c>
    </row>
    <row r="13033" spans="1:5">
      <c r="A13033" s="774">
        <v>9855</v>
      </c>
      <c r="B13033" s="774" t="s">
        <v>12759</v>
      </c>
      <c r="C13033" s="774" t="s">
        <v>7760</v>
      </c>
      <c r="D13033" s="774" t="s">
        <v>7737</v>
      </c>
      <c r="E13033" s="717">
        <v>244.06</v>
      </c>
    </row>
    <row r="13034" spans="1:5">
      <c r="A13034" s="774">
        <v>9825</v>
      </c>
      <c r="B13034" s="774" t="s">
        <v>12760</v>
      </c>
      <c r="C13034" s="774" t="s">
        <v>7760</v>
      </c>
      <c r="D13034" s="774" t="s">
        <v>7737</v>
      </c>
      <c r="E13034" s="717">
        <v>43.51</v>
      </c>
    </row>
    <row r="13035" spans="1:5">
      <c r="A13035" s="774">
        <v>9828</v>
      </c>
      <c r="B13035" s="774" t="s">
        <v>12761</v>
      </c>
      <c r="C13035" s="774" t="s">
        <v>7760</v>
      </c>
      <c r="D13035" s="774" t="s">
        <v>7737</v>
      </c>
      <c r="E13035" s="717">
        <v>117.1</v>
      </c>
    </row>
    <row r="13036" spans="1:5">
      <c r="A13036" s="774">
        <v>9829</v>
      </c>
      <c r="B13036" s="774" t="s">
        <v>12762</v>
      </c>
      <c r="C13036" s="774" t="s">
        <v>7760</v>
      </c>
      <c r="D13036" s="774" t="s">
        <v>7737</v>
      </c>
      <c r="E13036" s="717">
        <v>198.45</v>
      </c>
    </row>
    <row r="13037" spans="1:5">
      <c r="A13037" s="774">
        <v>9826</v>
      </c>
      <c r="B13037" s="774" t="s">
        <v>12763</v>
      </c>
      <c r="C13037" s="774" t="s">
        <v>7760</v>
      </c>
      <c r="D13037" s="774" t="s">
        <v>7737</v>
      </c>
      <c r="E13037" s="717">
        <v>302.12</v>
      </c>
    </row>
    <row r="13038" spans="1:5">
      <c r="A13038" s="774">
        <v>9827</v>
      </c>
      <c r="B13038" s="774" t="s">
        <v>12764</v>
      </c>
      <c r="C13038" s="774" t="s">
        <v>7760</v>
      </c>
      <c r="D13038" s="774" t="s">
        <v>7737</v>
      </c>
      <c r="E13038" s="717">
        <v>429.01</v>
      </c>
    </row>
    <row r="13039" spans="1:5">
      <c r="A13039" s="774">
        <v>36374</v>
      </c>
      <c r="B13039" s="774" t="s">
        <v>12765</v>
      </c>
      <c r="C13039" s="774" t="s">
        <v>7760</v>
      </c>
      <c r="D13039" s="774" t="s">
        <v>7737</v>
      </c>
      <c r="E13039" s="717">
        <v>52.15</v>
      </c>
    </row>
    <row r="13040" spans="1:5">
      <c r="A13040" s="774">
        <v>36084</v>
      </c>
      <c r="B13040" s="774" t="s">
        <v>12766</v>
      </c>
      <c r="C13040" s="774" t="s">
        <v>7760</v>
      </c>
      <c r="D13040" s="774" t="s">
        <v>7737</v>
      </c>
      <c r="E13040" s="717">
        <v>15.45</v>
      </c>
    </row>
    <row r="13041" spans="1:5">
      <c r="A13041" s="774">
        <v>36373</v>
      </c>
      <c r="B13041" s="774" t="s">
        <v>12767</v>
      </c>
      <c r="C13041" s="774" t="s">
        <v>7760</v>
      </c>
      <c r="D13041" s="774" t="s">
        <v>7737</v>
      </c>
      <c r="E13041" s="717">
        <v>32.08</v>
      </c>
    </row>
    <row r="13042" spans="1:5">
      <c r="A13042" s="774">
        <v>36377</v>
      </c>
      <c r="B13042" s="774" t="s">
        <v>12768</v>
      </c>
      <c r="C13042" s="774" t="s">
        <v>7760</v>
      </c>
      <c r="D13042" s="774" t="s">
        <v>7737</v>
      </c>
      <c r="E13042" s="717">
        <v>62.56</v>
      </c>
    </row>
    <row r="13043" spans="1:5">
      <c r="A13043" s="774">
        <v>36375</v>
      </c>
      <c r="B13043" s="774" t="s">
        <v>12769</v>
      </c>
      <c r="C13043" s="774" t="s">
        <v>7760</v>
      </c>
      <c r="D13043" s="774" t="s">
        <v>7737</v>
      </c>
      <c r="E13043" s="717">
        <v>19.059999999999999</v>
      </c>
    </row>
    <row r="13044" spans="1:5">
      <c r="A13044" s="774">
        <v>36376</v>
      </c>
      <c r="B13044" s="774" t="s">
        <v>12770</v>
      </c>
      <c r="C13044" s="774" t="s">
        <v>7760</v>
      </c>
      <c r="D13044" s="774" t="s">
        <v>7737</v>
      </c>
      <c r="E13044" s="717">
        <v>37.44</v>
      </c>
    </row>
    <row r="13045" spans="1:5">
      <c r="A13045" s="774">
        <v>36380</v>
      </c>
      <c r="B13045" s="774" t="s">
        <v>12771</v>
      </c>
      <c r="C13045" s="774" t="s">
        <v>7760</v>
      </c>
      <c r="D13045" s="774" t="s">
        <v>7737</v>
      </c>
      <c r="E13045" s="717">
        <v>78.22</v>
      </c>
    </row>
    <row r="13046" spans="1:5">
      <c r="A13046" s="774">
        <v>36378</v>
      </c>
      <c r="B13046" s="774" t="s">
        <v>12772</v>
      </c>
      <c r="C13046" s="774" t="s">
        <v>7760</v>
      </c>
      <c r="D13046" s="774" t="s">
        <v>7737</v>
      </c>
      <c r="E13046" s="717">
        <v>23.44</v>
      </c>
    </row>
    <row r="13047" spans="1:5">
      <c r="A13047" s="774">
        <v>36379</v>
      </c>
      <c r="B13047" s="774" t="s">
        <v>12773</v>
      </c>
      <c r="C13047" s="774" t="s">
        <v>7760</v>
      </c>
      <c r="D13047" s="774" t="s">
        <v>7737</v>
      </c>
      <c r="E13047" s="717">
        <v>47.25</v>
      </c>
    </row>
    <row r="13048" spans="1:5">
      <c r="A13048" s="774">
        <v>9859</v>
      </c>
      <c r="B13048" s="774" t="s">
        <v>12774</v>
      </c>
      <c r="C13048" s="774" t="s">
        <v>7760</v>
      </c>
      <c r="D13048" s="774" t="s">
        <v>7723</v>
      </c>
      <c r="E13048" s="717">
        <v>10.54</v>
      </c>
    </row>
    <row r="13049" spans="1:5">
      <c r="A13049" s="774">
        <v>9838</v>
      </c>
      <c r="B13049" s="774" t="s">
        <v>12775</v>
      </c>
      <c r="C13049" s="774" t="s">
        <v>7760</v>
      </c>
      <c r="D13049" s="774" t="s">
        <v>7723</v>
      </c>
      <c r="E13049" s="717">
        <v>8.57</v>
      </c>
    </row>
    <row r="13050" spans="1:5">
      <c r="A13050" s="774">
        <v>9837</v>
      </c>
      <c r="B13050" s="774" t="s">
        <v>12776</v>
      </c>
      <c r="C13050" s="774" t="s">
        <v>7760</v>
      </c>
      <c r="D13050" s="774" t="s">
        <v>7723</v>
      </c>
      <c r="E13050" s="717">
        <v>12.37</v>
      </c>
    </row>
    <row r="13051" spans="1:5">
      <c r="A13051" s="774">
        <v>9833</v>
      </c>
      <c r="B13051" s="774" t="s">
        <v>12777</v>
      </c>
      <c r="C13051" s="774" t="s">
        <v>7760</v>
      </c>
      <c r="D13051" s="774" t="s">
        <v>7737</v>
      </c>
      <c r="E13051" s="717">
        <v>9.25</v>
      </c>
    </row>
    <row r="13052" spans="1:5">
      <c r="A13052" s="774">
        <v>9830</v>
      </c>
      <c r="B13052" s="774" t="s">
        <v>12778</v>
      </c>
      <c r="C13052" s="774" t="s">
        <v>7760</v>
      </c>
      <c r="D13052" s="774" t="s">
        <v>7737</v>
      </c>
      <c r="E13052" s="717">
        <v>4.95</v>
      </c>
    </row>
    <row r="13053" spans="1:5">
      <c r="A13053" s="774">
        <v>9834</v>
      </c>
      <c r="B13053" s="774" t="s">
        <v>12779</v>
      </c>
      <c r="C13053" s="774" t="s">
        <v>7760</v>
      </c>
      <c r="D13053" s="774" t="s">
        <v>7737</v>
      </c>
      <c r="E13053" s="717">
        <v>25.74</v>
      </c>
    </row>
    <row r="13054" spans="1:5">
      <c r="A13054" s="774">
        <v>9863</v>
      </c>
      <c r="B13054" s="774" t="s">
        <v>12780</v>
      </c>
      <c r="C13054" s="774" t="s">
        <v>7760</v>
      </c>
      <c r="D13054" s="774" t="s">
        <v>7723</v>
      </c>
      <c r="E13054" s="717">
        <v>76.069999999999993</v>
      </c>
    </row>
    <row r="13055" spans="1:5">
      <c r="A13055" s="774">
        <v>9860</v>
      </c>
      <c r="B13055" s="774" t="s">
        <v>12781</v>
      </c>
      <c r="C13055" s="774" t="s">
        <v>7760</v>
      </c>
      <c r="D13055" s="774" t="s">
        <v>7723</v>
      </c>
      <c r="E13055" s="717">
        <v>48.84</v>
      </c>
    </row>
    <row r="13056" spans="1:5">
      <c r="A13056" s="774">
        <v>9862</v>
      </c>
      <c r="B13056" s="774" t="s">
        <v>12782</v>
      </c>
      <c r="C13056" s="774" t="s">
        <v>7760</v>
      </c>
      <c r="D13056" s="774" t="s">
        <v>7723</v>
      </c>
      <c r="E13056" s="717">
        <v>34.46</v>
      </c>
    </row>
    <row r="13057" spans="1:5">
      <c r="A13057" s="774">
        <v>9861</v>
      </c>
      <c r="B13057" s="774" t="s">
        <v>12783</v>
      </c>
      <c r="C13057" s="774" t="s">
        <v>7760</v>
      </c>
      <c r="D13057" s="774" t="s">
        <v>7723</v>
      </c>
      <c r="E13057" s="717">
        <v>27.7</v>
      </c>
    </row>
    <row r="13058" spans="1:5">
      <c r="A13058" s="774">
        <v>9856</v>
      </c>
      <c r="B13058" s="774" t="s">
        <v>12784</v>
      </c>
      <c r="C13058" s="774" t="s">
        <v>7760</v>
      </c>
      <c r="D13058" s="774" t="s">
        <v>7723</v>
      </c>
      <c r="E13058" s="717">
        <v>7.44</v>
      </c>
    </row>
    <row r="13059" spans="1:5">
      <c r="A13059" s="774">
        <v>9866</v>
      </c>
      <c r="B13059" s="774" t="s">
        <v>12785</v>
      </c>
      <c r="C13059" s="774" t="s">
        <v>7760</v>
      </c>
      <c r="D13059" s="774" t="s">
        <v>7723</v>
      </c>
      <c r="E13059" s="717">
        <v>20.45</v>
      </c>
    </row>
    <row r="13060" spans="1:5">
      <c r="A13060" s="774">
        <v>9857</v>
      </c>
      <c r="B13060" s="774" t="s">
        <v>12786</v>
      </c>
      <c r="C13060" s="774" t="s">
        <v>7760</v>
      </c>
      <c r="D13060" s="774" t="s">
        <v>7723</v>
      </c>
      <c r="E13060" s="717">
        <v>98.38</v>
      </c>
    </row>
    <row r="13061" spans="1:5">
      <c r="A13061" s="774">
        <v>9864</v>
      </c>
      <c r="B13061" s="774" t="s">
        <v>12787</v>
      </c>
      <c r="C13061" s="774" t="s">
        <v>7760</v>
      </c>
      <c r="D13061" s="774" t="s">
        <v>7723</v>
      </c>
      <c r="E13061" s="717">
        <v>118.77</v>
      </c>
    </row>
    <row r="13062" spans="1:5">
      <c r="A13062" s="774">
        <v>9865</v>
      </c>
      <c r="B13062" s="774" t="s">
        <v>12788</v>
      </c>
      <c r="C13062" s="774" t="s">
        <v>7760</v>
      </c>
      <c r="D13062" s="774" t="s">
        <v>7723</v>
      </c>
      <c r="E13062" s="717">
        <v>170.81</v>
      </c>
    </row>
    <row r="13063" spans="1:5">
      <c r="A13063" s="774">
        <v>9858</v>
      </c>
      <c r="B13063" s="774" t="s">
        <v>12789</v>
      </c>
      <c r="C13063" s="774" t="s">
        <v>7760</v>
      </c>
      <c r="D13063" s="774" t="s">
        <v>7723</v>
      </c>
      <c r="E13063" s="717">
        <v>179.08</v>
      </c>
    </row>
    <row r="13064" spans="1:5">
      <c r="A13064" s="774">
        <v>9841</v>
      </c>
      <c r="B13064" s="774" t="s">
        <v>12790</v>
      </c>
      <c r="C13064" s="774" t="s">
        <v>7760</v>
      </c>
      <c r="D13064" s="774" t="s">
        <v>7723</v>
      </c>
      <c r="E13064" s="717">
        <v>34.450000000000003</v>
      </c>
    </row>
    <row r="13065" spans="1:5">
      <c r="A13065" s="774">
        <v>9840</v>
      </c>
      <c r="B13065" s="774" t="s">
        <v>12791</v>
      </c>
      <c r="C13065" s="774" t="s">
        <v>7760</v>
      </c>
      <c r="D13065" s="774" t="s">
        <v>7723</v>
      </c>
      <c r="E13065" s="717">
        <v>70.02</v>
      </c>
    </row>
    <row r="13066" spans="1:5">
      <c r="A13066" s="774">
        <v>20067</v>
      </c>
      <c r="B13066" s="774" t="s">
        <v>12792</v>
      </c>
      <c r="C13066" s="774" t="s">
        <v>7760</v>
      </c>
      <c r="D13066" s="774" t="s">
        <v>7723</v>
      </c>
      <c r="E13066" s="717">
        <v>12.03</v>
      </c>
    </row>
    <row r="13067" spans="1:5">
      <c r="A13067" s="774">
        <v>20068</v>
      </c>
      <c r="B13067" s="774" t="s">
        <v>12793</v>
      </c>
      <c r="C13067" s="774" t="s">
        <v>7760</v>
      </c>
      <c r="D13067" s="774" t="s">
        <v>7723</v>
      </c>
      <c r="E13067" s="717">
        <v>15</v>
      </c>
    </row>
    <row r="13068" spans="1:5">
      <c r="A13068" s="774">
        <v>9839</v>
      </c>
      <c r="B13068" s="774" t="s">
        <v>12794</v>
      </c>
      <c r="C13068" s="774" t="s">
        <v>7760</v>
      </c>
      <c r="D13068" s="774" t="s">
        <v>7723</v>
      </c>
      <c r="E13068" s="717">
        <v>19.66</v>
      </c>
    </row>
    <row r="13069" spans="1:5">
      <c r="A13069" s="774">
        <v>9870</v>
      </c>
      <c r="B13069" s="774" t="s">
        <v>12795</v>
      </c>
      <c r="C13069" s="774" t="s">
        <v>7760</v>
      </c>
      <c r="D13069" s="774" t="s">
        <v>7723</v>
      </c>
      <c r="E13069" s="717">
        <v>82.95</v>
      </c>
    </row>
    <row r="13070" spans="1:5">
      <c r="A13070" s="774">
        <v>9867</v>
      </c>
      <c r="B13070" s="774" t="s">
        <v>12796</v>
      </c>
      <c r="C13070" s="774" t="s">
        <v>7760</v>
      </c>
      <c r="D13070" s="774" t="s">
        <v>7723</v>
      </c>
      <c r="E13070" s="717">
        <v>3.05</v>
      </c>
    </row>
    <row r="13071" spans="1:5">
      <c r="A13071" s="774">
        <v>9868</v>
      </c>
      <c r="B13071" s="774" t="s">
        <v>12797</v>
      </c>
      <c r="C13071" s="774" t="s">
        <v>7760</v>
      </c>
      <c r="D13071" s="774" t="s">
        <v>7726</v>
      </c>
      <c r="E13071" s="717">
        <v>3.91</v>
      </c>
    </row>
    <row r="13072" spans="1:5">
      <c r="A13072" s="774">
        <v>9869</v>
      </c>
      <c r="B13072" s="774" t="s">
        <v>12798</v>
      </c>
      <c r="C13072" s="774" t="s">
        <v>7760</v>
      </c>
      <c r="D13072" s="774" t="s">
        <v>7723</v>
      </c>
      <c r="E13072" s="717">
        <v>8.7799999999999994</v>
      </c>
    </row>
    <row r="13073" spans="1:5">
      <c r="A13073" s="774">
        <v>9874</v>
      </c>
      <c r="B13073" s="774" t="s">
        <v>12799</v>
      </c>
      <c r="C13073" s="774" t="s">
        <v>7760</v>
      </c>
      <c r="D13073" s="774" t="s">
        <v>7723</v>
      </c>
      <c r="E13073" s="717">
        <v>12.78</v>
      </c>
    </row>
    <row r="13074" spans="1:5">
      <c r="A13074" s="774">
        <v>9875</v>
      </c>
      <c r="B13074" s="774" t="s">
        <v>12800</v>
      </c>
      <c r="C13074" s="774" t="s">
        <v>7760</v>
      </c>
      <c r="D13074" s="774" t="s">
        <v>7723</v>
      </c>
      <c r="E13074" s="717">
        <v>14.64</v>
      </c>
    </row>
    <row r="13075" spans="1:5">
      <c r="A13075" s="774">
        <v>9873</v>
      </c>
      <c r="B13075" s="774" t="s">
        <v>12801</v>
      </c>
      <c r="C13075" s="774" t="s">
        <v>7760</v>
      </c>
      <c r="D13075" s="774" t="s">
        <v>7723</v>
      </c>
      <c r="E13075" s="717">
        <v>24.7</v>
      </c>
    </row>
    <row r="13076" spans="1:5">
      <c r="A13076" s="774">
        <v>9871</v>
      </c>
      <c r="B13076" s="774" t="s">
        <v>12802</v>
      </c>
      <c r="C13076" s="774" t="s">
        <v>7760</v>
      </c>
      <c r="D13076" s="774" t="s">
        <v>7723</v>
      </c>
      <c r="E13076" s="717">
        <v>41.38</v>
      </c>
    </row>
    <row r="13077" spans="1:5">
      <c r="A13077" s="774">
        <v>9872</v>
      </c>
      <c r="B13077" s="774" t="s">
        <v>12803</v>
      </c>
      <c r="C13077" s="774" t="s">
        <v>7760</v>
      </c>
      <c r="D13077" s="774" t="s">
        <v>7723</v>
      </c>
      <c r="E13077" s="717">
        <v>51.7</v>
      </c>
    </row>
    <row r="13078" spans="1:5">
      <c r="A13078" s="774">
        <v>7667</v>
      </c>
      <c r="B13078" s="774" t="s">
        <v>12804</v>
      </c>
      <c r="C13078" s="774" t="s">
        <v>7760</v>
      </c>
      <c r="D13078" s="774" t="s">
        <v>7737</v>
      </c>
      <c r="E13078" s="718">
        <v>2123.77</v>
      </c>
    </row>
    <row r="13079" spans="1:5">
      <c r="A13079" s="774">
        <v>7660</v>
      </c>
      <c r="B13079" s="774" t="s">
        <v>12805</v>
      </c>
      <c r="C13079" s="774" t="s">
        <v>7760</v>
      </c>
      <c r="D13079" s="774" t="s">
        <v>7737</v>
      </c>
      <c r="E13079" s="718">
        <v>2707.31</v>
      </c>
    </row>
    <row r="13080" spans="1:5">
      <c r="A13080" s="774">
        <v>7676</v>
      </c>
      <c r="B13080" s="774" t="s">
        <v>12806</v>
      </c>
      <c r="C13080" s="774" t="s">
        <v>7760</v>
      </c>
      <c r="D13080" s="774" t="s">
        <v>7737</v>
      </c>
      <c r="E13080" s="718">
        <v>2738.25</v>
      </c>
    </row>
    <row r="13081" spans="1:5">
      <c r="A13081" s="774">
        <v>12426</v>
      </c>
      <c r="B13081" s="774" t="s">
        <v>12807</v>
      </c>
      <c r="C13081" s="774" t="s">
        <v>7728</v>
      </c>
      <c r="D13081" s="774" t="s">
        <v>7723</v>
      </c>
      <c r="E13081" s="717">
        <v>25.41</v>
      </c>
    </row>
    <row r="13082" spans="1:5">
      <c r="A13082" s="774">
        <v>12425</v>
      </c>
      <c r="B13082" s="774" t="s">
        <v>12808</v>
      </c>
      <c r="C13082" s="774" t="s">
        <v>7728</v>
      </c>
      <c r="D13082" s="774" t="s">
        <v>7723</v>
      </c>
      <c r="E13082" s="717">
        <v>34.92</v>
      </c>
    </row>
    <row r="13083" spans="1:5">
      <c r="A13083" s="774">
        <v>12427</v>
      </c>
      <c r="B13083" s="774" t="s">
        <v>12809</v>
      </c>
      <c r="C13083" s="774" t="s">
        <v>7728</v>
      </c>
      <c r="D13083" s="774" t="s">
        <v>7723</v>
      </c>
      <c r="E13083" s="717">
        <v>144.94</v>
      </c>
    </row>
    <row r="13084" spans="1:5">
      <c r="A13084" s="774">
        <v>12428</v>
      </c>
      <c r="B13084" s="774" t="s">
        <v>12810</v>
      </c>
      <c r="C13084" s="774" t="s">
        <v>7728</v>
      </c>
      <c r="D13084" s="774" t="s">
        <v>7723</v>
      </c>
      <c r="E13084" s="717">
        <v>93.03</v>
      </c>
    </row>
    <row r="13085" spans="1:5">
      <c r="A13085" s="774">
        <v>12430</v>
      </c>
      <c r="B13085" s="774" t="s">
        <v>12811</v>
      </c>
      <c r="C13085" s="774" t="s">
        <v>7728</v>
      </c>
      <c r="D13085" s="774" t="s">
        <v>7723</v>
      </c>
      <c r="E13085" s="717">
        <v>31.16</v>
      </c>
    </row>
    <row r="13086" spans="1:5">
      <c r="A13086" s="774">
        <v>12429</v>
      </c>
      <c r="B13086" s="774" t="s">
        <v>12812</v>
      </c>
      <c r="C13086" s="774" t="s">
        <v>7728</v>
      </c>
      <c r="D13086" s="774" t="s">
        <v>7723</v>
      </c>
      <c r="E13086" s="717">
        <v>234.38</v>
      </c>
    </row>
    <row r="13087" spans="1:5">
      <c r="A13087" s="774">
        <v>12431</v>
      </c>
      <c r="B13087" s="774" t="s">
        <v>12813</v>
      </c>
      <c r="C13087" s="774" t="s">
        <v>7728</v>
      </c>
      <c r="D13087" s="774" t="s">
        <v>7723</v>
      </c>
      <c r="E13087" s="717">
        <v>398.87</v>
      </c>
    </row>
    <row r="13088" spans="1:5">
      <c r="A13088" s="774">
        <v>12432</v>
      </c>
      <c r="B13088" s="774" t="s">
        <v>12814</v>
      </c>
      <c r="C13088" s="774" t="s">
        <v>7728</v>
      </c>
      <c r="D13088" s="774" t="s">
        <v>7723</v>
      </c>
      <c r="E13088" s="717">
        <v>82.03</v>
      </c>
    </row>
    <row r="13089" spans="1:5">
      <c r="A13089" s="774">
        <v>12434</v>
      </c>
      <c r="B13089" s="774" t="s">
        <v>12815</v>
      </c>
      <c r="C13089" s="774" t="s">
        <v>7728</v>
      </c>
      <c r="D13089" s="774" t="s">
        <v>7723</v>
      </c>
      <c r="E13089" s="717">
        <v>26.73</v>
      </c>
    </row>
    <row r="13090" spans="1:5">
      <c r="A13090" s="774">
        <v>12433</v>
      </c>
      <c r="B13090" s="774" t="s">
        <v>12816</v>
      </c>
      <c r="C13090" s="774" t="s">
        <v>7728</v>
      </c>
      <c r="D13090" s="774" t="s">
        <v>7723</v>
      </c>
      <c r="E13090" s="717">
        <v>52.22</v>
      </c>
    </row>
    <row r="13091" spans="1:5">
      <c r="A13091" s="774">
        <v>12435</v>
      </c>
      <c r="B13091" s="774" t="s">
        <v>12817</v>
      </c>
      <c r="C13091" s="774" t="s">
        <v>7728</v>
      </c>
      <c r="D13091" s="774" t="s">
        <v>7723</v>
      </c>
      <c r="E13091" s="717">
        <v>161.62</v>
      </c>
    </row>
    <row r="13092" spans="1:5">
      <c r="A13092" s="774">
        <v>12437</v>
      </c>
      <c r="B13092" s="774" t="s">
        <v>12818</v>
      </c>
      <c r="C13092" s="774" t="s">
        <v>7728</v>
      </c>
      <c r="D13092" s="774" t="s">
        <v>7723</v>
      </c>
      <c r="E13092" s="717">
        <v>130.53</v>
      </c>
    </row>
    <row r="13093" spans="1:5">
      <c r="A13093" s="774">
        <v>12439</v>
      </c>
      <c r="B13093" s="774" t="s">
        <v>12819</v>
      </c>
      <c r="C13093" s="774" t="s">
        <v>7728</v>
      </c>
      <c r="D13093" s="774" t="s">
        <v>7723</v>
      </c>
      <c r="E13093" s="717">
        <v>41.89</v>
      </c>
    </row>
    <row r="13094" spans="1:5">
      <c r="A13094" s="774">
        <v>12438</v>
      </c>
      <c r="B13094" s="774" t="s">
        <v>12820</v>
      </c>
      <c r="C13094" s="774" t="s">
        <v>7728</v>
      </c>
      <c r="D13094" s="774" t="s">
        <v>7723</v>
      </c>
      <c r="E13094" s="717">
        <v>236.22</v>
      </c>
    </row>
    <row r="13095" spans="1:5">
      <c r="A13095" s="774">
        <v>12436</v>
      </c>
      <c r="B13095" s="774" t="s">
        <v>12821</v>
      </c>
      <c r="C13095" s="774" t="s">
        <v>7728</v>
      </c>
      <c r="D13095" s="774" t="s">
        <v>7723</v>
      </c>
      <c r="E13095" s="717">
        <v>298.39</v>
      </c>
    </row>
    <row r="13096" spans="1:5">
      <c r="A13096" s="774">
        <v>36357</v>
      </c>
      <c r="B13096" s="774" t="s">
        <v>12822</v>
      </c>
      <c r="C13096" s="774" t="s">
        <v>7728</v>
      </c>
      <c r="D13096" s="774" t="s">
        <v>7737</v>
      </c>
      <c r="E13096" s="717">
        <v>127.91</v>
      </c>
    </row>
    <row r="13097" spans="1:5">
      <c r="A13097" s="774">
        <v>12424</v>
      </c>
      <c r="B13097" s="774" t="s">
        <v>12823</v>
      </c>
      <c r="C13097" s="774" t="s">
        <v>7728</v>
      </c>
      <c r="D13097" s="774" t="s">
        <v>7723</v>
      </c>
      <c r="E13097" s="717">
        <v>53.77</v>
      </c>
    </row>
    <row r="13098" spans="1:5">
      <c r="A13098" s="774">
        <v>12440</v>
      </c>
      <c r="B13098" s="774" t="s">
        <v>12824</v>
      </c>
      <c r="C13098" s="774" t="s">
        <v>7728</v>
      </c>
      <c r="D13098" s="774" t="s">
        <v>7723</v>
      </c>
      <c r="E13098" s="717">
        <v>51.97</v>
      </c>
    </row>
    <row r="13099" spans="1:5">
      <c r="A13099" s="774">
        <v>9884</v>
      </c>
      <c r="B13099" s="774" t="s">
        <v>12825</v>
      </c>
      <c r="C13099" s="774" t="s">
        <v>7728</v>
      </c>
      <c r="D13099" s="774" t="s">
        <v>7723</v>
      </c>
      <c r="E13099" s="717">
        <v>38.76</v>
      </c>
    </row>
    <row r="13100" spans="1:5">
      <c r="A13100" s="774">
        <v>9888</v>
      </c>
      <c r="B13100" s="774" t="s">
        <v>12826</v>
      </c>
      <c r="C13100" s="774" t="s">
        <v>7728</v>
      </c>
      <c r="D13100" s="774" t="s">
        <v>7723</v>
      </c>
      <c r="E13100" s="717">
        <v>31.14</v>
      </c>
    </row>
    <row r="13101" spans="1:5">
      <c r="A13101" s="774">
        <v>9883</v>
      </c>
      <c r="B13101" s="774" t="s">
        <v>12827</v>
      </c>
      <c r="C13101" s="774" t="s">
        <v>7728</v>
      </c>
      <c r="D13101" s="774" t="s">
        <v>7723</v>
      </c>
      <c r="E13101" s="717">
        <v>13.59</v>
      </c>
    </row>
    <row r="13102" spans="1:5">
      <c r="A13102" s="774">
        <v>9886</v>
      </c>
      <c r="B13102" s="774" t="s">
        <v>12828</v>
      </c>
      <c r="C13102" s="774" t="s">
        <v>7728</v>
      </c>
      <c r="D13102" s="774" t="s">
        <v>7723</v>
      </c>
      <c r="E13102" s="717">
        <v>18.61</v>
      </c>
    </row>
    <row r="13103" spans="1:5">
      <c r="A13103" s="774">
        <v>9889</v>
      </c>
      <c r="B13103" s="774" t="s">
        <v>12829</v>
      </c>
      <c r="C13103" s="774" t="s">
        <v>7728</v>
      </c>
      <c r="D13103" s="774" t="s">
        <v>7723</v>
      </c>
      <c r="E13103" s="717">
        <v>94.31</v>
      </c>
    </row>
    <row r="13104" spans="1:5">
      <c r="A13104" s="774">
        <v>9887</v>
      </c>
      <c r="B13104" s="774" t="s">
        <v>12830</v>
      </c>
      <c r="C13104" s="774" t="s">
        <v>7728</v>
      </c>
      <c r="D13104" s="774" t="s">
        <v>7723</v>
      </c>
      <c r="E13104" s="717">
        <v>57</v>
      </c>
    </row>
    <row r="13105" spans="1:5">
      <c r="A13105" s="774">
        <v>9885</v>
      </c>
      <c r="B13105" s="774" t="s">
        <v>12831</v>
      </c>
      <c r="C13105" s="774" t="s">
        <v>7728</v>
      </c>
      <c r="D13105" s="774" t="s">
        <v>7723</v>
      </c>
      <c r="E13105" s="717">
        <v>18</v>
      </c>
    </row>
    <row r="13106" spans="1:5">
      <c r="A13106" s="774">
        <v>9890</v>
      </c>
      <c r="B13106" s="774" t="s">
        <v>12832</v>
      </c>
      <c r="C13106" s="774" t="s">
        <v>7728</v>
      </c>
      <c r="D13106" s="774" t="s">
        <v>7723</v>
      </c>
      <c r="E13106" s="717">
        <v>146.11000000000001</v>
      </c>
    </row>
    <row r="13107" spans="1:5">
      <c r="A13107" s="774">
        <v>9891</v>
      </c>
      <c r="B13107" s="774" t="s">
        <v>12833</v>
      </c>
      <c r="C13107" s="774" t="s">
        <v>7728</v>
      </c>
      <c r="D13107" s="774" t="s">
        <v>7723</v>
      </c>
      <c r="E13107" s="717">
        <v>205.12</v>
      </c>
    </row>
    <row r="13108" spans="1:5">
      <c r="A13108" s="774">
        <v>39292</v>
      </c>
      <c r="B13108" s="774" t="s">
        <v>12834</v>
      </c>
      <c r="C13108" s="774" t="s">
        <v>7728</v>
      </c>
      <c r="D13108" s="774" t="s">
        <v>7737</v>
      </c>
      <c r="E13108" s="717">
        <v>10.34</v>
      </c>
    </row>
    <row r="13109" spans="1:5">
      <c r="A13109" s="774">
        <v>39293</v>
      </c>
      <c r="B13109" s="774" t="s">
        <v>12835</v>
      </c>
      <c r="C13109" s="774" t="s">
        <v>7728</v>
      </c>
      <c r="D13109" s="774" t="s">
        <v>7737</v>
      </c>
      <c r="E13109" s="717">
        <v>16.690000000000001</v>
      </c>
    </row>
    <row r="13110" spans="1:5">
      <c r="A13110" s="774">
        <v>39294</v>
      </c>
      <c r="B13110" s="774" t="s">
        <v>12836</v>
      </c>
      <c r="C13110" s="774" t="s">
        <v>7728</v>
      </c>
      <c r="D13110" s="774" t="s">
        <v>7737</v>
      </c>
      <c r="E13110" s="717">
        <v>16.690000000000001</v>
      </c>
    </row>
    <row r="13111" spans="1:5">
      <c r="A13111" s="774">
        <v>39295</v>
      </c>
      <c r="B13111" s="774" t="s">
        <v>12837</v>
      </c>
      <c r="C13111" s="774" t="s">
        <v>7728</v>
      </c>
      <c r="D13111" s="774" t="s">
        <v>7737</v>
      </c>
      <c r="E13111" s="717">
        <v>28.46</v>
      </c>
    </row>
    <row r="13112" spans="1:5">
      <c r="A13112" s="774">
        <v>36313</v>
      </c>
      <c r="B13112" s="774" t="s">
        <v>12838</v>
      </c>
      <c r="C13112" s="774" t="s">
        <v>7728</v>
      </c>
      <c r="D13112" s="774" t="s">
        <v>7737</v>
      </c>
      <c r="E13112" s="717">
        <v>30.32</v>
      </c>
    </row>
    <row r="13113" spans="1:5">
      <c r="A13113" s="774">
        <v>36316</v>
      </c>
      <c r="B13113" s="774" t="s">
        <v>12839</v>
      </c>
      <c r="C13113" s="774" t="s">
        <v>7728</v>
      </c>
      <c r="D13113" s="774" t="s">
        <v>7737</v>
      </c>
      <c r="E13113" s="717">
        <v>36.770000000000003</v>
      </c>
    </row>
    <row r="13114" spans="1:5">
      <c r="A13114" s="774">
        <v>64</v>
      </c>
      <c r="B13114" s="774" t="s">
        <v>12840</v>
      </c>
      <c r="C13114" s="774" t="s">
        <v>7728</v>
      </c>
      <c r="D13114" s="774" t="s">
        <v>7737</v>
      </c>
      <c r="E13114" s="717">
        <v>4.34</v>
      </c>
    </row>
    <row r="13115" spans="1:5">
      <c r="A13115" s="774">
        <v>37423</v>
      </c>
      <c r="B13115" s="774" t="s">
        <v>12841</v>
      </c>
      <c r="C13115" s="774" t="s">
        <v>7728</v>
      </c>
      <c r="D13115" s="774" t="s">
        <v>7737</v>
      </c>
      <c r="E13115" s="717">
        <v>10.72</v>
      </c>
    </row>
    <row r="13116" spans="1:5">
      <c r="A13116" s="774">
        <v>39296</v>
      </c>
      <c r="B13116" s="774" t="s">
        <v>12842</v>
      </c>
      <c r="C13116" s="774" t="s">
        <v>7728</v>
      </c>
      <c r="D13116" s="774" t="s">
        <v>7737</v>
      </c>
      <c r="E13116" s="717">
        <v>7.99</v>
      </c>
    </row>
    <row r="13117" spans="1:5">
      <c r="A13117" s="774">
        <v>39297</v>
      </c>
      <c r="B13117" s="774" t="s">
        <v>12843</v>
      </c>
      <c r="C13117" s="774" t="s">
        <v>7728</v>
      </c>
      <c r="D13117" s="774" t="s">
        <v>7737</v>
      </c>
      <c r="E13117" s="717">
        <v>11.42</v>
      </c>
    </row>
    <row r="13118" spans="1:5">
      <c r="A13118" s="774">
        <v>39298</v>
      </c>
      <c r="B13118" s="774" t="s">
        <v>12844</v>
      </c>
      <c r="C13118" s="774" t="s">
        <v>7728</v>
      </c>
      <c r="D13118" s="774" t="s">
        <v>7737</v>
      </c>
      <c r="E13118" s="717">
        <v>20.12</v>
      </c>
    </row>
    <row r="13119" spans="1:5">
      <c r="A13119" s="774">
        <v>39299</v>
      </c>
      <c r="B13119" s="774" t="s">
        <v>12845</v>
      </c>
      <c r="C13119" s="774" t="s">
        <v>7728</v>
      </c>
      <c r="D13119" s="774" t="s">
        <v>7737</v>
      </c>
      <c r="E13119" s="717">
        <v>34.24</v>
      </c>
    </row>
    <row r="13120" spans="1:5">
      <c r="A13120" s="774">
        <v>9892</v>
      </c>
      <c r="B13120" s="774" t="s">
        <v>12846</v>
      </c>
      <c r="C13120" s="774" t="s">
        <v>7728</v>
      </c>
      <c r="D13120" s="774" t="s">
        <v>7723</v>
      </c>
      <c r="E13120" s="717">
        <v>6.65</v>
      </c>
    </row>
    <row r="13121" spans="1:5">
      <c r="A13121" s="774">
        <v>9893</v>
      </c>
      <c r="B13121" s="774" t="s">
        <v>12847</v>
      </c>
      <c r="C13121" s="774" t="s">
        <v>7728</v>
      </c>
      <c r="D13121" s="774" t="s">
        <v>7723</v>
      </c>
      <c r="E13121" s="717">
        <v>90.22</v>
      </c>
    </row>
    <row r="13122" spans="1:5">
      <c r="A13122" s="774">
        <v>9901</v>
      </c>
      <c r="B13122" s="774" t="s">
        <v>12848</v>
      </c>
      <c r="C13122" s="774" t="s">
        <v>7728</v>
      </c>
      <c r="D13122" s="774" t="s">
        <v>7723</v>
      </c>
      <c r="E13122" s="717">
        <v>40.04</v>
      </c>
    </row>
    <row r="13123" spans="1:5">
      <c r="A13123" s="774">
        <v>9896</v>
      </c>
      <c r="B13123" s="774" t="s">
        <v>12849</v>
      </c>
      <c r="C13123" s="774" t="s">
        <v>7728</v>
      </c>
      <c r="D13123" s="774" t="s">
        <v>7723</v>
      </c>
      <c r="E13123" s="717">
        <v>36.08</v>
      </c>
    </row>
    <row r="13124" spans="1:5">
      <c r="A13124" s="774">
        <v>9900</v>
      </c>
      <c r="B13124" s="774" t="s">
        <v>12850</v>
      </c>
      <c r="C13124" s="774" t="s">
        <v>7728</v>
      </c>
      <c r="D13124" s="774" t="s">
        <v>7723</v>
      </c>
      <c r="E13124" s="717">
        <v>21.89</v>
      </c>
    </row>
    <row r="13125" spans="1:5">
      <c r="A13125" s="774">
        <v>9898</v>
      </c>
      <c r="B13125" s="774" t="s">
        <v>12851</v>
      </c>
      <c r="C13125" s="774" t="s">
        <v>7728</v>
      </c>
      <c r="D13125" s="774" t="s">
        <v>7723</v>
      </c>
      <c r="E13125" s="717">
        <v>185.53</v>
      </c>
    </row>
    <row r="13126" spans="1:5">
      <c r="A13126" s="774">
        <v>9899</v>
      </c>
      <c r="B13126" s="774" t="s">
        <v>12852</v>
      </c>
      <c r="C13126" s="774" t="s">
        <v>7728</v>
      </c>
      <c r="D13126" s="774" t="s">
        <v>7723</v>
      </c>
      <c r="E13126" s="717">
        <v>11.95</v>
      </c>
    </row>
    <row r="13127" spans="1:5">
      <c r="A13127" s="774">
        <v>9902</v>
      </c>
      <c r="B13127" s="774" t="s">
        <v>12853</v>
      </c>
      <c r="C13127" s="774" t="s">
        <v>7728</v>
      </c>
      <c r="D13127" s="774" t="s">
        <v>7723</v>
      </c>
      <c r="E13127" s="717">
        <v>234.94</v>
      </c>
    </row>
    <row r="13128" spans="1:5">
      <c r="A13128" s="774">
        <v>9908</v>
      </c>
      <c r="B13128" s="774" t="s">
        <v>12854</v>
      </c>
      <c r="C13128" s="774" t="s">
        <v>7728</v>
      </c>
      <c r="D13128" s="774" t="s">
        <v>7723</v>
      </c>
      <c r="E13128" s="717">
        <v>468.44</v>
      </c>
    </row>
    <row r="13129" spans="1:5">
      <c r="A13129" s="774">
        <v>9905</v>
      </c>
      <c r="B13129" s="774" t="s">
        <v>12855</v>
      </c>
      <c r="C13129" s="774" t="s">
        <v>7728</v>
      </c>
      <c r="D13129" s="774" t="s">
        <v>7723</v>
      </c>
      <c r="E13129" s="717">
        <v>7.83</v>
      </c>
    </row>
    <row r="13130" spans="1:5">
      <c r="A13130" s="774">
        <v>9906</v>
      </c>
      <c r="B13130" s="774" t="s">
        <v>12856</v>
      </c>
      <c r="C13130" s="774" t="s">
        <v>7728</v>
      </c>
      <c r="D13130" s="774" t="s">
        <v>7723</v>
      </c>
      <c r="E13130" s="717">
        <v>9.3800000000000008</v>
      </c>
    </row>
    <row r="13131" spans="1:5">
      <c r="A13131" s="774">
        <v>9895</v>
      </c>
      <c r="B13131" s="774" t="s">
        <v>12857</v>
      </c>
      <c r="C13131" s="774" t="s">
        <v>7728</v>
      </c>
      <c r="D13131" s="774" t="s">
        <v>7723</v>
      </c>
      <c r="E13131" s="717">
        <v>15.38</v>
      </c>
    </row>
    <row r="13132" spans="1:5">
      <c r="A13132" s="774">
        <v>9894</v>
      </c>
      <c r="B13132" s="774" t="s">
        <v>12858</v>
      </c>
      <c r="C13132" s="774" t="s">
        <v>7728</v>
      </c>
      <c r="D13132" s="774" t="s">
        <v>7723</v>
      </c>
      <c r="E13132" s="717">
        <v>29.98</v>
      </c>
    </row>
    <row r="13133" spans="1:5">
      <c r="A13133" s="774">
        <v>9897</v>
      </c>
      <c r="B13133" s="774" t="s">
        <v>12859</v>
      </c>
      <c r="C13133" s="774" t="s">
        <v>7728</v>
      </c>
      <c r="D13133" s="774" t="s">
        <v>7723</v>
      </c>
      <c r="E13133" s="717">
        <v>32.450000000000003</v>
      </c>
    </row>
    <row r="13134" spans="1:5">
      <c r="A13134" s="774">
        <v>9910</v>
      </c>
      <c r="B13134" s="774" t="s">
        <v>12860</v>
      </c>
      <c r="C13134" s="774" t="s">
        <v>7728</v>
      </c>
      <c r="D13134" s="774" t="s">
        <v>7723</v>
      </c>
      <c r="E13134" s="717">
        <v>81.69</v>
      </c>
    </row>
    <row r="13135" spans="1:5">
      <c r="A13135" s="774">
        <v>9909</v>
      </c>
      <c r="B13135" s="774" t="s">
        <v>12861</v>
      </c>
      <c r="C13135" s="774" t="s">
        <v>7728</v>
      </c>
      <c r="D13135" s="774" t="s">
        <v>7723</v>
      </c>
      <c r="E13135" s="717">
        <v>164.85</v>
      </c>
    </row>
    <row r="13136" spans="1:5">
      <c r="A13136" s="774">
        <v>9907</v>
      </c>
      <c r="B13136" s="774" t="s">
        <v>12862</v>
      </c>
      <c r="C13136" s="774" t="s">
        <v>7728</v>
      </c>
      <c r="D13136" s="774" t="s">
        <v>7723</v>
      </c>
      <c r="E13136" s="717">
        <v>253.47</v>
      </c>
    </row>
    <row r="13137" spans="1:5">
      <c r="A13137" s="774">
        <v>20973</v>
      </c>
      <c r="B13137" s="774" t="s">
        <v>12863</v>
      </c>
      <c r="C13137" s="774" t="s">
        <v>7728</v>
      </c>
      <c r="D13137" s="774" t="s">
        <v>7723</v>
      </c>
      <c r="E13137" s="717">
        <v>62.57</v>
      </c>
    </row>
    <row r="13138" spans="1:5">
      <c r="A13138" s="774">
        <v>20974</v>
      </c>
      <c r="B13138" s="774" t="s">
        <v>12864</v>
      </c>
      <c r="C13138" s="774" t="s">
        <v>7728</v>
      </c>
      <c r="D13138" s="774" t="s">
        <v>7723</v>
      </c>
      <c r="E13138" s="717">
        <v>89.52</v>
      </c>
    </row>
    <row r="13139" spans="1:5">
      <c r="A13139" s="774">
        <v>37989</v>
      </c>
      <c r="B13139" s="774" t="s">
        <v>12865</v>
      </c>
      <c r="C13139" s="774" t="s">
        <v>7728</v>
      </c>
      <c r="D13139" s="774" t="s">
        <v>7723</v>
      </c>
      <c r="E13139" s="717">
        <v>11.25</v>
      </c>
    </row>
    <row r="13140" spans="1:5">
      <c r="A13140" s="774">
        <v>37990</v>
      </c>
      <c r="B13140" s="774" t="s">
        <v>12866</v>
      </c>
      <c r="C13140" s="774" t="s">
        <v>7728</v>
      </c>
      <c r="D13140" s="774" t="s">
        <v>7723</v>
      </c>
      <c r="E13140" s="717">
        <v>13.07</v>
      </c>
    </row>
    <row r="13141" spans="1:5">
      <c r="A13141" s="774">
        <v>37991</v>
      </c>
      <c r="B13141" s="774" t="s">
        <v>12867</v>
      </c>
      <c r="C13141" s="774" t="s">
        <v>7728</v>
      </c>
      <c r="D13141" s="774" t="s">
        <v>7723</v>
      </c>
      <c r="E13141" s="717">
        <v>20.68</v>
      </c>
    </row>
    <row r="13142" spans="1:5">
      <c r="A13142" s="774">
        <v>37992</v>
      </c>
      <c r="B13142" s="774" t="s">
        <v>12868</v>
      </c>
      <c r="C13142" s="774" t="s">
        <v>7728</v>
      </c>
      <c r="D13142" s="774" t="s">
        <v>7723</v>
      </c>
      <c r="E13142" s="717">
        <v>31.59</v>
      </c>
    </row>
    <row r="13143" spans="1:5">
      <c r="A13143" s="774">
        <v>37993</v>
      </c>
      <c r="B13143" s="774" t="s">
        <v>12869</v>
      </c>
      <c r="C13143" s="774" t="s">
        <v>7728</v>
      </c>
      <c r="D13143" s="774" t="s">
        <v>7723</v>
      </c>
      <c r="E13143" s="717">
        <v>46.89</v>
      </c>
    </row>
    <row r="13144" spans="1:5">
      <c r="A13144" s="774">
        <v>37994</v>
      </c>
      <c r="B13144" s="774" t="s">
        <v>12870</v>
      </c>
      <c r="C13144" s="774" t="s">
        <v>7728</v>
      </c>
      <c r="D13144" s="774" t="s">
        <v>7723</v>
      </c>
      <c r="E13144" s="717">
        <v>112.67</v>
      </c>
    </row>
    <row r="13145" spans="1:5">
      <c r="A13145" s="774">
        <v>37995</v>
      </c>
      <c r="B13145" s="774" t="s">
        <v>12871</v>
      </c>
      <c r="C13145" s="774" t="s">
        <v>7728</v>
      </c>
      <c r="D13145" s="774" t="s">
        <v>7723</v>
      </c>
      <c r="E13145" s="717">
        <v>163.52000000000001</v>
      </c>
    </row>
    <row r="13146" spans="1:5">
      <c r="A13146" s="774">
        <v>37996</v>
      </c>
      <c r="B13146" s="774" t="s">
        <v>12872</v>
      </c>
      <c r="C13146" s="774" t="s">
        <v>7728</v>
      </c>
      <c r="D13146" s="774" t="s">
        <v>7723</v>
      </c>
      <c r="E13146" s="717">
        <v>241.11</v>
      </c>
    </row>
    <row r="13147" spans="1:5">
      <c r="A13147" s="774">
        <v>13883</v>
      </c>
      <c r="B13147" s="774" t="s">
        <v>12873</v>
      </c>
      <c r="C13147" s="774" t="s">
        <v>7728</v>
      </c>
      <c r="D13147" s="774" t="s">
        <v>7737</v>
      </c>
      <c r="E13147" s="718">
        <v>86190.85</v>
      </c>
    </row>
    <row r="13148" spans="1:5">
      <c r="A13148" s="774">
        <v>38604</v>
      </c>
      <c r="B13148" s="774" t="s">
        <v>12874</v>
      </c>
      <c r="C13148" s="774" t="s">
        <v>7728</v>
      </c>
      <c r="D13148" s="774" t="s">
        <v>7737</v>
      </c>
      <c r="E13148" s="718">
        <v>107349.56</v>
      </c>
    </row>
    <row r="13149" spans="1:5">
      <c r="A13149" s="774">
        <v>10601</v>
      </c>
      <c r="B13149" s="774" t="s">
        <v>12875</v>
      </c>
      <c r="C13149" s="774" t="s">
        <v>7728</v>
      </c>
      <c r="D13149" s="774" t="s">
        <v>7737</v>
      </c>
      <c r="E13149" s="718">
        <v>2088163.04</v>
      </c>
    </row>
    <row r="13150" spans="1:5">
      <c r="A13150" s="774">
        <v>26034</v>
      </c>
      <c r="B13150" s="774" t="s">
        <v>12876</v>
      </c>
      <c r="C13150" s="774" t="s">
        <v>7728</v>
      </c>
      <c r="D13150" s="774" t="s">
        <v>7737</v>
      </c>
      <c r="E13150" s="718">
        <v>5498059.5899999999</v>
      </c>
    </row>
    <row r="13151" spans="1:5">
      <c r="A13151" s="774">
        <v>13894</v>
      </c>
      <c r="B13151" s="774" t="s">
        <v>12877</v>
      </c>
      <c r="C13151" s="774" t="s">
        <v>7728</v>
      </c>
      <c r="D13151" s="774" t="s">
        <v>7737</v>
      </c>
      <c r="E13151" s="718">
        <v>392649.25</v>
      </c>
    </row>
    <row r="13152" spans="1:5">
      <c r="A13152" s="774">
        <v>13895</v>
      </c>
      <c r="B13152" s="774" t="s">
        <v>12878</v>
      </c>
      <c r="C13152" s="774" t="s">
        <v>7728</v>
      </c>
      <c r="D13152" s="774" t="s">
        <v>7737</v>
      </c>
      <c r="E13152" s="718">
        <v>527982.35</v>
      </c>
    </row>
    <row r="13153" spans="1:5">
      <c r="A13153" s="774">
        <v>13892</v>
      </c>
      <c r="B13153" s="774" t="s">
        <v>12879</v>
      </c>
      <c r="C13153" s="774" t="s">
        <v>7728</v>
      </c>
      <c r="D13153" s="774" t="s">
        <v>7737</v>
      </c>
      <c r="E13153" s="718">
        <v>647029.46</v>
      </c>
    </row>
    <row r="13154" spans="1:5">
      <c r="A13154" s="774">
        <v>9914</v>
      </c>
      <c r="B13154" s="774" t="s">
        <v>12880</v>
      </c>
      <c r="C13154" s="774" t="s">
        <v>7728</v>
      </c>
      <c r="D13154" s="774" t="s">
        <v>7737</v>
      </c>
      <c r="E13154" s="718">
        <v>700000</v>
      </c>
    </row>
    <row r="13155" spans="1:5">
      <c r="A13155" s="774">
        <v>36485</v>
      </c>
      <c r="B13155" s="774" t="s">
        <v>12881</v>
      </c>
      <c r="C13155" s="774" t="s">
        <v>7728</v>
      </c>
      <c r="D13155" s="774" t="s">
        <v>7737</v>
      </c>
      <c r="E13155" s="718">
        <v>424438.89</v>
      </c>
    </row>
    <row r="13156" spans="1:5">
      <c r="A13156" s="774">
        <v>9912</v>
      </c>
      <c r="B13156" s="774" t="s">
        <v>12882</v>
      </c>
      <c r="C13156" s="774" t="s">
        <v>7728</v>
      </c>
      <c r="D13156" s="774" t="s">
        <v>7737</v>
      </c>
      <c r="E13156" s="718">
        <v>1700000</v>
      </c>
    </row>
    <row r="13157" spans="1:5">
      <c r="A13157" s="774">
        <v>9921</v>
      </c>
      <c r="B13157" s="774" t="s">
        <v>12883</v>
      </c>
      <c r="C13157" s="774" t="s">
        <v>7728</v>
      </c>
      <c r="D13157" s="774" t="s">
        <v>7737</v>
      </c>
      <c r="E13157" s="718">
        <v>876940.41</v>
      </c>
    </row>
    <row r="13158" spans="1:5">
      <c r="A13158" s="774">
        <v>21112</v>
      </c>
      <c r="B13158" s="774" t="s">
        <v>12884</v>
      </c>
      <c r="C13158" s="774" t="s">
        <v>7728</v>
      </c>
      <c r="D13158" s="774" t="s">
        <v>7723</v>
      </c>
      <c r="E13158" s="717">
        <v>174.7</v>
      </c>
    </row>
    <row r="13159" spans="1:5">
      <c r="A13159" s="774">
        <v>10228</v>
      </c>
      <c r="B13159" s="774" t="s">
        <v>12885</v>
      </c>
      <c r="C13159" s="774" t="s">
        <v>7728</v>
      </c>
      <c r="D13159" s="774" t="s">
        <v>7726</v>
      </c>
      <c r="E13159" s="717">
        <v>202.95</v>
      </c>
    </row>
    <row r="13160" spans="1:5">
      <c r="A13160" s="774">
        <v>11781</v>
      </c>
      <c r="B13160" s="774" t="s">
        <v>12886</v>
      </c>
      <c r="C13160" s="774" t="s">
        <v>7728</v>
      </c>
      <c r="D13160" s="774" t="s">
        <v>7723</v>
      </c>
      <c r="E13160" s="717">
        <v>164.41</v>
      </c>
    </row>
    <row r="13161" spans="1:5">
      <c r="A13161" s="774">
        <v>11746</v>
      </c>
      <c r="B13161" s="774" t="s">
        <v>12887</v>
      </c>
      <c r="C13161" s="774" t="s">
        <v>7728</v>
      </c>
      <c r="D13161" s="774" t="s">
        <v>7723</v>
      </c>
      <c r="E13161" s="717">
        <v>67.08</v>
      </c>
    </row>
    <row r="13162" spans="1:5">
      <c r="A13162" s="774">
        <v>11751</v>
      </c>
      <c r="B13162" s="774" t="s">
        <v>12888</v>
      </c>
      <c r="C13162" s="774" t="s">
        <v>7728</v>
      </c>
      <c r="D13162" s="774" t="s">
        <v>7723</v>
      </c>
      <c r="E13162" s="717">
        <v>120.48</v>
      </c>
    </row>
    <row r="13163" spans="1:5">
      <c r="A13163" s="774">
        <v>11750</v>
      </c>
      <c r="B13163" s="774" t="s">
        <v>12889</v>
      </c>
      <c r="C13163" s="774" t="s">
        <v>7728</v>
      </c>
      <c r="D13163" s="774" t="s">
        <v>7723</v>
      </c>
      <c r="E13163" s="717">
        <v>99.98</v>
      </c>
    </row>
    <row r="13164" spans="1:5">
      <c r="A13164" s="774">
        <v>11748</v>
      </c>
      <c r="B13164" s="774" t="s">
        <v>12890</v>
      </c>
      <c r="C13164" s="774" t="s">
        <v>7728</v>
      </c>
      <c r="D13164" s="774" t="s">
        <v>7723</v>
      </c>
      <c r="E13164" s="717">
        <v>43.05</v>
      </c>
    </row>
    <row r="13165" spans="1:5">
      <c r="A13165" s="774">
        <v>11747</v>
      </c>
      <c r="B13165" s="774" t="s">
        <v>12891</v>
      </c>
      <c r="C13165" s="774" t="s">
        <v>7728</v>
      </c>
      <c r="D13165" s="774" t="s">
        <v>7723</v>
      </c>
      <c r="E13165" s="717">
        <v>185.79</v>
      </c>
    </row>
    <row r="13166" spans="1:5">
      <c r="A13166" s="774">
        <v>11749</v>
      </c>
      <c r="B13166" s="774" t="s">
        <v>12892</v>
      </c>
      <c r="C13166" s="774" t="s">
        <v>7728</v>
      </c>
      <c r="D13166" s="774" t="s">
        <v>7723</v>
      </c>
      <c r="E13166" s="717">
        <v>49.69</v>
      </c>
    </row>
    <row r="13167" spans="1:5">
      <c r="A13167" s="774">
        <v>10236</v>
      </c>
      <c r="B13167" s="774" t="s">
        <v>12893</v>
      </c>
      <c r="C13167" s="774" t="s">
        <v>7728</v>
      </c>
      <c r="D13167" s="774" t="s">
        <v>7737</v>
      </c>
      <c r="E13167" s="717">
        <v>66.489999999999995</v>
      </c>
    </row>
    <row r="13168" spans="1:5">
      <c r="A13168" s="774">
        <v>10233</v>
      </c>
      <c r="B13168" s="774" t="s">
        <v>12894</v>
      </c>
      <c r="C13168" s="774" t="s">
        <v>7728</v>
      </c>
      <c r="D13168" s="774" t="s">
        <v>7737</v>
      </c>
      <c r="E13168" s="717">
        <v>62.31</v>
      </c>
    </row>
    <row r="13169" spans="1:5">
      <c r="A13169" s="774">
        <v>10234</v>
      </c>
      <c r="B13169" s="774" t="s">
        <v>12895</v>
      </c>
      <c r="C13169" s="774" t="s">
        <v>7728</v>
      </c>
      <c r="D13169" s="774" t="s">
        <v>7737</v>
      </c>
      <c r="E13169" s="717">
        <v>39.25</v>
      </c>
    </row>
    <row r="13170" spans="1:5">
      <c r="A13170" s="774">
        <v>10231</v>
      </c>
      <c r="B13170" s="774" t="s">
        <v>12896</v>
      </c>
      <c r="C13170" s="774" t="s">
        <v>7728</v>
      </c>
      <c r="D13170" s="774" t="s">
        <v>7737</v>
      </c>
      <c r="E13170" s="717">
        <v>180</v>
      </c>
    </row>
    <row r="13171" spans="1:5">
      <c r="A13171" s="774">
        <v>10232</v>
      </c>
      <c r="B13171" s="774" t="s">
        <v>12897</v>
      </c>
      <c r="C13171" s="774" t="s">
        <v>7728</v>
      </c>
      <c r="D13171" s="774" t="s">
        <v>7737</v>
      </c>
      <c r="E13171" s="717">
        <v>100.72</v>
      </c>
    </row>
    <row r="13172" spans="1:5">
      <c r="A13172" s="774">
        <v>10229</v>
      </c>
      <c r="B13172" s="774" t="s">
        <v>12898</v>
      </c>
      <c r="C13172" s="774" t="s">
        <v>7728</v>
      </c>
      <c r="D13172" s="774" t="s">
        <v>7737</v>
      </c>
      <c r="E13172" s="717">
        <v>35.5</v>
      </c>
    </row>
    <row r="13173" spans="1:5">
      <c r="A13173" s="774">
        <v>10235</v>
      </c>
      <c r="B13173" s="774" t="s">
        <v>12899</v>
      </c>
      <c r="C13173" s="774" t="s">
        <v>7728</v>
      </c>
      <c r="D13173" s="774" t="s">
        <v>7737</v>
      </c>
      <c r="E13173" s="717">
        <v>246.76</v>
      </c>
    </row>
    <row r="13174" spans="1:5">
      <c r="A13174" s="774">
        <v>10230</v>
      </c>
      <c r="B13174" s="774" t="s">
        <v>12900</v>
      </c>
      <c r="C13174" s="774" t="s">
        <v>7728</v>
      </c>
      <c r="D13174" s="774" t="s">
        <v>7737</v>
      </c>
      <c r="E13174" s="717">
        <v>434.28</v>
      </c>
    </row>
    <row r="13175" spans="1:5">
      <c r="A13175" s="774">
        <v>10409</v>
      </c>
      <c r="B13175" s="774" t="s">
        <v>12901</v>
      </c>
      <c r="C13175" s="774" t="s">
        <v>7728</v>
      </c>
      <c r="D13175" s="774" t="s">
        <v>7737</v>
      </c>
      <c r="E13175" s="717">
        <v>129.02000000000001</v>
      </c>
    </row>
    <row r="13176" spans="1:5">
      <c r="A13176" s="774">
        <v>10411</v>
      </c>
      <c r="B13176" s="774" t="s">
        <v>12902</v>
      </c>
      <c r="C13176" s="774" t="s">
        <v>7728</v>
      </c>
      <c r="D13176" s="774" t="s">
        <v>7737</v>
      </c>
      <c r="E13176" s="717">
        <v>115.45</v>
      </c>
    </row>
    <row r="13177" spans="1:5">
      <c r="A13177" s="774">
        <v>10404</v>
      </c>
      <c r="B13177" s="774" t="s">
        <v>12903</v>
      </c>
      <c r="C13177" s="774" t="s">
        <v>7728</v>
      </c>
      <c r="D13177" s="774" t="s">
        <v>7737</v>
      </c>
      <c r="E13177" s="717">
        <v>46.82</v>
      </c>
    </row>
    <row r="13178" spans="1:5">
      <c r="A13178" s="774">
        <v>10410</v>
      </c>
      <c r="B13178" s="774" t="s">
        <v>12904</v>
      </c>
      <c r="C13178" s="774" t="s">
        <v>7728</v>
      </c>
      <c r="D13178" s="774" t="s">
        <v>7737</v>
      </c>
      <c r="E13178" s="717">
        <v>77.12</v>
      </c>
    </row>
    <row r="13179" spans="1:5">
      <c r="A13179" s="774">
        <v>10405</v>
      </c>
      <c r="B13179" s="774" t="s">
        <v>12905</v>
      </c>
      <c r="C13179" s="774" t="s">
        <v>7728</v>
      </c>
      <c r="D13179" s="774" t="s">
        <v>7737</v>
      </c>
      <c r="E13179" s="717">
        <v>258.49</v>
      </c>
    </row>
    <row r="13180" spans="1:5">
      <c r="A13180" s="774">
        <v>10408</v>
      </c>
      <c r="B13180" s="774" t="s">
        <v>12906</v>
      </c>
      <c r="C13180" s="774" t="s">
        <v>7728</v>
      </c>
      <c r="D13180" s="774" t="s">
        <v>7737</v>
      </c>
      <c r="E13180" s="717">
        <v>180.76</v>
      </c>
    </row>
    <row r="13181" spans="1:5">
      <c r="A13181" s="774">
        <v>10412</v>
      </c>
      <c r="B13181" s="774" t="s">
        <v>12907</v>
      </c>
      <c r="C13181" s="774" t="s">
        <v>7728</v>
      </c>
      <c r="D13181" s="774" t="s">
        <v>7737</v>
      </c>
      <c r="E13181" s="717">
        <v>56.74</v>
      </c>
    </row>
    <row r="13182" spans="1:5">
      <c r="A13182" s="774">
        <v>10406</v>
      </c>
      <c r="B13182" s="774" t="s">
        <v>12908</v>
      </c>
      <c r="C13182" s="774" t="s">
        <v>7728</v>
      </c>
      <c r="D13182" s="774" t="s">
        <v>7737</v>
      </c>
      <c r="E13182" s="717">
        <v>357.03</v>
      </c>
    </row>
    <row r="13183" spans="1:5">
      <c r="A13183" s="774">
        <v>10407</v>
      </c>
      <c r="B13183" s="774" t="s">
        <v>12909</v>
      </c>
      <c r="C13183" s="774" t="s">
        <v>7728</v>
      </c>
      <c r="D13183" s="774" t="s">
        <v>7737</v>
      </c>
      <c r="E13183" s="717">
        <v>553.76</v>
      </c>
    </row>
    <row r="13184" spans="1:5">
      <c r="A13184" s="774">
        <v>10416</v>
      </c>
      <c r="B13184" s="774" t="s">
        <v>12910</v>
      </c>
      <c r="C13184" s="774" t="s">
        <v>7728</v>
      </c>
      <c r="D13184" s="774" t="s">
        <v>7737</v>
      </c>
      <c r="E13184" s="717">
        <v>68.680000000000007</v>
      </c>
    </row>
    <row r="13185" spans="1:5">
      <c r="A13185" s="774">
        <v>10419</v>
      </c>
      <c r="B13185" s="774" t="s">
        <v>12911</v>
      </c>
      <c r="C13185" s="774" t="s">
        <v>7728</v>
      </c>
      <c r="D13185" s="774" t="s">
        <v>7737</v>
      </c>
      <c r="E13185" s="717">
        <v>59.62</v>
      </c>
    </row>
    <row r="13186" spans="1:5">
      <c r="A13186" s="774">
        <v>21092</v>
      </c>
      <c r="B13186" s="774" t="s">
        <v>12912</v>
      </c>
      <c r="C13186" s="774" t="s">
        <v>7728</v>
      </c>
      <c r="D13186" s="774" t="s">
        <v>7737</v>
      </c>
      <c r="E13186" s="717">
        <v>34.08</v>
      </c>
    </row>
    <row r="13187" spans="1:5">
      <c r="A13187" s="774">
        <v>10418</v>
      </c>
      <c r="B13187" s="774" t="s">
        <v>12913</v>
      </c>
      <c r="C13187" s="774" t="s">
        <v>7728</v>
      </c>
      <c r="D13187" s="774" t="s">
        <v>7737</v>
      </c>
      <c r="E13187" s="717">
        <v>39.74</v>
      </c>
    </row>
    <row r="13188" spans="1:5">
      <c r="A13188" s="774">
        <v>12657</v>
      </c>
      <c r="B13188" s="774" t="s">
        <v>12914</v>
      </c>
      <c r="C13188" s="774" t="s">
        <v>7728</v>
      </c>
      <c r="D13188" s="774" t="s">
        <v>7737</v>
      </c>
      <c r="E13188" s="717">
        <v>160.37</v>
      </c>
    </row>
    <row r="13189" spans="1:5">
      <c r="A13189" s="774">
        <v>10417</v>
      </c>
      <c r="B13189" s="774" t="s">
        <v>12915</v>
      </c>
      <c r="C13189" s="774" t="s">
        <v>7728</v>
      </c>
      <c r="D13189" s="774" t="s">
        <v>7737</v>
      </c>
      <c r="E13189" s="717">
        <v>100.08</v>
      </c>
    </row>
    <row r="13190" spans="1:5">
      <c r="A13190" s="774">
        <v>10413</v>
      </c>
      <c r="B13190" s="774" t="s">
        <v>12916</v>
      </c>
      <c r="C13190" s="774" t="s">
        <v>7728</v>
      </c>
      <c r="D13190" s="774" t="s">
        <v>7737</v>
      </c>
      <c r="E13190" s="717">
        <v>36.369999999999997</v>
      </c>
    </row>
    <row r="13191" spans="1:5">
      <c r="A13191" s="774">
        <v>10414</v>
      </c>
      <c r="B13191" s="774" t="s">
        <v>12917</v>
      </c>
      <c r="C13191" s="774" t="s">
        <v>7728</v>
      </c>
      <c r="D13191" s="774" t="s">
        <v>7737</v>
      </c>
      <c r="E13191" s="717">
        <v>219</v>
      </c>
    </row>
    <row r="13192" spans="1:5">
      <c r="A13192" s="774">
        <v>10415</v>
      </c>
      <c r="B13192" s="774" t="s">
        <v>12918</v>
      </c>
      <c r="C13192" s="774" t="s">
        <v>7728</v>
      </c>
      <c r="D13192" s="774" t="s">
        <v>7737</v>
      </c>
      <c r="E13192" s="717">
        <v>380.08</v>
      </c>
    </row>
    <row r="13193" spans="1:5">
      <c r="A13193" s="774">
        <v>38643</v>
      </c>
      <c r="B13193" s="774" t="s">
        <v>12919</v>
      </c>
      <c r="C13193" s="774" t="s">
        <v>7728</v>
      </c>
      <c r="D13193" s="774" t="s">
        <v>7723</v>
      </c>
      <c r="E13193" s="717">
        <v>37.01</v>
      </c>
    </row>
    <row r="13194" spans="1:5">
      <c r="A13194" s="774">
        <v>6157</v>
      </c>
      <c r="B13194" s="774" t="s">
        <v>12920</v>
      </c>
      <c r="C13194" s="774" t="s">
        <v>7728</v>
      </c>
      <c r="D13194" s="774" t="s">
        <v>7723</v>
      </c>
      <c r="E13194" s="717">
        <v>50.56</v>
      </c>
    </row>
    <row r="13195" spans="1:5">
      <c r="A13195" s="774">
        <v>37588</v>
      </c>
      <c r="B13195" s="774" t="s">
        <v>12921</v>
      </c>
      <c r="C13195" s="774" t="s">
        <v>7728</v>
      </c>
      <c r="D13195" s="774" t="s">
        <v>7723</v>
      </c>
      <c r="E13195" s="717">
        <v>22.55</v>
      </c>
    </row>
    <row r="13196" spans="1:5">
      <c r="A13196" s="774">
        <v>6152</v>
      </c>
      <c r="B13196" s="774" t="s">
        <v>12922</v>
      </c>
      <c r="C13196" s="774" t="s">
        <v>7728</v>
      </c>
      <c r="D13196" s="774" t="s">
        <v>7723</v>
      </c>
      <c r="E13196" s="717">
        <v>3.03</v>
      </c>
    </row>
    <row r="13197" spans="1:5">
      <c r="A13197" s="774">
        <v>6158</v>
      </c>
      <c r="B13197" s="774" t="s">
        <v>12923</v>
      </c>
      <c r="C13197" s="774" t="s">
        <v>7728</v>
      </c>
      <c r="D13197" s="774" t="s">
        <v>7723</v>
      </c>
      <c r="E13197" s="717">
        <v>3.66</v>
      </c>
    </row>
    <row r="13198" spans="1:5">
      <c r="A13198" s="774">
        <v>6153</v>
      </c>
      <c r="B13198" s="774" t="s">
        <v>12924</v>
      </c>
      <c r="C13198" s="774" t="s">
        <v>7728</v>
      </c>
      <c r="D13198" s="774" t="s">
        <v>7723</v>
      </c>
      <c r="E13198" s="717">
        <v>2.85</v>
      </c>
    </row>
    <row r="13199" spans="1:5">
      <c r="A13199" s="774">
        <v>6156</v>
      </c>
      <c r="B13199" s="774" t="s">
        <v>12925</v>
      </c>
      <c r="C13199" s="774" t="s">
        <v>7728</v>
      </c>
      <c r="D13199" s="774" t="s">
        <v>7723</v>
      </c>
      <c r="E13199" s="717">
        <v>3.61</v>
      </c>
    </row>
    <row r="13200" spans="1:5">
      <c r="A13200" s="774">
        <v>6154</v>
      </c>
      <c r="B13200" s="774" t="s">
        <v>12926</v>
      </c>
      <c r="C13200" s="774" t="s">
        <v>7728</v>
      </c>
      <c r="D13200" s="774" t="s">
        <v>7723</v>
      </c>
      <c r="E13200" s="717">
        <v>6.8</v>
      </c>
    </row>
    <row r="13201" spans="1:5">
      <c r="A13201" s="774">
        <v>6155</v>
      </c>
      <c r="B13201" s="774" t="s">
        <v>12927</v>
      </c>
      <c r="C13201" s="774" t="s">
        <v>7728</v>
      </c>
      <c r="D13201" s="774" t="s">
        <v>7723</v>
      </c>
      <c r="E13201" s="717">
        <v>14.06</v>
      </c>
    </row>
    <row r="13202" spans="1:5">
      <c r="A13202" s="774">
        <v>43595</v>
      </c>
      <c r="B13202" s="774" t="s">
        <v>12928</v>
      </c>
      <c r="C13202" s="774" t="s">
        <v>7728</v>
      </c>
      <c r="D13202" s="774" t="s">
        <v>7723</v>
      </c>
      <c r="E13202" s="717">
        <v>14.42</v>
      </c>
    </row>
    <row r="13203" spans="1:5">
      <c r="A13203" s="774">
        <v>43596</v>
      </c>
      <c r="B13203" s="774" t="s">
        <v>12929</v>
      </c>
      <c r="C13203" s="774" t="s">
        <v>7728</v>
      </c>
      <c r="D13203" s="774" t="s">
        <v>7723</v>
      </c>
      <c r="E13203" s="717">
        <v>16.670000000000002</v>
      </c>
    </row>
    <row r="13204" spans="1:5">
      <c r="A13204" s="774">
        <v>38108</v>
      </c>
      <c r="B13204" s="774" t="s">
        <v>12930</v>
      </c>
      <c r="C13204" s="774" t="s">
        <v>7728</v>
      </c>
      <c r="D13204" s="774" t="s">
        <v>7723</v>
      </c>
      <c r="E13204" s="717">
        <v>46.24</v>
      </c>
    </row>
    <row r="13205" spans="1:5">
      <c r="A13205" s="774">
        <v>38087</v>
      </c>
      <c r="B13205" s="774" t="s">
        <v>12931</v>
      </c>
      <c r="C13205" s="774" t="s">
        <v>7728</v>
      </c>
      <c r="D13205" s="774" t="s">
        <v>7723</v>
      </c>
      <c r="E13205" s="717">
        <v>59.48</v>
      </c>
    </row>
    <row r="13206" spans="1:5">
      <c r="A13206" s="774">
        <v>38109</v>
      </c>
      <c r="B13206" s="774" t="s">
        <v>12932</v>
      </c>
      <c r="C13206" s="774" t="s">
        <v>7728</v>
      </c>
      <c r="D13206" s="774" t="s">
        <v>7723</v>
      </c>
      <c r="E13206" s="717">
        <v>73.91</v>
      </c>
    </row>
    <row r="13207" spans="1:5">
      <c r="A13207" s="774">
        <v>38088</v>
      </c>
      <c r="B13207" s="774" t="s">
        <v>12933</v>
      </c>
      <c r="C13207" s="774" t="s">
        <v>7728</v>
      </c>
      <c r="D13207" s="774" t="s">
        <v>7723</v>
      </c>
      <c r="E13207" s="717">
        <v>77.72</v>
      </c>
    </row>
    <row r="13208" spans="1:5">
      <c r="A13208" s="774">
        <v>38110</v>
      </c>
      <c r="B13208" s="774" t="s">
        <v>12934</v>
      </c>
      <c r="C13208" s="774" t="s">
        <v>7728</v>
      </c>
      <c r="D13208" s="774" t="s">
        <v>7723</v>
      </c>
      <c r="E13208" s="717">
        <v>28.43</v>
      </c>
    </row>
    <row r="13209" spans="1:5">
      <c r="A13209" s="774">
        <v>38089</v>
      </c>
      <c r="B13209" s="774" t="s">
        <v>12935</v>
      </c>
      <c r="C13209" s="774" t="s">
        <v>7728</v>
      </c>
      <c r="D13209" s="774" t="s">
        <v>7723</v>
      </c>
      <c r="E13209" s="717">
        <v>49.54</v>
      </c>
    </row>
    <row r="13210" spans="1:5">
      <c r="A13210" s="774">
        <v>38111</v>
      </c>
      <c r="B13210" s="774" t="s">
        <v>12936</v>
      </c>
      <c r="C13210" s="774" t="s">
        <v>7728</v>
      </c>
      <c r="D13210" s="774" t="s">
        <v>7723</v>
      </c>
      <c r="E13210" s="717">
        <v>31.79</v>
      </c>
    </row>
    <row r="13211" spans="1:5">
      <c r="A13211" s="774">
        <v>38090</v>
      </c>
      <c r="B13211" s="774" t="s">
        <v>12937</v>
      </c>
      <c r="C13211" s="774" t="s">
        <v>7728</v>
      </c>
      <c r="D13211" s="774" t="s">
        <v>7723</v>
      </c>
      <c r="E13211" s="717">
        <v>51.21</v>
      </c>
    </row>
    <row r="13212" spans="1:5">
      <c r="A13212" s="774">
        <v>11786</v>
      </c>
      <c r="B13212" s="774" t="s">
        <v>12938</v>
      </c>
      <c r="C13212" s="774" t="s">
        <v>7728</v>
      </c>
      <c r="D13212" s="774" t="s">
        <v>7723</v>
      </c>
      <c r="E13212" s="717">
        <v>281.25</v>
      </c>
    </row>
    <row r="13213" spans="1:5">
      <c r="A13213" s="774">
        <v>13726</v>
      </c>
      <c r="B13213" s="774" t="s">
        <v>12939</v>
      </c>
      <c r="C13213" s="774" t="s">
        <v>7728</v>
      </c>
      <c r="D13213" s="774" t="s">
        <v>7737</v>
      </c>
      <c r="E13213" s="718">
        <v>40561.22</v>
      </c>
    </row>
    <row r="13214" spans="1:5">
      <c r="A13214" s="774">
        <v>38400</v>
      </c>
      <c r="B13214" s="774" t="s">
        <v>12940</v>
      </c>
      <c r="C13214" s="774" t="s">
        <v>7728</v>
      </c>
      <c r="D13214" s="774" t="s">
        <v>7723</v>
      </c>
      <c r="E13214" s="717">
        <v>15.41</v>
      </c>
    </row>
    <row r="13215" spans="1:5">
      <c r="A13215" s="774">
        <v>12627</v>
      </c>
      <c r="B13215" s="774" t="s">
        <v>12941</v>
      </c>
      <c r="C13215" s="774" t="s">
        <v>7728</v>
      </c>
      <c r="D13215" s="774" t="s">
        <v>7737</v>
      </c>
      <c r="E13215" s="717">
        <v>0.37</v>
      </c>
    </row>
    <row r="13216" spans="1:5">
      <c r="A13216" s="774">
        <v>6138</v>
      </c>
      <c r="B13216" s="774" t="s">
        <v>12942</v>
      </c>
      <c r="C13216" s="774" t="s">
        <v>7728</v>
      </c>
      <c r="D13216" s="774" t="s">
        <v>7723</v>
      </c>
      <c r="E13216" s="717">
        <v>2.54</v>
      </c>
    </row>
    <row r="13217" spans="1:5">
      <c r="A13217" s="774">
        <v>39996</v>
      </c>
      <c r="B13217" s="774" t="s">
        <v>12943</v>
      </c>
      <c r="C13217" s="774" t="s">
        <v>7760</v>
      </c>
      <c r="D13217" s="774" t="s">
        <v>7723</v>
      </c>
      <c r="E13217" s="717">
        <v>2.2200000000000002</v>
      </c>
    </row>
    <row r="13218" spans="1:5">
      <c r="A13218" s="774">
        <v>10478</v>
      </c>
      <c r="B13218" s="774" t="s">
        <v>12944</v>
      </c>
      <c r="C13218" s="774" t="s">
        <v>7722</v>
      </c>
      <c r="D13218" s="774" t="s">
        <v>7723</v>
      </c>
      <c r="E13218" s="717">
        <v>30.22</v>
      </c>
    </row>
    <row r="13219" spans="1:5">
      <c r="A13219" s="774">
        <v>10475</v>
      </c>
      <c r="B13219" s="774" t="s">
        <v>12945</v>
      </c>
      <c r="C13219" s="774" t="s">
        <v>7722</v>
      </c>
      <c r="D13219" s="774" t="s">
        <v>7723</v>
      </c>
      <c r="E13219" s="717">
        <v>26.59</v>
      </c>
    </row>
    <row r="13220" spans="1:5">
      <c r="A13220" s="774">
        <v>10481</v>
      </c>
      <c r="B13220" s="774" t="s">
        <v>12946</v>
      </c>
      <c r="C13220" s="774" t="s">
        <v>7722</v>
      </c>
      <c r="D13220" s="774" t="s">
        <v>7723</v>
      </c>
      <c r="E13220" s="717">
        <v>29</v>
      </c>
    </row>
    <row r="13221" spans="1:5">
      <c r="A13221" s="774">
        <v>4031</v>
      </c>
      <c r="B13221" s="774" t="s">
        <v>12947</v>
      </c>
      <c r="C13221" s="774" t="s">
        <v>7725</v>
      </c>
      <c r="D13221" s="774" t="s">
        <v>7723</v>
      </c>
      <c r="E13221" s="717">
        <v>20.94</v>
      </c>
    </row>
    <row r="13222" spans="1:5">
      <c r="A13222" s="774">
        <v>4030</v>
      </c>
      <c r="B13222" s="774" t="s">
        <v>12948</v>
      </c>
      <c r="C13222" s="774" t="s">
        <v>7725</v>
      </c>
      <c r="D13222" s="774" t="s">
        <v>7723</v>
      </c>
      <c r="E13222" s="717">
        <v>4.45</v>
      </c>
    </row>
    <row r="13223" spans="1:5">
      <c r="A13223" s="774">
        <v>39399</v>
      </c>
      <c r="B13223" s="774" t="s">
        <v>12949</v>
      </c>
      <c r="C13223" s="774" t="s">
        <v>7728</v>
      </c>
      <c r="D13223" s="774" t="s">
        <v>7737</v>
      </c>
      <c r="E13223" s="718">
        <v>1197.01</v>
      </c>
    </row>
    <row r="13224" spans="1:5">
      <c r="A13224" s="774">
        <v>39400</v>
      </c>
      <c r="B13224" s="774" t="s">
        <v>12950</v>
      </c>
      <c r="C13224" s="774" t="s">
        <v>7728</v>
      </c>
      <c r="D13224" s="774" t="s">
        <v>7737</v>
      </c>
      <c r="E13224" s="718">
        <v>1301.0999999999999</v>
      </c>
    </row>
    <row r="13225" spans="1:5">
      <c r="A13225" s="774">
        <v>39401</v>
      </c>
      <c r="B13225" s="774" t="s">
        <v>12951</v>
      </c>
      <c r="C13225" s="774" t="s">
        <v>7728</v>
      </c>
      <c r="D13225" s="774" t="s">
        <v>7737</v>
      </c>
      <c r="E13225" s="718">
        <v>1459.52</v>
      </c>
    </row>
    <row r="13226" spans="1:5">
      <c r="A13226" s="774">
        <v>11652</v>
      </c>
      <c r="B13226" s="774" t="s">
        <v>12952</v>
      </c>
      <c r="C13226" s="774" t="s">
        <v>7728</v>
      </c>
      <c r="D13226" s="774" t="s">
        <v>7737</v>
      </c>
      <c r="E13226" s="718">
        <v>3140</v>
      </c>
    </row>
    <row r="13227" spans="1:5">
      <c r="A13227" s="774">
        <v>13896</v>
      </c>
      <c r="B13227" s="774" t="s">
        <v>12953</v>
      </c>
      <c r="C13227" s="774" t="s">
        <v>7728</v>
      </c>
      <c r="D13227" s="774" t="s">
        <v>7737</v>
      </c>
      <c r="E13227" s="718">
        <v>2816.85</v>
      </c>
    </row>
    <row r="13228" spans="1:5">
      <c r="A13228" s="774">
        <v>13475</v>
      </c>
      <c r="B13228" s="774" t="s">
        <v>12954</v>
      </c>
      <c r="C13228" s="774" t="s">
        <v>7728</v>
      </c>
      <c r="D13228" s="774" t="s">
        <v>7737</v>
      </c>
      <c r="E13228" s="718">
        <v>3431.27</v>
      </c>
    </row>
    <row r="13229" spans="1:5">
      <c r="A13229" s="774">
        <v>25971</v>
      </c>
      <c r="B13229" s="774" t="s">
        <v>12955</v>
      </c>
      <c r="C13229" s="774" t="s">
        <v>7728</v>
      </c>
      <c r="D13229" s="774" t="s">
        <v>7737</v>
      </c>
      <c r="E13229" s="718">
        <v>3134544.27</v>
      </c>
    </row>
    <row r="13230" spans="1:5">
      <c r="A13230" s="774">
        <v>25970</v>
      </c>
      <c r="B13230" s="774" t="s">
        <v>12956</v>
      </c>
      <c r="C13230" s="774" t="s">
        <v>7728</v>
      </c>
      <c r="D13230" s="774" t="s">
        <v>7737</v>
      </c>
      <c r="E13230" s="718">
        <v>1319606.75</v>
      </c>
    </row>
    <row r="13231" spans="1:5">
      <c r="A13231" s="774">
        <v>13476</v>
      </c>
      <c r="B13231" s="774" t="s">
        <v>12957</v>
      </c>
      <c r="C13231" s="774" t="s">
        <v>7728</v>
      </c>
      <c r="D13231" s="774" t="s">
        <v>7737</v>
      </c>
      <c r="E13231" s="718">
        <v>1329169.22</v>
      </c>
    </row>
    <row r="13232" spans="1:5">
      <c r="A13232" s="774">
        <v>10488</v>
      </c>
      <c r="B13232" s="774" t="s">
        <v>12958</v>
      </c>
      <c r="C13232" s="774" t="s">
        <v>7728</v>
      </c>
      <c r="D13232" s="774" t="s">
        <v>7737</v>
      </c>
      <c r="E13232" s="718">
        <v>1610302.81</v>
      </c>
    </row>
    <row r="13233" spans="1:5">
      <c r="A13233" s="774">
        <v>13606</v>
      </c>
      <c r="B13233" s="774" t="s">
        <v>12959</v>
      </c>
      <c r="C13233" s="774" t="s">
        <v>7728</v>
      </c>
      <c r="D13233" s="774" t="s">
        <v>7737</v>
      </c>
      <c r="E13233" s="718">
        <v>1426705.26</v>
      </c>
    </row>
    <row r="13234" spans="1:5">
      <c r="A13234" s="774">
        <v>10489</v>
      </c>
      <c r="B13234" s="774" t="s">
        <v>12960</v>
      </c>
      <c r="C13234" s="774" t="s">
        <v>615</v>
      </c>
      <c r="D13234" s="774" t="s">
        <v>7723</v>
      </c>
      <c r="E13234" s="717">
        <v>13.21</v>
      </c>
    </row>
    <row r="13235" spans="1:5">
      <c r="A13235" s="774">
        <v>41073</v>
      </c>
      <c r="B13235" s="774" t="s">
        <v>12961</v>
      </c>
      <c r="C13235" s="774" t="s">
        <v>7941</v>
      </c>
      <c r="D13235" s="774" t="s">
        <v>7723</v>
      </c>
      <c r="E13235" s="718">
        <v>2354.81</v>
      </c>
    </row>
    <row r="13236" spans="1:5">
      <c r="A13236" s="774">
        <v>34391</v>
      </c>
      <c r="B13236" s="774" t="s">
        <v>12962</v>
      </c>
      <c r="C13236" s="774" t="s">
        <v>7725</v>
      </c>
      <c r="D13236" s="774" t="s">
        <v>7737</v>
      </c>
      <c r="E13236" s="717">
        <v>688.62</v>
      </c>
    </row>
    <row r="13237" spans="1:5">
      <c r="A13237" s="774">
        <v>10496</v>
      </c>
      <c r="B13237" s="774" t="s">
        <v>12963</v>
      </c>
      <c r="C13237" s="774" t="s">
        <v>7725</v>
      </c>
      <c r="D13237" s="774" t="s">
        <v>7737</v>
      </c>
      <c r="E13237" s="717">
        <v>599.44000000000005</v>
      </c>
    </row>
    <row r="13238" spans="1:5">
      <c r="A13238" s="774">
        <v>10497</v>
      </c>
      <c r="B13238" s="774" t="s">
        <v>12964</v>
      </c>
      <c r="C13238" s="774" t="s">
        <v>7725</v>
      </c>
      <c r="D13238" s="774" t="s">
        <v>7737</v>
      </c>
      <c r="E13238" s="718">
        <v>1558.55</v>
      </c>
    </row>
    <row r="13239" spans="1:5">
      <c r="A13239" s="774">
        <v>10504</v>
      </c>
      <c r="B13239" s="774" t="s">
        <v>12965</v>
      </c>
      <c r="C13239" s="774" t="s">
        <v>7725</v>
      </c>
      <c r="D13239" s="774" t="s">
        <v>7737</v>
      </c>
      <c r="E13239" s="718">
        <v>1822.31</v>
      </c>
    </row>
    <row r="13240" spans="1:5">
      <c r="A13240" s="774">
        <v>34390</v>
      </c>
      <c r="B13240" s="774" t="s">
        <v>12966</v>
      </c>
      <c r="C13240" s="774" t="s">
        <v>7725</v>
      </c>
      <c r="D13240" s="774" t="s">
        <v>7737</v>
      </c>
      <c r="E13240" s="717">
        <v>537.1</v>
      </c>
    </row>
    <row r="13241" spans="1:5">
      <c r="A13241" s="774">
        <v>34389</v>
      </c>
      <c r="B13241" s="774" t="s">
        <v>12967</v>
      </c>
      <c r="C13241" s="774" t="s">
        <v>7725</v>
      </c>
      <c r="D13241" s="774" t="s">
        <v>7737</v>
      </c>
      <c r="E13241" s="717">
        <v>167.84</v>
      </c>
    </row>
    <row r="13242" spans="1:5">
      <c r="A13242" s="774">
        <v>34388</v>
      </c>
      <c r="B13242" s="774" t="s">
        <v>12968</v>
      </c>
      <c r="C13242" s="774" t="s">
        <v>7725</v>
      </c>
      <c r="D13242" s="774" t="s">
        <v>7737</v>
      </c>
      <c r="E13242" s="717">
        <v>238.54</v>
      </c>
    </row>
    <row r="13243" spans="1:5">
      <c r="A13243" s="774">
        <v>34387</v>
      </c>
      <c r="B13243" s="774" t="s">
        <v>12969</v>
      </c>
      <c r="C13243" s="774" t="s">
        <v>7725</v>
      </c>
      <c r="D13243" s="774" t="s">
        <v>7737</v>
      </c>
      <c r="E13243" s="717">
        <v>387.24</v>
      </c>
    </row>
    <row r="13244" spans="1:5">
      <c r="A13244" s="774">
        <v>11188</v>
      </c>
      <c r="B13244" s="774" t="s">
        <v>12970</v>
      </c>
      <c r="C13244" s="774" t="s">
        <v>7725</v>
      </c>
      <c r="D13244" s="774" t="s">
        <v>7737</v>
      </c>
      <c r="E13244" s="717">
        <v>191.82</v>
      </c>
    </row>
    <row r="13245" spans="1:5">
      <c r="A13245" s="774">
        <v>11189</v>
      </c>
      <c r="B13245" s="774" t="s">
        <v>12971</v>
      </c>
      <c r="C13245" s="774" t="s">
        <v>7725</v>
      </c>
      <c r="D13245" s="774" t="s">
        <v>7737</v>
      </c>
      <c r="E13245" s="717">
        <v>287.73</v>
      </c>
    </row>
    <row r="13246" spans="1:5">
      <c r="A13246" s="774">
        <v>21107</v>
      </c>
      <c r="B13246" s="774" t="s">
        <v>12972</v>
      </c>
      <c r="C13246" s="774" t="s">
        <v>7725</v>
      </c>
      <c r="D13246" s="774" t="s">
        <v>7737</v>
      </c>
      <c r="E13246" s="717">
        <v>207.06</v>
      </c>
    </row>
    <row r="13247" spans="1:5">
      <c r="A13247" s="774">
        <v>34386</v>
      </c>
      <c r="B13247" s="774" t="s">
        <v>12973</v>
      </c>
      <c r="C13247" s="774" t="s">
        <v>7725</v>
      </c>
      <c r="D13247" s="774" t="s">
        <v>7737</v>
      </c>
      <c r="E13247" s="717">
        <v>359.66</v>
      </c>
    </row>
    <row r="13248" spans="1:5">
      <c r="A13248" s="774">
        <v>10490</v>
      </c>
      <c r="B13248" s="774" t="s">
        <v>12974</v>
      </c>
      <c r="C13248" s="774" t="s">
        <v>7725</v>
      </c>
      <c r="D13248" s="774" t="s">
        <v>7737</v>
      </c>
      <c r="E13248" s="717">
        <v>107.9</v>
      </c>
    </row>
    <row r="13249" spans="1:5">
      <c r="A13249" s="774">
        <v>10492</v>
      </c>
      <c r="B13249" s="774" t="s">
        <v>12975</v>
      </c>
      <c r="C13249" s="774" t="s">
        <v>7725</v>
      </c>
      <c r="D13249" s="774" t="s">
        <v>7737</v>
      </c>
      <c r="E13249" s="717">
        <v>143.86000000000001</v>
      </c>
    </row>
    <row r="13250" spans="1:5">
      <c r="A13250" s="774">
        <v>10493</v>
      </c>
      <c r="B13250" s="774" t="s">
        <v>12976</v>
      </c>
      <c r="C13250" s="774" t="s">
        <v>7725</v>
      </c>
      <c r="D13250" s="774" t="s">
        <v>7737</v>
      </c>
      <c r="E13250" s="717">
        <v>167.84</v>
      </c>
    </row>
    <row r="13251" spans="1:5">
      <c r="A13251" s="774">
        <v>10491</v>
      </c>
      <c r="B13251" s="774" t="s">
        <v>12977</v>
      </c>
      <c r="C13251" s="774" t="s">
        <v>7725</v>
      </c>
      <c r="D13251" s="774" t="s">
        <v>7737</v>
      </c>
      <c r="E13251" s="717">
        <v>203.81</v>
      </c>
    </row>
    <row r="13252" spans="1:5">
      <c r="A13252" s="774">
        <v>34385</v>
      </c>
      <c r="B13252" s="774" t="s">
        <v>12978</v>
      </c>
      <c r="C13252" s="774" t="s">
        <v>7725</v>
      </c>
      <c r="D13252" s="774" t="s">
        <v>7737</v>
      </c>
      <c r="E13252" s="717">
        <v>297.32</v>
      </c>
    </row>
    <row r="13253" spans="1:5">
      <c r="A13253" s="774">
        <v>10499</v>
      </c>
      <c r="B13253" s="774" t="s">
        <v>12979</v>
      </c>
      <c r="C13253" s="774" t="s">
        <v>7725</v>
      </c>
      <c r="D13253" s="774" t="s">
        <v>7737</v>
      </c>
      <c r="E13253" s="717">
        <v>119.88</v>
      </c>
    </row>
    <row r="13254" spans="1:5">
      <c r="A13254" s="774">
        <v>34384</v>
      </c>
      <c r="B13254" s="774" t="s">
        <v>12980</v>
      </c>
      <c r="C13254" s="774" t="s">
        <v>7725</v>
      </c>
      <c r="D13254" s="774" t="s">
        <v>7737</v>
      </c>
      <c r="E13254" s="717">
        <v>359.66</v>
      </c>
    </row>
    <row r="13255" spans="1:5">
      <c r="A13255" s="774">
        <v>11185</v>
      </c>
      <c r="B13255" s="774" t="s">
        <v>12981</v>
      </c>
      <c r="C13255" s="774" t="s">
        <v>7725</v>
      </c>
      <c r="D13255" s="774" t="s">
        <v>7737</v>
      </c>
      <c r="E13255" s="717">
        <v>371.65</v>
      </c>
    </row>
    <row r="13256" spans="1:5">
      <c r="A13256" s="774">
        <v>10507</v>
      </c>
      <c r="B13256" s="774" t="s">
        <v>12982</v>
      </c>
      <c r="C13256" s="774" t="s">
        <v>7725</v>
      </c>
      <c r="D13256" s="774" t="s">
        <v>7723</v>
      </c>
      <c r="E13256" s="717">
        <v>164.58</v>
      </c>
    </row>
    <row r="13257" spans="1:5">
      <c r="A13257" s="774">
        <v>10505</v>
      </c>
      <c r="B13257" s="774" t="s">
        <v>12983</v>
      </c>
      <c r="C13257" s="774" t="s">
        <v>7725</v>
      </c>
      <c r="D13257" s="774" t="s">
        <v>7723</v>
      </c>
      <c r="E13257" s="717">
        <v>97.11</v>
      </c>
    </row>
    <row r="13258" spans="1:5">
      <c r="A13258" s="774">
        <v>10506</v>
      </c>
      <c r="B13258" s="774" t="s">
        <v>12984</v>
      </c>
      <c r="C13258" s="774" t="s">
        <v>7725</v>
      </c>
      <c r="D13258" s="774" t="s">
        <v>7723</v>
      </c>
      <c r="E13258" s="717">
        <v>126.78</v>
      </c>
    </row>
    <row r="13259" spans="1:5">
      <c r="A13259" s="774">
        <v>5031</v>
      </c>
      <c r="B13259" s="774" t="s">
        <v>12985</v>
      </c>
      <c r="C13259" s="774" t="s">
        <v>7725</v>
      </c>
      <c r="D13259" s="774" t="s">
        <v>7726</v>
      </c>
      <c r="E13259" s="717">
        <v>178.02</v>
      </c>
    </row>
    <row r="13260" spans="1:5">
      <c r="A13260" s="774">
        <v>10502</v>
      </c>
      <c r="B13260" s="774" t="s">
        <v>12986</v>
      </c>
      <c r="C13260" s="774" t="s">
        <v>7725</v>
      </c>
      <c r="D13260" s="774" t="s">
        <v>7723</v>
      </c>
      <c r="E13260" s="717">
        <v>207.43</v>
      </c>
    </row>
    <row r="13261" spans="1:5">
      <c r="A13261" s="774">
        <v>10501</v>
      </c>
      <c r="B13261" s="774" t="s">
        <v>12987</v>
      </c>
      <c r="C13261" s="774" t="s">
        <v>7725</v>
      </c>
      <c r="D13261" s="774" t="s">
        <v>7723</v>
      </c>
      <c r="E13261" s="717">
        <v>117.19</v>
      </c>
    </row>
    <row r="13262" spans="1:5">
      <c r="A13262" s="774">
        <v>10503</v>
      </c>
      <c r="B13262" s="774" t="s">
        <v>12988</v>
      </c>
      <c r="C13262" s="774" t="s">
        <v>7725</v>
      </c>
      <c r="D13262" s="774" t="s">
        <v>7723</v>
      </c>
      <c r="E13262" s="717">
        <v>158.33000000000001</v>
      </c>
    </row>
    <row r="13263" spans="1:5">
      <c r="A13263" s="774">
        <v>4500</v>
      </c>
      <c r="B13263" s="774" t="s">
        <v>12989</v>
      </c>
      <c r="C13263" s="774" t="s">
        <v>7760</v>
      </c>
      <c r="D13263" s="774" t="s">
        <v>7723</v>
      </c>
      <c r="E13263" s="717">
        <v>10.39</v>
      </c>
    </row>
    <row r="13264" spans="1:5">
      <c r="A13264" s="774">
        <v>4448</v>
      </c>
      <c r="B13264" s="774" t="s">
        <v>12990</v>
      </c>
      <c r="C13264" s="774" t="s">
        <v>7760</v>
      </c>
      <c r="D13264" s="774" t="s">
        <v>7723</v>
      </c>
      <c r="E13264" s="717">
        <v>14.27</v>
      </c>
    </row>
    <row r="13265" spans="1:5">
      <c r="A13265" s="774">
        <v>20213</v>
      </c>
      <c r="B13265" s="774" t="s">
        <v>12991</v>
      </c>
      <c r="C13265" s="774" t="s">
        <v>7760</v>
      </c>
      <c r="D13265" s="774" t="s">
        <v>7723</v>
      </c>
      <c r="E13265" s="717">
        <v>17.100000000000001</v>
      </c>
    </row>
    <row r="13266" spans="1:5">
      <c r="A13266" s="774">
        <v>20211</v>
      </c>
      <c r="B13266" s="774" t="s">
        <v>12992</v>
      </c>
      <c r="C13266" s="774" t="s">
        <v>7760</v>
      </c>
      <c r="D13266" s="774" t="s">
        <v>7723</v>
      </c>
      <c r="E13266" s="717">
        <v>22.64</v>
      </c>
    </row>
    <row r="13267" spans="1:5">
      <c r="A13267" s="774">
        <v>40270</v>
      </c>
      <c r="B13267" s="774" t="s">
        <v>12993</v>
      </c>
      <c r="C13267" s="774" t="s">
        <v>7760</v>
      </c>
      <c r="D13267" s="774" t="s">
        <v>7737</v>
      </c>
      <c r="E13267" s="717">
        <v>67.69</v>
      </c>
    </row>
    <row r="13268" spans="1:5">
      <c r="A13268" s="774">
        <v>4425</v>
      </c>
      <c r="B13268" s="774" t="s">
        <v>12994</v>
      </c>
      <c r="C13268" s="774" t="s">
        <v>7760</v>
      </c>
      <c r="D13268" s="774" t="s">
        <v>7723</v>
      </c>
      <c r="E13268" s="717">
        <v>18.72</v>
      </c>
    </row>
    <row r="13269" spans="1:5">
      <c r="A13269" s="774">
        <v>4472</v>
      </c>
      <c r="B13269" s="774" t="s">
        <v>12995</v>
      </c>
      <c r="C13269" s="774" t="s">
        <v>7760</v>
      </c>
      <c r="D13269" s="774" t="s">
        <v>7723</v>
      </c>
      <c r="E13269" s="717">
        <v>23.38</v>
      </c>
    </row>
    <row r="13270" spans="1:5">
      <c r="A13270" s="774">
        <v>35272</v>
      </c>
      <c r="B13270" s="774" t="s">
        <v>12996</v>
      </c>
      <c r="C13270" s="774" t="s">
        <v>7760</v>
      </c>
      <c r="D13270" s="774" t="s">
        <v>7723</v>
      </c>
      <c r="E13270" s="717">
        <v>33.799999999999997</v>
      </c>
    </row>
    <row r="13271" spans="1:5">
      <c r="A13271" s="774">
        <v>4481</v>
      </c>
      <c r="B13271" s="774" t="s">
        <v>12997</v>
      </c>
      <c r="C13271" s="774" t="s">
        <v>7760</v>
      </c>
      <c r="D13271" s="774" t="s">
        <v>7723</v>
      </c>
      <c r="E13271" s="717">
        <v>36.18</v>
      </c>
    </row>
    <row r="13272" spans="1:5">
      <c r="A13272" s="774">
        <v>34345</v>
      </c>
      <c r="B13272" s="774" t="s">
        <v>12998</v>
      </c>
      <c r="C13272" s="774" t="s">
        <v>615</v>
      </c>
      <c r="D13272" s="774" t="s">
        <v>7723</v>
      </c>
      <c r="E13272" s="717">
        <v>9.86</v>
      </c>
    </row>
    <row r="13273" spans="1:5">
      <c r="A13273" s="774">
        <v>41096</v>
      </c>
      <c r="B13273" s="774" t="s">
        <v>12999</v>
      </c>
      <c r="C13273" s="774" t="s">
        <v>7941</v>
      </c>
      <c r="D13273" s="774" t="s">
        <v>7723</v>
      </c>
      <c r="E13273" s="718">
        <v>1759.53</v>
      </c>
    </row>
    <row r="13274" spans="1:5">
      <c r="A13274" s="774">
        <v>41776</v>
      </c>
      <c r="B13274" s="774" t="s">
        <v>13000</v>
      </c>
      <c r="C13274" s="774" t="s">
        <v>615</v>
      </c>
      <c r="D13274" s="774" t="s">
        <v>7723</v>
      </c>
      <c r="E13274" s="717">
        <v>13.52</v>
      </c>
    </row>
    <row r="13275" spans="1:5">
      <c r="A13275" s="774">
        <v>11157</v>
      </c>
      <c r="B13275" s="774" t="s">
        <v>13001</v>
      </c>
      <c r="C13275" s="774" t="s">
        <v>7742</v>
      </c>
      <c r="D13275" s="774" t="s">
        <v>7723</v>
      </c>
      <c r="E13275" s="717">
        <v>128.21</v>
      </c>
    </row>
    <row r="13276" spans="1:5">
      <c r="A13276" s="753"/>
      <c r="B13276" s="753"/>
      <c r="C13276" s="751"/>
      <c r="D13276" s="751"/>
      <c r="E13276" s="778"/>
    </row>
    <row r="13277" spans="1:5">
      <c r="A13277" s="753"/>
      <c r="B13277" s="753"/>
      <c r="C13277" s="751"/>
      <c r="D13277" s="751"/>
      <c r="E13277" s="778"/>
    </row>
    <row r="13278" spans="1:5">
      <c r="A13278" s="753"/>
      <c r="B13278" s="753"/>
      <c r="C13278" s="751"/>
      <c r="D13278" s="751"/>
      <c r="E13278" s="778"/>
    </row>
    <row r="13279" spans="1:5">
      <c r="A13279" s="753"/>
      <c r="B13279" s="753"/>
      <c r="C13279" s="751"/>
      <c r="D13279" s="751"/>
      <c r="E13279" s="778"/>
    </row>
    <row r="13280" spans="1:5">
      <c r="A13280" s="753"/>
      <c r="B13280" s="753"/>
      <c r="C13280" s="751"/>
      <c r="D13280" s="751"/>
      <c r="E13280" s="778"/>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rowBreaks count="1" manualBreakCount="1">
    <brk id="327" max="4" man="1"/>
  </rowBreaks>
  <legacyDrawing r:id="rId2"/>
</worksheet>
</file>

<file path=xl/worksheets/sheet17.xml><?xml version="1.0" encoding="utf-8"?>
<worksheet xmlns="http://schemas.openxmlformats.org/spreadsheetml/2006/main" xmlns:r="http://schemas.openxmlformats.org/officeDocument/2006/relationships">
  <sheetPr>
    <tabColor rgb="FFFF0000"/>
  </sheetPr>
  <dimension ref="A1:F144"/>
  <sheetViews>
    <sheetView view="pageBreakPreview" topLeftCell="A9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448</v>
      </c>
    </row>
    <row r="2" spans="1:6">
      <c r="B2" s="11" t="s">
        <v>449</v>
      </c>
    </row>
    <row r="3" spans="1:6">
      <c r="B3" s="11" t="s">
        <v>361</v>
      </c>
      <c r="E3" s="531" t="s">
        <v>362</v>
      </c>
    </row>
    <row r="4" spans="1:6">
      <c r="A4" s="329" t="s">
        <v>47</v>
      </c>
      <c r="B4" s="13" t="s">
        <v>46</v>
      </c>
      <c r="C4" s="331" t="s">
        <v>6</v>
      </c>
      <c r="D4" s="12" t="s">
        <v>7</v>
      </c>
      <c r="E4" s="542" t="s">
        <v>22</v>
      </c>
    </row>
    <row r="5" spans="1:6" ht="28.5">
      <c r="A5" s="513" t="s">
        <v>644</v>
      </c>
      <c r="B5" s="150" t="s">
        <v>56</v>
      </c>
      <c r="C5" s="152" t="s">
        <v>55</v>
      </c>
      <c r="D5" s="3"/>
      <c r="E5" s="540">
        <v>393.85</v>
      </c>
    </row>
    <row r="6" spans="1:6" ht="42.75">
      <c r="A6" s="513" t="s">
        <v>643</v>
      </c>
      <c r="B6" s="150" t="s">
        <v>57</v>
      </c>
      <c r="C6" s="152" t="s">
        <v>58</v>
      </c>
      <c r="D6" s="3"/>
      <c r="E6" s="540">
        <v>208.56</v>
      </c>
    </row>
    <row r="7" spans="1:6" ht="28.5">
      <c r="A7" s="513" t="s">
        <v>645</v>
      </c>
      <c r="B7" s="150" t="s">
        <v>434</v>
      </c>
      <c r="C7" s="152" t="s">
        <v>55</v>
      </c>
      <c r="D7" s="3"/>
      <c r="E7" s="540">
        <v>81.09</v>
      </c>
    </row>
    <row r="8" spans="1:6" ht="28.5">
      <c r="A8" s="513" t="s">
        <v>641</v>
      </c>
      <c r="B8" s="150" t="s">
        <v>64</v>
      </c>
      <c r="C8" s="152" t="s">
        <v>60</v>
      </c>
      <c r="D8" s="3"/>
      <c r="E8" s="540">
        <v>37.68</v>
      </c>
    </row>
    <row r="9" spans="1:6" ht="28.5">
      <c r="A9" s="513" t="s">
        <v>640</v>
      </c>
      <c r="B9" s="150" t="s">
        <v>94</v>
      </c>
      <c r="C9" s="152" t="s">
        <v>60</v>
      </c>
      <c r="D9" s="3"/>
      <c r="E9" s="540">
        <v>36.68</v>
      </c>
    </row>
    <row r="10" spans="1:6" ht="28.5">
      <c r="A10" s="513" t="s">
        <v>642</v>
      </c>
      <c r="B10" s="150" t="s">
        <v>432</v>
      </c>
      <c r="C10" s="152" t="s">
        <v>60</v>
      </c>
      <c r="D10" s="3"/>
      <c r="E10" s="540">
        <v>16.989999999999998</v>
      </c>
    </row>
    <row r="11" spans="1:6" ht="28.5">
      <c r="A11" s="513" t="s">
        <v>639</v>
      </c>
      <c r="B11" s="150" t="s">
        <v>70</v>
      </c>
      <c r="C11" s="152" t="s">
        <v>71</v>
      </c>
      <c r="D11" s="3"/>
      <c r="E11" s="540">
        <v>15.09</v>
      </c>
    </row>
    <row r="12" spans="1:6" ht="30">
      <c r="A12" s="328" t="s">
        <v>374</v>
      </c>
      <c r="B12" s="325" t="s">
        <v>72</v>
      </c>
      <c r="C12" s="332" t="s">
        <v>55</v>
      </c>
      <c r="D12" s="325"/>
      <c r="E12" s="405" t="s">
        <v>245</v>
      </c>
    </row>
    <row r="13" spans="1:6" ht="30">
      <c r="A13" s="328" t="s">
        <v>398</v>
      </c>
      <c r="B13" s="325" t="s">
        <v>40</v>
      </c>
      <c r="C13" s="332" t="s">
        <v>26</v>
      </c>
      <c r="D13" s="325"/>
      <c r="E13" s="461">
        <v>0.51</v>
      </c>
      <c r="F13" s="325" t="s">
        <v>399</v>
      </c>
    </row>
    <row r="14" spans="1:6" ht="30">
      <c r="A14" s="328" t="s">
        <v>415</v>
      </c>
      <c r="B14" s="325" t="s">
        <v>125</v>
      </c>
      <c r="C14" s="332" t="s">
        <v>66</v>
      </c>
      <c r="D14" s="325"/>
      <c r="E14" s="405">
        <v>47737.289999999994</v>
      </c>
    </row>
    <row r="15" spans="1:6">
      <c r="A15" s="328" t="s">
        <v>414</v>
      </c>
      <c r="B15" s="325" t="s">
        <v>124</v>
      </c>
      <c r="C15" s="332" t="s">
        <v>66</v>
      </c>
      <c r="D15" s="325"/>
      <c r="E15" s="405">
        <v>35008.889999999992</v>
      </c>
    </row>
    <row r="16" spans="1:6" ht="30">
      <c r="A16" s="328" t="s">
        <v>413</v>
      </c>
      <c r="B16" s="325" t="s">
        <v>65</v>
      </c>
      <c r="C16" s="332" t="s">
        <v>66</v>
      </c>
      <c r="D16" s="325"/>
      <c r="E16" s="405">
        <v>30797.29</v>
      </c>
    </row>
    <row r="17" spans="1:5" ht="25.5">
      <c r="A17" s="328" t="s">
        <v>418</v>
      </c>
      <c r="B17" s="325" t="s">
        <v>319</v>
      </c>
      <c r="C17" s="332" t="s">
        <v>66</v>
      </c>
      <c r="D17" s="325"/>
      <c r="E17" s="405">
        <v>14466.177373600001</v>
      </c>
    </row>
    <row r="18" spans="1:5" ht="25.5">
      <c r="A18" s="328" t="s">
        <v>416</v>
      </c>
      <c r="B18" s="325" t="s">
        <v>308</v>
      </c>
      <c r="C18" s="332" t="s">
        <v>66</v>
      </c>
      <c r="D18" s="325"/>
      <c r="E18" s="405">
        <v>12856.317999360001</v>
      </c>
    </row>
    <row r="19" spans="1:5" ht="25.5">
      <c r="A19" s="328" t="s">
        <v>417</v>
      </c>
      <c r="B19" s="325" t="s">
        <v>310</v>
      </c>
      <c r="C19" s="332" t="s">
        <v>66</v>
      </c>
      <c r="D19" s="325"/>
      <c r="E19" s="405">
        <v>7946.3982096199998</v>
      </c>
    </row>
    <row r="20" spans="1:5">
      <c r="A20" s="328" t="s">
        <v>395</v>
      </c>
      <c r="B20" s="325" t="s">
        <v>67</v>
      </c>
      <c r="C20" s="332" t="s">
        <v>66</v>
      </c>
      <c r="D20" s="325"/>
      <c r="E20" s="405">
        <v>6158.7199999999993</v>
      </c>
    </row>
    <row r="21" spans="1:5" ht="45">
      <c r="A21" s="328" t="s">
        <v>390</v>
      </c>
      <c r="B21" s="325" t="s">
        <v>78</v>
      </c>
      <c r="C21" s="332" t="s">
        <v>60</v>
      </c>
      <c r="D21" s="325"/>
      <c r="E21" s="405">
        <v>1804.8770218019999</v>
      </c>
    </row>
    <row r="22" spans="1:5" ht="45">
      <c r="A22" s="543" t="s">
        <v>402</v>
      </c>
      <c r="B22" s="325" t="s">
        <v>89</v>
      </c>
      <c r="C22" s="332" t="s">
        <v>60</v>
      </c>
      <c r="D22" s="325"/>
      <c r="E22" s="540">
        <v>1411.0805236040001</v>
      </c>
    </row>
    <row r="23" spans="1:5" ht="45">
      <c r="A23" s="328" t="s">
        <v>420</v>
      </c>
      <c r="B23" s="325" t="s">
        <v>334</v>
      </c>
      <c r="C23" s="332" t="s">
        <v>61</v>
      </c>
      <c r="D23" s="325"/>
      <c r="E23" s="405">
        <v>493.27511000000004</v>
      </c>
    </row>
    <row r="24" spans="1:5" ht="25.5">
      <c r="A24" s="328" t="s">
        <v>386</v>
      </c>
      <c r="B24" s="325" t="s">
        <v>42</v>
      </c>
      <c r="C24" s="332" t="s">
        <v>61</v>
      </c>
      <c r="D24" s="325"/>
      <c r="E24" s="405">
        <v>319.92352061428568</v>
      </c>
    </row>
    <row r="25" spans="1:5" ht="30">
      <c r="A25" s="512" t="s">
        <v>428</v>
      </c>
      <c r="B25" s="404" t="s">
        <v>427</v>
      </c>
      <c r="C25" s="405" t="s">
        <v>61</v>
      </c>
      <c r="D25" s="404"/>
      <c r="E25" s="540">
        <v>112.97</v>
      </c>
    </row>
    <row r="26" spans="1:5" ht="25.5">
      <c r="A26" s="328" t="s">
        <v>380</v>
      </c>
      <c r="B26" s="325" t="s">
        <v>174</v>
      </c>
      <c r="C26" s="332" t="s">
        <v>10</v>
      </c>
      <c r="D26" s="325"/>
      <c r="E26" s="405">
        <v>151.0098301972771</v>
      </c>
    </row>
    <row r="27" spans="1:5" ht="30">
      <c r="A27" s="328" t="s">
        <v>365</v>
      </c>
      <c r="B27" s="325" t="s">
        <v>77</v>
      </c>
      <c r="C27" s="332" t="s">
        <v>61</v>
      </c>
      <c r="D27" s="325"/>
      <c r="E27" s="405">
        <v>149.66096400000001</v>
      </c>
    </row>
    <row r="28" spans="1:5" ht="25.5">
      <c r="A28" s="328" t="s">
        <v>363</v>
      </c>
      <c r="B28" s="325" t="s">
        <v>172</v>
      </c>
      <c r="C28" s="332" t="s">
        <v>10</v>
      </c>
      <c r="D28" s="325"/>
      <c r="E28" s="405">
        <v>143.63679198072288</v>
      </c>
    </row>
    <row r="29" spans="1:5" ht="30">
      <c r="A29" s="385" t="s">
        <v>385</v>
      </c>
      <c r="B29" s="386" t="s">
        <v>305</v>
      </c>
      <c r="C29" s="387" t="s">
        <v>61</v>
      </c>
      <c r="D29" s="386"/>
      <c r="E29" s="405">
        <v>253.0433549</v>
      </c>
    </row>
    <row r="30" spans="1:5" ht="45">
      <c r="A30" s="328" t="s">
        <v>421</v>
      </c>
      <c r="B30" s="325" t="s">
        <v>88</v>
      </c>
      <c r="C30" s="332" t="s">
        <v>55</v>
      </c>
      <c r="D30" s="325"/>
      <c r="E30" s="405">
        <v>149.1978</v>
      </c>
    </row>
    <row r="31" spans="1:5" ht="25.5">
      <c r="A31" s="328" t="s">
        <v>400</v>
      </c>
      <c r="B31" s="325" t="s">
        <v>63</v>
      </c>
      <c r="C31" s="332" t="s">
        <v>60</v>
      </c>
      <c r="D31" s="325"/>
      <c r="E31" s="405">
        <v>143.988349</v>
      </c>
    </row>
    <row r="32" spans="1:5" ht="30">
      <c r="A32" s="328" t="s">
        <v>366</v>
      </c>
      <c r="B32" s="325" t="s">
        <v>34</v>
      </c>
      <c r="C32" s="332" t="s">
        <v>10</v>
      </c>
      <c r="D32" s="325"/>
      <c r="E32" s="405">
        <v>116.38530605927711</v>
      </c>
    </row>
    <row r="33" spans="1:5" ht="51">
      <c r="A33" s="328" t="s">
        <v>372</v>
      </c>
      <c r="B33" s="325" t="s">
        <v>321</v>
      </c>
      <c r="C33" s="332" t="s">
        <v>55</v>
      </c>
      <c r="D33" s="325"/>
      <c r="E33" s="405">
        <v>103.87266916979999</v>
      </c>
    </row>
    <row r="34" spans="1:5" ht="30">
      <c r="A34" s="328" t="s">
        <v>387</v>
      </c>
      <c r="B34" s="325" t="s">
        <v>19</v>
      </c>
      <c r="C34" s="332" t="s">
        <v>10</v>
      </c>
      <c r="D34" s="325"/>
      <c r="E34" s="405">
        <v>95.003436999999991</v>
      </c>
    </row>
    <row r="35" spans="1:5" ht="30">
      <c r="A35" s="328" t="s">
        <v>412</v>
      </c>
      <c r="B35" s="325" t="s">
        <v>82</v>
      </c>
      <c r="C35" s="332" t="s">
        <v>81</v>
      </c>
      <c r="D35" s="325"/>
      <c r="E35" s="405">
        <v>75.36</v>
      </c>
    </row>
    <row r="36" spans="1:5" ht="30">
      <c r="A36" s="328" t="s">
        <v>364</v>
      </c>
      <c r="B36" s="325" t="s">
        <v>15</v>
      </c>
      <c r="C36" s="332" t="s">
        <v>61</v>
      </c>
      <c r="D36" s="325"/>
      <c r="E36" s="405">
        <v>57.891760822956137</v>
      </c>
    </row>
    <row r="37" spans="1:5" ht="25.5">
      <c r="A37" s="328" t="s">
        <v>411</v>
      </c>
      <c r="B37" s="325" t="s">
        <v>116</v>
      </c>
      <c r="C37" s="332" t="s">
        <v>84</v>
      </c>
      <c r="D37" s="325"/>
      <c r="E37" s="14">
        <v>48.03</v>
      </c>
    </row>
    <row r="38" spans="1:5" ht="30">
      <c r="A38" s="328" t="s">
        <v>397</v>
      </c>
      <c r="B38" s="325" t="s">
        <v>79</v>
      </c>
      <c r="C38" s="332" t="s">
        <v>18</v>
      </c>
      <c r="D38" s="325"/>
      <c r="E38" s="405">
        <v>49.988340000000008</v>
      </c>
    </row>
    <row r="39" spans="1:5">
      <c r="A39" s="328" t="s">
        <v>404</v>
      </c>
      <c r="B39" s="325" t="s">
        <v>127</v>
      </c>
      <c r="C39" s="332" t="s">
        <v>81</v>
      </c>
      <c r="D39" s="325"/>
      <c r="E39" s="405">
        <v>43.62</v>
      </c>
    </row>
    <row r="40" spans="1:5" ht="60">
      <c r="A40" s="328" t="s">
        <v>396</v>
      </c>
      <c r="B40" s="325" t="s">
        <v>74</v>
      </c>
      <c r="C40" s="332" t="s">
        <v>75</v>
      </c>
      <c r="D40" s="325"/>
      <c r="E40" s="405">
        <v>45.952461999999997</v>
      </c>
    </row>
    <row r="41" spans="1:5" ht="25.5">
      <c r="A41" s="328" t="s">
        <v>382</v>
      </c>
      <c r="B41" s="325" t="s">
        <v>162</v>
      </c>
      <c r="C41" s="332" t="s">
        <v>61</v>
      </c>
      <c r="D41" s="325"/>
      <c r="E41" s="405">
        <v>43.56725238565317</v>
      </c>
    </row>
    <row r="42" spans="1:5" ht="30">
      <c r="A42" s="328" t="s">
        <v>392</v>
      </c>
      <c r="B42" s="325" t="s">
        <v>113</v>
      </c>
      <c r="C42" s="332" t="s">
        <v>55</v>
      </c>
      <c r="D42" s="325"/>
      <c r="E42" s="405">
        <v>36.747199999999999</v>
      </c>
    </row>
    <row r="43" spans="1:5">
      <c r="A43" s="328" t="s">
        <v>403</v>
      </c>
      <c r="B43" s="325" t="s">
        <v>126</v>
      </c>
      <c r="C43" s="332" t="s">
        <v>81</v>
      </c>
      <c r="D43" s="325"/>
      <c r="E43" s="405">
        <v>31.63</v>
      </c>
    </row>
    <row r="44" spans="1:5" ht="25.5">
      <c r="A44" s="328" t="s">
        <v>383</v>
      </c>
      <c r="B44" s="325" t="s">
        <v>30</v>
      </c>
      <c r="C44" s="332" t="s">
        <v>61</v>
      </c>
      <c r="D44" s="325"/>
      <c r="E44" s="405">
        <v>26.766430217322551</v>
      </c>
    </row>
    <row r="45" spans="1:5" ht="30">
      <c r="A45" s="328" t="s">
        <v>407</v>
      </c>
      <c r="B45" s="325" t="s">
        <v>120</v>
      </c>
      <c r="C45" s="332" t="s">
        <v>81</v>
      </c>
      <c r="D45" s="325"/>
      <c r="E45" s="405">
        <v>25.44</v>
      </c>
    </row>
    <row r="46" spans="1:5">
      <c r="A46" s="328" t="s">
        <v>408</v>
      </c>
      <c r="B46" s="325" t="s">
        <v>121</v>
      </c>
      <c r="C46" s="332" t="s">
        <v>81</v>
      </c>
      <c r="D46" s="325"/>
      <c r="E46" s="405">
        <v>23.56</v>
      </c>
    </row>
    <row r="47" spans="1:5" ht="25.5">
      <c r="A47" s="328" t="s">
        <v>381</v>
      </c>
      <c r="B47" s="325" t="s">
        <v>32</v>
      </c>
      <c r="C47" s="332" t="s">
        <v>61</v>
      </c>
      <c r="D47" s="325"/>
      <c r="E47" s="405">
        <v>22.098993659567547</v>
      </c>
    </row>
    <row r="48" spans="1:5">
      <c r="A48" s="328" t="s">
        <v>393</v>
      </c>
      <c r="B48" s="325" t="s">
        <v>80</v>
      </c>
      <c r="C48" s="332" t="s">
        <v>81</v>
      </c>
      <c r="D48" s="325"/>
      <c r="E48" s="405">
        <v>21.06</v>
      </c>
    </row>
    <row r="49" spans="1:5" ht="45">
      <c r="A49" s="328" t="s">
        <v>394</v>
      </c>
      <c r="B49" s="325" t="s">
        <v>69</v>
      </c>
      <c r="C49" s="332" t="s">
        <v>55</v>
      </c>
      <c r="D49" s="325"/>
      <c r="E49" s="405">
        <v>13.370000000000001</v>
      </c>
    </row>
    <row r="50" spans="1:5">
      <c r="A50" s="328" t="s">
        <v>406</v>
      </c>
      <c r="B50" s="325" t="s">
        <v>119</v>
      </c>
      <c r="C50" s="332" t="s">
        <v>81</v>
      </c>
      <c r="D50" s="325"/>
      <c r="E50" s="405">
        <v>10.72</v>
      </c>
    </row>
    <row r="51" spans="1:5" ht="30">
      <c r="A51" s="328" t="s">
        <v>379</v>
      </c>
      <c r="B51" s="325" t="s">
        <v>68</v>
      </c>
      <c r="C51" s="332" t="s">
        <v>55</v>
      </c>
      <c r="D51" s="325"/>
      <c r="E51" s="405">
        <v>11.162874</v>
      </c>
    </row>
    <row r="52" spans="1:5">
      <c r="A52" s="328" t="s">
        <v>391</v>
      </c>
      <c r="B52" s="325" t="s">
        <v>112</v>
      </c>
      <c r="C52" s="332" t="s">
        <v>55</v>
      </c>
      <c r="D52" s="325"/>
      <c r="E52" s="405">
        <v>10.1966</v>
      </c>
    </row>
    <row r="53" spans="1:5" ht="60">
      <c r="A53" s="328" t="s">
        <v>389</v>
      </c>
      <c r="B53" s="325" t="s">
        <v>279</v>
      </c>
      <c r="C53" s="332" t="s">
        <v>61</v>
      </c>
      <c r="D53" s="325"/>
      <c r="E53" s="405">
        <v>8.3441399999999994</v>
      </c>
    </row>
    <row r="54" spans="1:5" ht="25.5">
      <c r="A54" s="328" t="s">
        <v>405</v>
      </c>
      <c r="B54" s="325" t="s">
        <v>117</v>
      </c>
      <c r="C54" s="332" t="s">
        <v>118</v>
      </c>
      <c r="D54" s="325"/>
      <c r="E54" s="405">
        <v>3.71</v>
      </c>
    </row>
    <row r="55" spans="1:5" ht="25.5">
      <c r="A55" s="328" t="s">
        <v>401</v>
      </c>
      <c r="B55" s="325" t="s">
        <v>93</v>
      </c>
      <c r="C55" s="332" t="s">
        <v>18</v>
      </c>
      <c r="D55" s="325"/>
      <c r="E55" s="405">
        <v>4.0759800000000004</v>
      </c>
    </row>
    <row r="56" spans="1:5" ht="30">
      <c r="A56" s="328" t="s">
        <v>368</v>
      </c>
      <c r="B56" s="325" t="s">
        <v>133</v>
      </c>
      <c r="C56" s="332" t="s">
        <v>55</v>
      </c>
      <c r="D56" s="325"/>
      <c r="E56" s="405">
        <v>3.6202469879518073</v>
      </c>
    </row>
    <row r="57" spans="1:5" ht="30">
      <c r="A57" s="328" t="s">
        <v>375</v>
      </c>
      <c r="B57" s="325" t="s">
        <v>73</v>
      </c>
      <c r="C57" s="332" t="s">
        <v>61</v>
      </c>
      <c r="D57" s="325"/>
      <c r="E57" s="405">
        <v>2.6738200000000001</v>
      </c>
    </row>
    <row r="58" spans="1:5" ht="30">
      <c r="A58" s="328" t="s">
        <v>410</v>
      </c>
      <c r="B58" s="325" t="s">
        <v>123</v>
      </c>
      <c r="C58" s="332" t="s">
        <v>81</v>
      </c>
      <c r="D58" s="325"/>
      <c r="E58" s="405">
        <v>2.29</v>
      </c>
    </row>
    <row r="59" spans="1:5" ht="30">
      <c r="A59" s="328" t="s">
        <v>384</v>
      </c>
      <c r="B59" s="325" t="s">
        <v>129</v>
      </c>
      <c r="C59" s="332" t="s">
        <v>18</v>
      </c>
      <c r="D59" s="325"/>
      <c r="E59" s="405">
        <v>2.3637738666666666</v>
      </c>
    </row>
    <row r="60" spans="1:5" ht="45">
      <c r="A60" s="328" t="s">
        <v>376</v>
      </c>
      <c r="B60" s="325" t="s">
        <v>27</v>
      </c>
      <c r="C60" s="332" t="s">
        <v>26</v>
      </c>
      <c r="D60" s="325"/>
      <c r="E60" s="405">
        <v>1.945317</v>
      </c>
    </row>
    <row r="61" spans="1:5" ht="30">
      <c r="A61" s="328" t="s">
        <v>388</v>
      </c>
      <c r="B61" s="325" t="s">
        <v>244</v>
      </c>
      <c r="C61" s="332" t="s">
        <v>55</v>
      </c>
      <c r="D61" s="325"/>
      <c r="E61" s="405">
        <v>2.0036360000000002</v>
      </c>
    </row>
    <row r="62" spans="1:5" ht="25.5">
      <c r="A62" s="328" t="s">
        <v>409</v>
      </c>
      <c r="B62" s="325" t="s">
        <v>115</v>
      </c>
      <c r="C62" s="332" t="s">
        <v>81</v>
      </c>
      <c r="D62" s="325"/>
      <c r="E62" s="405">
        <v>1.67</v>
      </c>
    </row>
    <row r="63" spans="1:5" ht="25.5">
      <c r="A63" s="328" t="s">
        <v>369</v>
      </c>
      <c r="B63" s="325" t="s">
        <v>141</v>
      </c>
      <c r="C63" s="332" t="s">
        <v>55</v>
      </c>
      <c r="D63" s="325"/>
      <c r="E63" s="405">
        <v>1.0825921982538851</v>
      </c>
    </row>
    <row r="64" spans="1:5" ht="30">
      <c r="A64" s="328" t="s">
        <v>370</v>
      </c>
      <c r="B64" s="325" t="s">
        <v>24</v>
      </c>
      <c r="C64" s="332" t="s">
        <v>55</v>
      </c>
      <c r="D64" s="325"/>
      <c r="E64" s="405">
        <v>1.0279499999999999</v>
      </c>
    </row>
    <row r="65" spans="1:5" ht="30">
      <c r="A65" s="328" t="s">
        <v>377</v>
      </c>
      <c r="B65" s="325" t="s">
        <v>29</v>
      </c>
      <c r="C65" s="332" t="s">
        <v>28</v>
      </c>
      <c r="D65" s="325"/>
      <c r="E65" s="405">
        <v>0.98367532800000002</v>
      </c>
    </row>
    <row r="66" spans="1:5" ht="25.5">
      <c r="A66" s="328" t="s">
        <v>367</v>
      </c>
      <c r="B66" s="325" t="s">
        <v>138</v>
      </c>
      <c r="C66" s="332" t="s">
        <v>55</v>
      </c>
      <c r="D66" s="326"/>
      <c r="E66" s="405">
        <v>0.8742660888888889</v>
      </c>
    </row>
    <row r="67" spans="1:5" ht="30">
      <c r="A67" s="328" t="s">
        <v>419</v>
      </c>
      <c r="B67" s="325" t="s">
        <v>87</v>
      </c>
      <c r="C67" s="332" t="s">
        <v>55</v>
      </c>
      <c r="D67" s="326"/>
      <c r="E67" s="405">
        <v>0.90542999999999996</v>
      </c>
    </row>
    <row r="68" spans="1:5" ht="45">
      <c r="A68" s="328" t="s">
        <v>371</v>
      </c>
      <c r="B68" s="325" t="s">
        <v>54</v>
      </c>
      <c r="C68" s="332" t="s">
        <v>55</v>
      </c>
      <c r="D68" s="326"/>
      <c r="E68" s="405">
        <v>0.84922800000000009</v>
      </c>
    </row>
    <row r="69" spans="1:5" ht="30">
      <c r="A69" s="328" t="s">
        <v>378</v>
      </c>
      <c r="B69" s="325" t="s">
        <v>76</v>
      </c>
      <c r="C69" s="332" t="s">
        <v>26</v>
      </c>
      <c r="D69" s="326"/>
      <c r="E69" s="405">
        <v>0.74341120000000005</v>
      </c>
    </row>
    <row r="70" spans="1:5" ht="30">
      <c r="A70" s="544" t="s">
        <v>373</v>
      </c>
      <c r="B70" s="545" t="s">
        <v>45</v>
      </c>
      <c r="C70" s="546" t="s">
        <v>10</v>
      </c>
      <c r="D70" s="326"/>
      <c r="E70" s="547">
        <v>0.63482899999999998</v>
      </c>
    </row>
    <row r="71" spans="1:5">
      <c r="A71" s="548"/>
      <c r="B71" s="550" t="s">
        <v>634</v>
      </c>
      <c r="C71" s="550"/>
      <c r="D71" s="549"/>
      <c r="E71" s="551"/>
    </row>
    <row r="72" spans="1:5" ht="42.75">
      <c r="A72" s="410" t="s">
        <v>477</v>
      </c>
      <c r="B72" s="150" t="s">
        <v>78</v>
      </c>
      <c r="C72" s="151"/>
      <c r="D72" s="152" t="s">
        <v>60</v>
      </c>
      <c r="E72" s="487">
        <v>1620.788561802</v>
      </c>
    </row>
    <row r="73" spans="1:5" ht="57">
      <c r="A73" s="488" t="s">
        <v>488</v>
      </c>
      <c r="B73" s="150" t="s">
        <v>89</v>
      </c>
      <c r="C73" s="151"/>
      <c r="D73" s="152" t="s">
        <v>60</v>
      </c>
      <c r="E73" s="485">
        <v>1411.0805236040001</v>
      </c>
    </row>
    <row r="74" spans="1:5" ht="42.75">
      <c r="A74" s="410" t="s">
        <v>506</v>
      </c>
      <c r="B74" s="150" t="s">
        <v>334</v>
      </c>
      <c r="C74" s="151"/>
      <c r="D74" s="152" t="s">
        <v>61</v>
      </c>
      <c r="E74" s="487">
        <v>459.19588999999996</v>
      </c>
    </row>
    <row r="75" spans="1:5" ht="42.75">
      <c r="A75" s="413" t="s">
        <v>469</v>
      </c>
      <c r="B75" s="150" t="s">
        <v>604</v>
      </c>
      <c r="C75" s="151"/>
      <c r="D75" s="152" t="s">
        <v>61</v>
      </c>
      <c r="E75" s="487">
        <v>214.76835489999999</v>
      </c>
    </row>
    <row r="76" spans="1:5" ht="28.5">
      <c r="A76" s="415" t="s">
        <v>461</v>
      </c>
      <c r="B76" s="150" t="s">
        <v>174</v>
      </c>
      <c r="C76" s="151"/>
      <c r="D76" s="152" t="s">
        <v>10</v>
      </c>
      <c r="E76" s="487">
        <v>149.34814172739758</v>
      </c>
    </row>
    <row r="77" spans="1:5" ht="42.75">
      <c r="A77" s="410" t="s">
        <v>456</v>
      </c>
      <c r="B77" s="150" t="s">
        <v>77</v>
      </c>
      <c r="C77" s="151"/>
      <c r="D77" s="152" t="s">
        <v>61</v>
      </c>
      <c r="E77" s="487">
        <v>148.0991745</v>
      </c>
    </row>
    <row r="78" spans="1:5" ht="25.5">
      <c r="A78" s="411" t="s">
        <v>460</v>
      </c>
      <c r="B78" s="150" t="s">
        <v>172</v>
      </c>
      <c r="C78" s="151"/>
      <c r="D78" s="152" t="s">
        <v>10</v>
      </c>
      <c r="E78" s="487">
        <v>141.98559046265058</v>
      </c>
    </row>
    <row r="79" spans="1:5" ht="42.75">
      <c r="A79" s="410" t="s">
        <v>507</v>
      </c>
      <c r="B79" s="150" t="s">
        <v>88</v>
      </c>
      <c r="C79" s="151"/>
      <c r="D79" s="152" t="s">
        <v>55</v>
      </c>
      <c r="E79" s="487">
        <v>129.3948</v>
      </c>
    </row>
    <row r="80" spans="1:5" ht="30">
      <c r="A80" s="413" t="s">
        <v>462</v>
      </c>
      <c r="B80" s="150" t="s">
        <v>34</v>
      </c>
      <c r="C80" s="151"/>
      <c r="D80" s="152" t="s">
        <v>10</v>
      </c>
      <c r="E80" s="487">
        <v>114.73410454120483</v>
      </c>
    </row>
    <row r="81" spans="1:5" ht="28.5">
      <c r="A81" s="238" t="s">
        <v>486</v>
      </c>
      <c r="B81" s="150" t="s">
        <v>63</v>
      </c>
      <c r="C81" s="151"/>
      <c r="D81" s="152" t="s">
        <v>60</v>
      </c>
      <c r="E81" s="487">
        <v>123.063469</v>
      </c>
    </row>
    <row r="82" spans="1:5" ht="30">
      <c r="A82" s="484" t="s">
        <v>508</v>
      </c>
      <c r="B82" s="150" t="s">
        <v>427</v>
      </c>
      <c r="C82" s="151"/>
      <c r="D82" s="152" t="s">
        <v>61</v>
      </c>
      <c r="E82" s="485">
        <v>112.97</v>
      </c>
    </row>
    <row r="83" spans="1:5" ht="42.75">
      <c r="A83" s="238" t="s">
        <v>474</v>
      </c>
      <c r="B83" s="150" t="s">
        <v>321</v>
      </c>
      <c r="C83" s="151"/>
      <c r="D83" s="152" t="s">
        <v>55</v>
      </c>
      <c r="E83" s="487">
        <v>98.798714073599996</v>
      </c>
    </row>
    <row r="84" spans="1:5" ht="28.5">
      <c r="A84" s="413" t="s">
        <v>471</v>
      </c>
      <c r="B84" s="150" t="s">
        <v>19</v>
      </c>
      <c r="C84" s="151"/>
      <c r="D84" s="152" t="s">
        <v>10</v>
      </c>
      <c r="E84" s="487">
        <v>94.032149500000003</v>
      </c>
    </row>
    <row r="85" spans="1:5" ht="30">
      <c r="A85" s="413" t="s">
        <v>465</v>
      </c>
      <c r="B85" s="150" t="s">
        <v>15</v>
      </c>
      <c r="C85" s="151"/>
      <c r="D85" s="152" t="s">
        <v>61</v>
      </c>
      <c r="E85" s="487">
        <v>56.676130611802918</v>
      </c>
    </row>
    <row r="86" spans="1:5" ht="25.5">
      <c r="A86" s="411" t="s">
        <v>464</v>
      </c>
      <c r="B86" s="150" t="s">
        <v>162</v>
      </c>
      <c r="C86" s="151"/>
      <c r="D86" s="152" t="s">
        <v>61</v>
      </c>
      <c r="E86" s="487">
        <v>41.446818032247442</v>
      </c>
    </row>
    <row r="87" spans="1:5" ht="42.75">
      <c r="A87" s="410" t="s">
        <v>484</v>
      </c>
      <c r="B87" s="150" t="s">
        <v>79</v>
      </c>
      <c r="C87" s="151"/>
      <c r="D87" s="152" t="s">
        <v>18</v>
      </c>
      <c r="E87" s="487">
        <v>43.242930000000001</v>
      </c>
    </row>
    <row r="88" spans="1:5" ht="71.25">
      <c r="A88" s="410" t="s">
        <v>483</v>
      </c>
      <c r="B88" s="150" t="s">
        <v>74</v>
      </c>
      <c r="C88" s="151"/>
      <c r="D88" s="152" t="s">
        <v>75</v>
      </c>
      <c r="E88" s="487">
        <v>40.524204399999995</v>
      </c>
    </row>
    <row r="89" spans="1:5" ht="28.5">
      <c r="A89" s="410" t="s">
        <v>479</v>
      </c>
      <c r="B89" s="150" t="s">
        <v>113</v>
      </c>
      <c r="C89" s="151"/>
      <c r="D89" s="152" t="s">
        <v>55</v>
      </c>
      <c r="E89" s="487">
        <v>29.715850000000003</v>
      </c>
    </row>
    <row r="90" spans="1:5" ht="30">
      <c r="A90" s="413" t="s">
        <v>463</v>
      </c>
      <c r="B90" s="150" t="s">
        <v>32</v>
      </c>
      <c r="C90" s="151"/>
      <c r="D90" s="152" t="s">
        <v>61</v>
      </c>
      <c r="E90" s="487">
        <v>21.051359128596971</v>
      </c>
    </row>
    <row r="91" spans="1:5" ht="42.75">
      <c r="A91" s="410" t="s">
        <v>481</v>
      </c>
      <c r="B91" s="150" t="s">
        <v>69</v>
      </c>
      <c r="C91" s="151"/>
      <c r="D91" s="152" t="s">
        <v>55</v>
      </c>
      <c r="E91" s="487">
        <v>12.836000000000002</v>
      </c>
    </row>
    <row r="92" spans="1:5" ht="28.5">
      <c r="A92" s="410" t="s">
        <v>457</v>
      </c>
      <c r="B92" s="150" t="s">
        <v>68</v>
      </c>
      <c r="C92" s="151"/>
      <c r="D92" s="152" t="s">
        <v>55</v>
      </c>
      <c r="E92" s="487">
        <v>10.160223</v>
      </c>
    </row>
    <row r="93" spans="1:5" ht="28.5">
      <c r="A93" s="410" t="s">
        <v>478</v>
      </c>
      <c r="B93" s="150" t="s">
        <v>112</v>
      </c>
      <c r="C93" s="151"/>
      <c r="D93" s="152" t="s">
        <v>55</v>
      </c>
      <c r="E93" s="487">
        <v>8.7430999999999983</v>
      </c>
    </row>
    <row r="94" spans="1:5" ht="30">
      <c r="A94" s="413" t="s">
        <v>459</v>
      </c>
      <c r="B94" s="150" t="s">
        <v>133</v>
      </c>
      <c r="C94" s="151"/>
      <c r="D94" s="152" t="s">
        <v>55</v>
      </c>
      <c r="E94" s="487">
        <v>3.4130476907630518</v>
      </c>
    </row>
    <row r="95" spans="1:5" ht="28.5">
      <c r="A95" s="410" t="s">
        <v>487</v>
      </c>
      <c r="B95" s="150" t="s">
        <v>93</v>
      </c>
      <c r="C95" s="151"/>
      <c r="D95" s="152" t="s">
        <v>18</v>
      </c>
      <c r="E95" s="487">
        <v>3.39873</v>
      </c>
    </row>
    <row r="96" spans="1:5" ht="42.75">
      <c r="A96" s="410" t="s">
        <v>452</v>
      </c>
      <c r="B96" s="150" t="s">
        <v>73</v>
      </c>
      <c r="C96" s="151"/>
      <c r="D96" s="152" t="s">
        <v>61</v>
      </c>
      <c r="E96" s="487">
        <v>2.4137559999999998</v>
      </c>
    </row>
    <row r="97" spans="1:5" ht="30">
      <c r="A97" s="413" t="s">
        <v>467</v>
      </c>
      <c r="B97" s="150" t="s">
        <v>129</v>
      </c>
      <c r="C97" s="151"/>
      <c r="D97" s="152" t="s">
        <v>18</v>
      </c>
      <c r="E97" s="487">
        <v>2.0802693333333333</v>
      </c>
    </row>
    <row r="98" spans="1:5" ht="57">
      <c r="A98" s="410" t="s">
        <v>453</v>
      </c>
      <c r="B98" s="150" t="s">
        <v>27</v>
      </c>
      <c r="C98" s="151"/>
      <c r="D98" s="152" t="s">
        <v>26</v>
      </c>
      <c r="E98" s="487">
        <v>1.8676919999999999</v>
      </c>
    </row>
    <row r="99" spans="1:5" ht="28.5">
      <c r="A99" s="413" t="s">
        <v>475</v>
      </c>
      <c r="B99" s="150" t="s">
        <v>244</v>
      </c>
      <c r="C99" s="151"/>
      <c r="D99" s="152" t="s">
        <v>55</v>
      </c>
      <c r="E99" s="487">
        <v>1.7560020000000003</v>
      </c>
    </row>
    <row r="100" spans="1:5" ht="28.5">
      <c r="A100" s="414" t="s">
        <v>458</v>
      </c>
      <c r="B100" s="150" t="s">
        <v>141</v>
      </c>
      <c r="C100" s="151"/>
      <c r="D100" s="152" t="s">
        <v>55</v>
      </c>
      <c r="E100" s="487">
        <v>0.99250554730225238</v>
      </c>
    </row>
    <row r="101" spans="1:5" ht="28.5">
      <c r="A101" s="410" t="s">
        <v>454</v>
      </c>
      <c r="B101" s="150" t="s">
        <v>29</v>
      </c>
      <c r="C101" s="151"/>
      <c r="D101" s="152" t="s">
        <v>28</v>
      </c>
      <c r="E101" s="487">
        <v>0.94604193599999997</v>
      </c>
    </row>
    <row r="102" spans="1:5" ht="28.5">
      <c r="A102" s="410" t="s">
        <v>472</v>
      </c>
      <c r="B102" s="150" t="s">
        <v>24</v>
      </c>
      <c r="C102" s="151"/>
      <c r="D102" s="152" t="s">
        <v>55</v>
      </c>
      <c r="E102" s="487">
        <v>0.91808999999999996</v>
      </c>
    </row>
    <row r="103" spans="1:5" ht="28.5">
      <c r="A103" s="414" t="s">
        <v>468</v>
      </c>
      <c r="B103" s="150" t="s">
        <v>138</v>
      </c>
      <c r="C103" s="151"/>
      <c r="D103" s="152" t="s">
        <v>55</v>
      </c>
      <c r="E103" s="487">
        <v>0.84372831111111113</v>
      </c>
    </row>
    <row r="104" spans="1:5" ht="42.75">
      <c r="A104" s="410" t="s">
        <v>473</v>
      </c>
      <c r="B104" s="150" t="s">
        <v>54</v>
      </c>
      <c r="C104" s="151"/>
      <c r="D104" s="152" t="s">
        <v>55</v>
      </c>
      <c r="E104" s="487">
        <v>0.7454385</v>
      </c>
    </row>
    <row r="105" spans="1:5" ht="42.75">
      <c r="A105" s="410" t="s">
        <v>455</v>
      </c>
      <c r="B105" s="150" t="s">
        <v>76</v>
      </c>
      <c r="C105" s="151"/>
      <c r="D105" s="152" t="s">
        <v>26</v>
      </c>
      <c r="E105" s="487">
        <v>0.7102755999999999</v>
      </c>
    </row>
    <row r="106" spans="1:5" ht="42.75">
      <c r="A106" s="410" t="s">
        <v>505</v>
      </c>
      <c r="B106" s="150" t="s">
        <v>87</v>
      </c>
      <c r="C106" s="151"/>
      <c r="D106" s="152" t="s">
        <v>55</v>
      </c>
      <c r="E106" s="487">
        <v>0.73012499999999991</v>
      </c>
    </row>
    <row r="107" spans="1:5" ht="42.75">
      <c r="A107" s="413" t="s">
        <v>451</v>
      </c>
      <c r="B107" s="150" t="s">
        <v>45</v>
      </c>
      <c r="C107" s="151"/>
      <c r="D107" s="152" t="s">
        <v>10</v>
      </c>
      <c r="E107" s="487">
        <v>0.60493699999999995</v>
      </c>
    </row>
    <row r="108" spans="1:5">
      <c r="A108" s="552"/>
      <c r="B108" s="553" t="s">
        <v>635</v>
      </c>
      <c r="C108" s="553"/>
      <c r="D108" s="291"/>
      <c r="E108" s="554"/>
    </row>
    <row r="109" spans="1:5" ht="42.75">
      <c r="A109" s="410" t="s">
        <v>535</v>
      </c>
      <c r="B109" s="150" t="s">
        <v>78</v>
      </c>
      <c r="C109" s="151"/>
      <c r="D109" s="152" t="s">
        <v>60</v>
      </c>
      <c r="E109" s="487">
        <v>1510.335485802</v>
      </c>
    </row>
    <row r="110" spans="1:5" ht="57">
      <c r="A110" s="488" t="s">
        <v>546</v>
      </c>
      <c r="B110" s="150" t="s">
        <v>89</v>
      </c>
      <c r="C110" s="151"/>
      <c r="D110" s="152" t="s">
        <v>60</v>
      </c>
      <c r="E110" s="485">
        <v>1411.0805236040001</v>
      </c>
    </row>
    <row r="111" spans="1:5" ht="42.75">
      <c r="A111" s="410" t="s">
        <v>564</v>
      </c>
      <c r="B111" s="150" t="s">
        <v>334</v>
      </c>
      <c r="C111" s="151"/>
      <c r="D111" s="152" t="s">
        <v>61</v>
      </c>
      <c r="E111" s="487">
        <v>438.748358</v>
      </c>
    </row>
    <row r="112" spans="1:5" ht="42.75">
      <c r="A112" s="413" t="s">
        <v>527</v>
      </c>
      <c r="B112" s="150" t="s">
        <v>604</v>
      </c>
      <c r="C112" s="151"/>
      <c r="D112" s="152" t="s">
        <v>61</v>
      </c>
      <c r="E112" s="487">
        <v>191.80335489999999</v>
      </c>
    </row>
    <row r="113" spans="1:5" ht="28.5">
      <c r="A113" s="415" t="s">
        <v>519</v>
      </c>
      <c r="B113" s="150" t="s">
        <v>174</v>
      </c>
      <c r="C113" s="151"/>
      <c r="D113" s="152" t="s">
        <v>10</v>
      </c>
      <c r="E113" s="487">
        <v>148.35112864546986</v>
      </c>
    </row>
    <row r="114" spans="1:5" ht="42.75">
      <c r="A114" s="410" t="s">
        <v>514</v>
      </c>
      <c r="B114" s="150" t="s">
        <v>77</v>
      </c>
      <c r="C114" s="151"/>
      <c r="D114" s="152" t="s">
        <v>61</v>
      </c>
      <c r="E114" s="487">
        <v>147.16210079999999</v>
      </c>
    </row>
    <row r="115" spans="1:5" ht="25.5">
      <c r="A115" s="411" t="s">
        <v>518</v>
      </c>
      <c r="B115" s="150" t="s">
        <v>172</v>
      </c>
      <c r="C115" s="151"/>
      <c r="D115" s="152" t="s">
        <v>10</v>
      </c>
      <c r="E115" s="487">
        <v>140.99486955180723</v>
      </c>
    </row>
    <row r="116" spans="1:5" ht="42.75">
      <c r="A116" s="410" t="s">
        <v>565</v>
      </c>
      <c r="B116" s="150" t="s">
        <v>88</v>
      </c>
      <c r="C116" s="151"/>
      <c r="D116" s="152" t="s">
        <v>55</v>
      </c>
      <c r="E116" s="487">
        <v>117.51299999999999</v>
      </c>
    </row>
    <row r="117" spans="1:5" ht="30">
      <c r="A117" s="413" t="s">
        <v>520</v>
      </c>
      <c r="B117" s="150" t="s">
        <v>34</v>
      </c>
      <c r="C117" s="151"/>
      <c r="D117" s="152" t="s">
        <v>10</v>
      </c>
      <c r="E117" s="487">
        <v>113.74338363036145</v>
      </c>
    </row>
    <row r="118" spans="1:5" ht="28.5">
      <c r="A118" s="238" t="s">
        <v>544</v>
      </c>
      <c r="B118" s="150" t="s">
        <v>63</v>
      </c>
      <c r="C118" s="151"/>
      <c r="D118" s="152" t="s">
        <v>60</v>
      </c>
      <c r="E118" s="487">
        <v>110.50854100000001</v>
      </c>
    </row>
    <row r="119" spans="1:5" ht="30">
      <c r="A119" s="484" t="s">
        <v>566</v>
      </c>
      <c r="B119" s="150" t="s">
        <v>427</v>
      </c>
      <c r="C119" s="151"/>
      <c r="D119" s="152" t="s">
        <v>61</v>
      </c>
      <c r="E119" s="485">
        <v>112.97</v>
      </c>
    </row>
    <row r="120" spans="1:5" ht="42.75">
      <c r="A120" s="238" t="s">
        <v>532</v>
      </c>
      <c r="B120" s="150" t="s">
        <v>321</v>
      </c>
      <c r="C120" s="151"/>
      <c r="D120" s="152" t="s">
        <v>55</v>
      </c>
      <c r="E120" s="487">
        <v>95.754341015880001</v>
      </c>
    </row>
    <row r="121" spans="1:5" ht="30">
      <c r="A121" s="413" t="s">
        <v>529</v>
      </c>
      <c r="B121" s="150" t="s">
        <v>19</v>
      </c>
      <c r="C121" s="151"/>
      <c r="D121" s="152" t="s">
        <v>10</v>
      </c>
      <c r="E121" s="487">
        <v>93.449376999999998</v>
      </c>
    </row>
    <row r="122" spans="1:5" ht="30">
      <c r="A122" s="413" t="s">
        <v>523</v>
      </c>
      <c r="B122" s="150" t="s">
        <v>15</v>
      </c>
      <c r="C122" s="151"/>
      <c r="D122" s="152" t="s">
        <v>61</v>
      </c>
      <c r="E122" s="487">
        <v>55.946752485110984</v>
      </c>
    </row>
    <row r="123" spans="1:5" ht="25.5">
      <c r="A123" s="411" t="s">
        <v>522</v>
      </c>
      <c r="B123" s="150" t="s">
        <v>162</v>
      </c>
      <c r="C123" s="151"/>
      <c r="D123" s="152" t="s">
        <v>61</v>
      </c>
      <c r="E123" s="487">
        <v>40.174557420204017</v>
      </c>
    </row>
    <row r="124" spans="1:5" ht="42.75">
      <c r="A124" s="410" t="s">
        <v>542</v>
      </c>
      <c r="B124" s="150" t="s">
        <v>79</v>
      </c>
      <c r="C124" s="151"/>
      <c r="D124" s="152" t="s">
        <v>18</v>
      </c>
      <c r="E124" s="487">
        <v>39.195684</v>
      </c>
    </row>
    <row r="125" spans="1:5" ht="71.25">
      <c r="A125" s="410" t="s">
        <v>541</v>
      </c>
      <c r="B125" s="150" t="s">
        <v>74</v>
      </c>
      <c r="C125" s="151"/>
      <c r="D125" s="152" t="s">
        <v>75</v>
      </c>
      <c r="E125" s="487">
        <v>37.267249839999991</v>
      </c>
    </row>
    <row r="126" spans="1:5" ht="28.5">
      <c r="A126" s="410" t="s">
        <v>537</v>
      </c>
      <c r="B126" s="150" t="s">
        <v>113</v>
      </c>
      <c r="C126" s="151"/>
      <c r="D126" s="152" t="s">
        <v>55</v>
      </c>
      <c r="E126" s="487">
        <v>25.497039999999998</v>
      </c>
    </row>
    <row r="127" spans="1:5" ht="30">
      <c r="A127" s="413" t="s">
        <v>521</v>
      </c>
      <c r="B127" s="150" t="s">
        <v>32</v>
      </c>
      <c r="C127" s="151"/>
      <c r="D127" s="152" t="s">
        <v>61</v>
      </c>
      <c r="E127" s="487">
        <v>20.422778410014633</v>
      </c>
    </row>
    <row r="128" spans="1:5" ht="42.75">
      <c r="A128" s="410" t="s">
        <v>539</v>
      </c>
      <c r="B128" s="150" t="s">
        <v>69</v>
      </c>
      <c r="C128" s="151"/>
      <c r="D128" s="152" t="s">
        <v>55</v>
      </c>
      <c r="E128" s="487">
        <v>12.515600000000001</v>
      </c>
    </row>
    <row r="129" spans="1:5" ht="28.5">
      <c r="A129" s="410" t="s">
        <v>515</v>
      </c>
      <c r="B129" s="150" t="s">
        <v>68</v>
      </c>
      <c r="C129" s="151"/>
      <c r="D129" s="152" t="s">
        <v>55</v>
      </c>
      <c r="E129" s="487">
        <v>9.5586323999999987</v>
      </c>
    </row>
    <row r="130" spans="1:5" ht="28.5">
      <c r="A130" s="410" t="s">
        <v>536</v>
      </c>
      <c r="B130" s="150" t="s">
        <v>112</v>
      </c>
      <c r="C130" s="151"/>
      <c r="D130" s="152" t="s">
        <v>55</v>
      </c>
      <c r="E130" s="487">
        <v>7.8709999999999996</v>
      </c>
    </row>
    <row r="131" spans="1:5" ht="30">
      <c r="A131" s="413" t="s">
        <v>517</v>
      </c>
      <c r="B131" s="150" t="s">
        <v>133</v>
      </c>
      <c r="C131" s="151"/>
      <c r="D131" s="152" t="s">
        <v>55</v>
      </c>
      <c r="E131" s="487">
        <v>3.2887281124497996</v>
      </c>
    </row>
    <row r="132" spans="1:5" ht="28.5">
      <c r="A132" s="410" t="s">
        <v>545</v>
      </c>
      <c r="B132" s="150" t="s">
        <v>93</v>
      </c>
      <c r="C132" s="151"/>
      <c r="D132" s="152" t="s">
        <v>18</v>
      </c>
      <c r="E132" s="487">
        <v>2.9923800000000003</v>
      </c>
    </row>
    <row r="133" spans="1:5" ht="42.75">
      <c r="A133" s="410" t="s">
        <v>510</v>
      </c>
      <c r="B133" s="150" t="s">
        <v>73</v>
      </c>
      <c r="C133" s="151"/>
      <c r="D133" s="152" t="s">
        <v>61</v>
      </c>
      <c r="E133" s="487">
        <v>2.2577175999999999</v>
      </c>
    </row>
    <row r="134" spans="1:5" ht="30">
      <c r="A134" s="413" t="s">
        <v>525</v>
      </c>
      <c r="B134" s="150" t="s">
        <v>129</v>
      </c>
      <c r="C134" s="151"/>
      <c r="D134" s="152" t="s">
        <v>18</v>
      </c>
      <c r="E134" s="487">
        <v>1.910166613333333</v>
      </c>
    </row>
    <row r="135" spans="1:5" ht="57">
      <c r="A135" s="410" t="s">
        <v>511</v>
      </c>
      <c r="B135" s="150" t="s">
        <v>27</v>
      </c>
      <c r="C135" s="151"/>
      <c r="D135" s="152" t="s">
        <v>26</v>
      </c>
      <c r="E135" s="487">
        <v>1.8211170000000001</v>
      </c>
    </row>
    <row r="136" spans="1:5" ht="28.5">
      <c r="A136" s="413" t="s">
        <v>533</v>
      </c>
      <c r="B136" s="150" t="s">
        <v>244</v>
      </c>
      <c r="C136" s="151"/>
      <c r="D136" s="152" t="s">
        <v>55</v>
      </c>
      <c r="E136" s="487">
        <v>1.6074215999999999</v>
      </c>
    </row>
    <row r="137" spans="1:5" ht="28.5">
      <c r="A137" s="414" t="s">
        <v>516</v>
      </c>
      <c r="B137" s="150" t="s">
        <v>141</v>
      </c>
      <c r="C137" s="151"/>
      <c r="D137" s="152" t="s">
        <v>55</v>
      </c>
      <c r="E137" s="487">
        <v>0.93845355673127284</v>
      </c>
    </row>
    <row r="138" spans="1:5" ht="28.5">
      <c r="A138" s="410" t="s">
        <v>512</v>
      </c>
      <c r="B138" s="150" t="s">
        <v>29</v>
      </c>
      <c r="C138" s="151"/>
      <c r="D138" s="152" t="s">
        <v>28</v>
      </c>
      <c r="E138" s="487">
        <v>0.92346190080000012</v>
      </c>
    </row>
    <row r="139" spans="1:5" ht="28.5">
      <c r="A139" s="410" t="s">
        <v>530</v>
      </c>
      <c r="B139" s="150" t="s">
        <v>24</v>
      </c>
      <c r="C139" s="151"/>
      <c r="D139" s="152" t="s">
        <v>55</v>
      </c>
      <c r="E139" s="487">
        <v>0.85217399999999999</v>
      </c>
    </row>
    <row r="140" spans="1:5" ht="28.5">
      <c r="A140" s="414" t="s">
        <v>526</v>
      </c>
      <c r="B140" s="150" t="s">
        <v>138</v>
      </c>
      <c r="C140" s="151"/>
      <c r="D140" s="152" t="s">
        <v>55</v>
      </c>
      <c r="E140" s="487">
        <v>0.82540564444444442</v>
      </c>
    </row>
    <row r="141" spans="1:5" ht="42.75">
      <c r="A141" s="410" t="s">
        <v>531</v>
      </c>
      <c r="B141" s="150" t="s">
        <v>54</v>
      </c>
      <c r="C141" s="151"/>
      <c r="D141" s="152" t="s">
        <v>55</v>
      </c>
      <c r="E141" s="487">
        <v>0.68316479999999991</v>
      </c>
    </row>
    <row r="142" spans="1:5" ht="42.75">
      <c r="A142" s="410" t="s">
        <v>513</v>
      </c>
      <c r="B142" s="150" t="s">
        <v>76</v>
      </c>
      <c r="C142" s="151"/>
      <c r="D142" s="152" t="s">
        <v>26</v>
      </c>
      <c r="E142" s="487">
        <v>0.69039424000000005</v>
      </c>
    </row>
    <row r="143" spans="1:5" ht="42.75">
      <c r="A143" s="410" t="s">
        <v>563</v>
      </c>
      <c r="B143" s="150" t="s">
        <v>87</v>
      </c>
      <c r="C143" s="151"/>
      <c r="D143" s="152" t="s">
        <v>55</v>
      </c>
      <c r="E143" s="487">
        <v>0.62494199999999989</v>
      </c>
    </row>
    <row r="144" spans="1:5" ht="42.75">
      <c r="A144" s="413" t="s">
        <v>509</v>
      </c>
      <c r="B144" s="150" t="s">
        <v>45</v>
      </c>
      <c r="C144" s="151"/>
      <c r="D144" s="152" t="s">
        <v>10</v>
      </c>
      <c r="E144" s="487">
        <v>0.58700180000000002</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8.xml><?xml version="1.0" encoding="utf-8"?>
<worksheet xmlns="http://schemas.openxmlformats.org/spreadsheetml/2006/main" xmlns:r="http://schemas.openxmlformats.org/officeDocument/2006/relationships">
  <sheetPr>
    <tabColor rgb="FFFF0000"/>
  </sheetPr>
  <dimension ref="A1:F70"/>
  <sheetViews>
    <sheetView view="pageBreakPreview" topLeftCell="A6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448</v>
      </c>
    </row>
    <row r="2" spans="1:6">
      <c r="B2" s="11" t="s">
        <v>449</v>
      </c>
    </row>
    <row r="3" spans="1:6">
      <c r="B3" s="11" t="s">
        <v>361</v>
      </c>
      <c r="E3" s="531" t="s">
        <v>362</v>
      </c>
    </row>
    <row r="4" spans="1:6">
      <c r="A4" s="329" t="s">
        <v>47</v>
      </c>
      <c r="B4" s="13" t="s">
        <v>46</v>
      </c>
      <c r="C4" s="331" t="s">
        <v>6</v>
      </c>
      <c r="D4" s="12" t="s">
        <v>7</v>
      </c>
      <c r="E4" s="542" t="s">
        <v>22</v>
      </c>
    </row>
    <row r="5" spans="1:6" ht="28.5">
      <c r="A5" s="513" t="s">
        <v>644</v>
      </c>
      <c r="B5" s="150" t="s">
        <v>56</v>
      </c>
      <c r="C5" s="152" t="s">
        <v>55</v>
      </c>
      <c r="D5" s="3"/>
      <c r="E5" s="540">
        <v>393.85</v>
      </c>
    </row>
    <row r="6" spans="1:6" ht="42.75">
      <c r="A6" s="513" t="s">
        <v>643</v>
      </c>
      <c r="B6" s="150" t="s">
        <v>57</v>
      </c>
      <c r="C6" s="152" t="s">
        <v>58</v>
      </c>
      <c r="D6" s="3"/>
      <c r="E6" s="540">
        <v>208.56</v>
      </c>
    </row>
    <row r="7" spans="1:6" ht="28.5">
      <c r="A7" s="513" t="s">
        <v>645</v>
      </c>
      <c r="B7" s="150" t="s">
        <v>434</v>
      </c>
      <c r="C7" s="152" t="s">
        <v>55</v>
      </c>
      <c r="D7" s="3"/>
      <c r="E7" s="540">
        <v>81.09</v>
      </c>
    </row>
    <row r="8" spans="1:6" ht="28.5">
      <c r="A8" s="513" t="s">
        <v>641</v>
      </c>
      <c r="B8" s="150" t="s">
        <v>64</v>
      </c>
      <c r="C8" s="152" t="s">
        <v>60</v>
      </c>
      <c r="D8" s="3"/>
      <c r="E8" s="540">
        <v>37.68</v>
      </c>
    </row>
    <row r="9" spans="1:6" ht="28.5">
      <c r="A9" s="513" t="s">
        <v>640</v>
      </c>
      <c r="B9" s="150" t="s">
        <v>94</v>
      </c>
      <c r="C9" s="152" t="s">
        <v>60</v>
      </c>
      <c r="D9" s="3"/>
      <c r="E9" s="540">
        <v>36.68</v>
      </c>
    </row>
    <row r="10" spans="1:6" ht="28.5">
      <c r="A10" s="513" t="s">
        <v>642</v>
      </c>
      <c r="B10" s="150" t="s">
        <v>432</v>
      </c>
      <c r="C10" s="152" t="s">
        <v>60</v>
      </c>
      <c r="D10" s="3"/>
      <c r="E10" s="540">
        <v>16.989999999999998</v>
      </c>
    </row>
    <row r="11" spans="1:6" ht="28.5">
      <c r="A11" s="513" t="s">
        <v>639</v>
      </c>
      <c r="B11" s="150" t="s">
        <v>70</v>
      </c>
      <c r="C11" s="152" t="s">
        <v>71</v>
      </c>
      <c r="D11" s="3"/>
      <c r="E11" s="540">
        <v>15.09</v>
      </c>
    </row>
    <row r="12" spans="1:6" ht="30">
      <c r="A12" s="328" t="s">
        <v>374</v>
      </c>
      <c r="B12" s="325" t="s">
        <v>72</v>
      </c>
      <c r="C12" s="332" t="s">
        <v>55</v>
      </c>
      <c r="D12" s="325"/>
      <c r="E12" s="405" t="s">
        <v>245</v>
      </c>
    </row>
    <row r="13" spans="1:6" ht="30">
      <c r="A13" s="328" t="s">
        <v>398</v>
      </c>
      <c r="B13" s="325" t="s">
        <v>40</v>
      </c>
      <c r="C13" s="332" t="s">
        <v>26</v>
      </c>
      <c r="D13" s="325"/>
      <c r="E13" s="461">
        <v>0.51</v>
      </c>
      <c r="F13" s="325" t="s">
        <v>399</v>
      </c>
    </row>
    <row r="14" spans="1:6" ht="30">
      <c r="A14" s="328" t="s">
        <v>415</v>
      </c>
      <c r="B14" s="325" t="s">
        <v>125</v>
      </c>
      <c r="C14" s="332" t="s">
        <v>66</v>
      </c>
      <c r="D14" s="325"/>
      <c r="E14" s="405">
        <f>VLOOKUP($A14,'PLAN DOMINGO'!$A$1:$D$108,4,FALSE)</f>
        <v>47737.289999999994</v>
      </c>
    </row>
    <row r="15" spans="1:6">
      <c r="A15" s="328" t="s">
        <v>414</v>
      </c>
      <c r="B15" s="325" t="s">
        <v>124</v>
      </c>
      <c r="C15" s="332" t="s">
        <v>66</v>
      </c>
      <c r="D15" s="325"/>
      <c r="E15" s="405">
        <f>VLOOKUP($A15,'PLAN DOMINGO'!$A$1:$D$108,4,FALSE)</f>
        <v>35008.889999999992</v>
      </c>
    </row>
    <row r="16" spans="1:6" ht="30">
      <c r="A16" s="328" t="s">
        <v>413</v>
      </c>
      <c r="B16" s="325" t="s">
        <v>65</v>
      </c>
      <c r="C16" s="332" t="s">
        <v>66</v>
      </c>
      <c r="D16" s="325"/>
      <c r="E16" s="405">
        <f>VLOOKUP($A16,'PLAN DOMINGO'!$A$1:$D$108,4,FALSE)</f>
        <v>30797.29</v>
      </c>
    </row>
    <row r="17" spans="1:5" ht="25.5">
      <c r="A17" s="328" t="s">
        <v>418</v>
      </c>
      <c r="B17" s="325" t="s">
        <v>319</v>
      </c>
      <c r="C17" s="332" t="s">
        <v>66</v>
      </c>
      <c r="D17" s="325"/>
      <c r="E17" s="405">
        <f>VLOOKUP($A17,'PLAN DOMINGO'!$A$1:$D$108,4,FALSE)</f>
        <v>14466.177373600001</v>
      </c>
    </row>
    <row r="18" spans="1:5" ht="25.5">
      <c r="A18" s="328" t="s">
        <v>416</v>
      </c>
      <c r="B18" s="325" t="s">
        <v>308</v>
      </c>
      <c r="C18" s="332" t="s">
        <v>66</v>
      </c>
      <c r="D18" s="325"/>
      <c r="E18" s="405">
        <f>VLOOKUP($A18,'PLAN DOMINGO'!$A$1:$D$108,4,FALSE)</f>
        <v>12856.317999360001</v>
      </c>
    </row>
    <row r="19" spans="1:5" ht="25.5">
      <c r="A19" s="328" t="s">
        <v>417</v>
      </c>
      <c r="B19" s="325" t="s">
        <v>310</v>
      </c>
      <c r="C19" s="332" t="s">
        <v>66</v>
      </c>
      <c r="D19" s="325"/>
      <c r="E19" s="405">
        <f>VLOOKUP($A19,'PLAN DOMINGO'!$A$1:$D$108,4,FALSE)</f>
        <v>7946.3982096199998</v>
      </c>
    </row>
    <row r="20" spans="1:5">
      <c r="A20" s="328" t="s">
        <v>395</v>
      </c>
      <c r="B20" s="325" t="s">
        <v>67</v>
      </c>
      <c r="C20" s="332" t="s">
        <v>66</v>
      </c>
      <c r="D20" s="325"/>
      <c r="E20" s="405">
        <f>VLOOKUP($A20,'PLAN DOMINGO'!$A$1:$D$108,4,FALSE)</f>
        <v>6158.7199999999993</v>
      </c>
    </row>
    <row r="21" spans="1:5" ht="45">
      <c r="A21" s="328" t="s">
        <v>390</v>
      </c>
      <c r="B21" s="325" t="s">
        <v>78</v>
      </c>
      <c r="C21" s="332" t="s">
        <v>60</v>
      </c>
      <c r="D21" s="325"/>
      <c r="E21" s="405">
        <f>VLOOKUP($A21,'PLAN DOMINGO'!$A$1:$D$108,4,FALSE)</f>
        <v>1804.8770218019999</v>
      </c>
    </row>
    <row r="22" spans="1:5" ht="45">
      <c r="A22" s="543" t="s">
        <v>402</v>
      </c>
      <c r="B22" s="325" t="s">
        <v>89</v>
      </c>
      <c r="C22" s="332" t="s">
        <v>60</v>
      </c>
      <c r="D22" s="325"/>
      <c r="E22" s="540">
        <v>1411.0805236040001</v>
      </c>
    </row>
    <row r="23" spans="1:5" ht="45">
      <c r="A23" s="328" t="s">
        <v>420</v>
      </c>
      <c r="B23" s="325" t="s">
        <v>334</v>
      </c>
      <c r="C23" s="332" t="s">
        <v>61</v>
      </c>
      <c r="D23" s="325"/>
      <c r="E23" s="405">
        <f>VLOOKUP($A23,'PLAN DOMINGO'!$A$1:$D$108,4,FALSE)</f>
        <v>493.27511000000004</v>
      </c>
    </row>
    <row r="24" spans="1:5" ht="25.5">
      <c r="A24" s="328" t="s">
        <v>386</v>
      </c>
      <c r="B24" s="325" t="s">
        <v>42</v>
      </c>
      <c r="C24" s="332" t="s">
        <v>61</v>
      </c>
      <c r="D24" s="325"/>
      <c r="E24" s="405">
        <f>VLOOKUP($A24,'PLAN DOMINGO'!$A$1:$D$108,4,FALSE)</f>
        <v>319.92352061428568</v>
      </c>
    </row>
    <row r="25" spans="1:5" ht="30">
      <c r="A25" s="512" t="s">
        <v>428</v>
      </c>
      <c r="B25" s="404" t="s">
        <v>427</v>
      </c>
      <c r="C25" s="405" t="s">
        <v>61</v>
      </c>
      <c r="D25" s="404"/>
      <c r="E25" s="540">
        <v>112.97</v>
      </c>
    </row>
    <row r="26" spans="1:5" ht="25.5">
      <c r="A26" s="328" t="s">
        <v>380</v>
      </c>
      <c r="B26" s="325" t="s">
        <v>174</v>
      </c>
      <c r="C26" s="332" t="s">
        <v>10</v>
      </c>
      <c r="D26" s="325"/>
      <c r="E26" s="405">
        <f>VLOOKUP($A26,'PLAN DOMINGO'!$A$1:$D$108,4,FALSE)</f>
        <v>151.0098301972771</v>
      </c>
    </row>
    <row r="27" spans="1:5" ht="30">
      <c r="A27" s="328" t="s">
        <v>365</v>
      </c>
      <c r="B27" s="325" t="s">
        <v>77</v>
      </c>
      <c r="C27" s="332" t="s">
        <v>61</v>
      </c>
      <c r="D27" s="325"/>
      <c r="E27" s="405">
        <f>VLOOKUP($A27,'PLAN DOMINGO'!$A$1:$D$108,4,FALSE)</f>
        <v>149.66096400000001</v>
      </c>
    </row>
    <row r="28" spans="1:5" ht="25.5">
      <c r="A28" s="328" t="s">
        <v>363</v>
      </c>
      <c r="B28" s="325" t="s">
        <v>172</v>
      </c>
      <c r="C28" s="332" t="s">
        <v>10</v>
      </c>
      <c r="D28" s="325"/>
      <c r="E28" s="405">
        <f>VLOOKUP($A28,'PLAN DOMINGO'!$A$1:$D$108,4,FALSE)</f>
        <v>143.63679198072288</v>
      </c>
    </row>
    <row r="29" spans="1:5" ht="30">
      <c r="A29" s="385" t="s">
        <v>385</v>
      </c>
      <c r="B29" s="386" t="s">
        <v>305</v>
      </c>
      <c r="C29" s="387" t="s">
        <v>61</v>
      </c>
      <c r="D29" s="386"/>
      <c r="E29" s="405">
        <f>VLOOKUP($A29,'PLAN DOMINGO'!$A$1:$D$108,4,FALSE)</f>
        <v>253.0433549</v>
      </c>
    </row>
    <row r="30" spans="1:5" ht="45">
      <c r="A30" s="328" t="s">
        <v>421</v>
      </c>
      <c r="B30" s="325" t="s">
        <v>88</v>
      </c>
      <c r="C30" s="332" t="s">
        <v>55</v>
      </c>
      <c r="D30" s="325"/>
      <c r="E30" s="405">
        <f>VLOOKUP($A30,'PLAN DOMINGO'!$A$1:$D$108,4,FALSE)</f>
        <v>149.1978</v>
      </c>
    </row>
    <row r="31" spans="1:5" ht="25.5">
      <c r="A31" s="328" t="s">
        <v>400</v>
      </c>
      <c r="B31" s="325" t="s">
        <v>63</v>
      </c>
      <c r="C31" s="332" t="s">
        <v>60</v>
      </c>
      <c r="D31" s="325"/>
      <c r="E31" s="405">
        <f>VLOOKUP($A31,'PLAN DOMINGO'!$A$1:$D$108,4,FALSE)</f>
        <v>143.988349</v>
      </c>
    </row>
    <row r="32" spans="1:5" ht="30">
      <c r="A32" s="328" t="s">
        <v>366</v>
      </c>
      <c r="B32" s="325" t="s">
        <v>34</v>
      </c>
      <c r="C32" s="332" t="s">
        <v>10</v>
      </c>
      <c r="D32" s="325"/>
      <c r="E32" s="405">
        <f>VLOOKUP($A32,'PLAN DOMINGO'!$A$1:$D$108,4,FALSE)</f>
        <v>116.38530605927711</v>
      </c>
    </row>
    <row r="33" spans="1:5" ht="51">
      <c r="A33" s="328" t="s">
        <v>372</v>
      </c>
      <c r="B33" s="325" t="s">
        <v>321</v>
      </c>
      <c r="C33" s="332" t="s">
        <v>55</v>
      </c>
      <c r="D33" s="325"/>
      <c r="E33" s="405">
        <f>VLOOKUP($A33,'PLAN DOMINGO'!$A$1:$D$108,4,FALSE)</f>
        <v>103.87266916979999</v>
      </c>
    </row>
    <row r="34" spans="1:5" ht="30">
      <c r="A34" s="328" t="s">
        <v>387</v>
      </c>
      <c r="B34" s="325" t="s">
        <v>19</v>
      </c>
      <c r="C34" s="332" t="s">
        <v>10</v>
      </c>
      <c r="D34" s="325"/>
      <c r="E34" s="405">
        <f>VLOOKUP($A34,'PLAN DOMINGO'!$A$1:$D$108,4,FALSE)</f>
        <v>95.003436999999991</v>
      </c>
    </row>
    <row r="35" spans="1:5" ht="30">
      <c r="A35" s="328" t="s">
        <v>412</v>
      </c>
      <c r="B35" s="325" t="s">
        <v>82</v>
      </c>
      <c r="C35" s="332" t="s">
        <v>81</v>
      </c>
      <c r="D35" s="325"/>
      <c r="E35" s="405">
        <f>VLOOKUP($A35,'PLAN DOMINGO'!$A$1:$D$108,4,FALSE)</f>
        <v>75.36</v>
      </c>
    </row>
    <row r="36" spans="1:5" ht="30">
      <c r="A36" s="328" t="s">
        <v>364</v>
      </c>
      <c r="B36" s="325" t="s">
        <v>15</v>
      </c>
      <c r="C36" s="332" t="s">
        <v>61</v>
      </c>
      <c r="D36" s="325"/>
      <c r="E36" s="405">
        <f>VLOOKUP($A36,'PLAN DOMINGO'!$A$1:$D$108,4,FALSE)</f>
        <v>57.891760822956137</v>
      </c>
    </row>
    <row r="37" spans="1:5" ht="25.5">
      <c r="A37" s="328" t="s">
        <v>411</v>
      </c>
      <c r="B37" s="325" t="s">
        <v>116</v>
      </c>
      <c r="C37" s="332" t="s">
        <v>84</v>
      </c>
      <c r="D37" s="325"/>
      <c r="E37" s="14">
        <v>48.03</v>
      </c>
    </row>
    <row r="38" spans="1:5" ht="30">
      <c r="A38" s="328" t="s">
        <v>397</v>
      </c>
      <c r="B38" s="325" t="s">
        <v>79</v>
      </c>
      <c r="C38" s="332" t="s">
        <v>18</v>
      </c>
      <c r="D38" s="325"/>
      <c r="E38" s="405">
        <f>VLOOKUP($A38,'PLAN DOMINGO'!$A$1:$D$108,4,FALSE)</f>
        <v>49.988340000000008</v>
      </c>
    </row>
    <row r="39" spans="1:5">
      <c r="A39" s="328" t="s">
        <v>404</v>
      </c>
      <c r="B39" s="325" t="s">
        <v>127</v>
      </c>
      <c r="C39" s="332" t="s">
        <v>81</v>
      </c>
      <c r="D39" s="325"/>
      <c r="E39" s="405">
        <f>VLOOKUP($A39,'PLAN DOMINGO'!$A$1:$D$108,4,FALSE)</f>
        <v>43.62</v>
      </c>
    </row>
    <row r="40" spans="1:5" ht="60">
      <c r="A40" s="328" t="s">
        <v>396</v>
      </c>
      <c r="B40" s="325" t="s">
        <v>74</v>
      </c>
      <c r="C40" s="332" t="s">
        <v>75</v>
      </c>
      <c r="D40" s="325"/>
      <c r="E40" s="405">
        <f>VLOOKUP($A40,'PLAN DOMINGO'!$A$1:$D$108,4,FALSE)</f>
        <v>45.952461999999997</v>
      </c>
    </row>
    <row r="41" spans="1:5" ht="25.5">
      <c r="A41" s="328" t="s">
        <v>382</v>
      </c>
      <c r="B41" s="325" t="s">
        <v>162</v>
      </c>
      <c r="C41" s="332" t="s">
        <v>61</v>
      </c>
      <c r="D41" s="325"/>
      <c r="E41" s="405">
        <f>VLOOKUP($A41,'PLAN DOMINGO'!$A$1:$D$108,4,FALSE)</f>
        <v>43.56725238565317</v>
      </c>
    </row>
    <row r="42" spans="1:5" ht="30">
      <c r="A42" s="328" t="s">
        <v>392</v>
      </c>
      <c r="B42" s="325" t="s">
        <v>113</v>
      </c>
      <c r="C42" s="332" t="s">
        <v>55</v>
      </c>
      <c r="D42" s="325"/>
      <c r="E42" s="405">
        <f>VLOOKUP($A42,'PLAN DOMINGO'!$A$1:$D$108,4,FALSE)</f>
        <v>36.747199999999999</v>
      </c>
    </row>
    <row r="43" spans="1:5">
      <c r="A43" s="328" t="s">
        <v>403</v>
      </c>
      <c r="B43" s="325" t="s">
        <v>126</v>
      </c>
      <c r="C43" s="332" t="s">
        <v>81</v>
      </c>
      <c r="D43" s="325"/>
      <c r="E43" s="405">
        <f>VLOOKUP($A43,'PLAN DOMINGO'!$A$1:$D$108,4,FALSE)</f>
        <v>31.63</v>
      </c>
    </row>
    <row r="44" spans="1:5" ht="25.5">
      <c r="A44" s="328" t="s">
        <v>383</v>
      </c>
      <c r="B44" s="325" t="s">
        <v>30</v>
      </c>
      <c r="C44" s="332" t="s">
        <v>61</v>
      </c>
      <c r="D44" s="325"/>
      <c r="E44" s="405">
        <f>VLOOKUP($A44,'PLAN DOMINGO'!$A$1:$D$108,4,FALSE)</f>
        <v>26.766430217322551</v>
      </c>
    </row>
    <row r="45" spans="1:5" ht="30">
      <c r="A45" s="328" t="s">
        <v>407</v>
      </c>
      <c r="B45" s="325" t="s">
        <v>120</v>
      </c>
      <c r="C45" s="332" t="s">
        <v>81</v>
      </c>
      <c r="D45" s="325"/>
      <c r="E45" s="405">
        <f>VLOOKUP($A45,'PLAN DOMINGO'!$A$1:$D$108,4,FALSE)</f>
        <v>25.44</v>
      </c>
    </row>
    <row r="46" spans="1:5">
      <c r="A46" s="328" t="s">
        <v>408</v>
      </c>
      <c r="B46" s="325" t="s">
        <v>121</v>
      </c>
      <c r="C46" s="332" t="s">
        <v>81</v>
      </c>
      <c r="D46" s="325"/>
      <c r="E46" s="405">
        <f>VLOOKUP($A46,'PLAN DOMINGO'!$A$1:$D$108,4,FALSE)</f>
        <v>23.56</v>
      </c>
    </row>
    <row r="47" spans="1:5" ht="25.5">
      <c r="A47" s="328" t="s">
        <v>381</v>
      </c>
      <c r="B47" s="325" t="s">
        <v>32</v>
      </c>
      <c r="C47" s="332" t="s">
        <v>61</v>
      </c>
      <c r="D47" s="325"/>
      <c r="E47" s="405">
        <f>VLOOKUP($A47,'PLAN DOMINGO'!$A$1:$D$108,4,FALSE)</f>
        <v>22.098993659567547</v>
      </c>
    </row>
    <row r="48" spans="1:5">
      <c r="A48" s="328" t="s">
        <v>393</v>
      </c>
      <c r="B48" s="325" t="s">
        <v>80</v>
      </c>
      <c r="C48" s="332" t="s">
        <v>81</v>
      </c>
      <c r="D48" s="325"/>
      <c r="E48" s="405">
        <f>VLOOKUP($A48,'PLAN DOMINGO'!$A$1:$D$108,4,FALSE)</f>
        <v>21.06</v>
      </c>
    </row>
    <row r="49" spans="1:5" ht="45">
      <c r="A49" s="328" t="s">
        <v>394</v>
      </c>
      <c r="B49" s="325" t="s">
        <v>69</v>
      </c>
      <c r="C49" s="332" t="s">
        <v>55</v>
      </c>
      <c r="D49" s="325"/>
      <c r="E49" s="405">
        <f>VLOOKUP($A49,'PLAN DOMINGO'!$A$1:$D$108,4,FALSE)</f>
        <v>13.370000000000001</v>
      </c>
    </row>
    <row r="50" spans="1:5">
      <c r="A50" s="328" t="s">
        <v>406</v>
      </c>
      <c r="B50" s="325" t="s">
        <v>119</v>
      </c>
      <c r="C50" s="332" t="s">
        <v>81</v>
      </c>
      <c r="D50" s="325"/>
      <c r="E50" s="405">
        <f>VLOOKUP($A50,'PLAN DOMINGO'!$A$1:$D$108,4,FALSE)</f>
        <v>10.72</v>
      </c>
    </row>
    <row r="51" spans="1:5" ht="30">
      <c r="A51" s="328" t="s">
        <v>379</v>
      </c>
      <c r="B51" s="325" t="s">
        <v>68</v>
      </c>
      <c r="C51" s="332" t="s">
        <v>55</v>
      </c>
      <c r="D51" s="325"/>
      <c r="E51" s="405">
        <f>VLOOKUP($A51,'PLAN DOMINGO'!$A$1:$D$108,4,FALSE)</f>
        <v>11.162874</v>
      </c>
    </row>
    <row r="52" spans="1:5">
      <c r="A52" s="328" t="s">
        <v>391</v>
      </c>
      <c r="B52" s="325" t="s">
        <v>112</v>
      </c>
      <c r="C52" s="332" t="s">
        <v>55</v>
      </c>
      <c r="D52" s="325"/>
      <c r="E52" s="405">
        <f>VLOOKUP($A52,'PLAN DOMINGO'!$A$1:$D$108,4,FALSE)</f>
        <v>10.1966</v>
      </c>
    </row>
    <row r="53" spans="1:5" ht="60">
      <c r="A53" s="328" t="s">
        <v>389</v>
      </c>
      <c r="B53" s="325" t="s">
        <v>279</v>
      </c>
      <c r="C53" s="332" t="s">
        <v>61</v>
      </c>
      <c r="D53" s="325"/>
      <c r="E53" s="405">
        <f>VLOOKUP($A53,'PLAN DOMINGO'!$A$1:$D$108,4,FALSE)</f>
        <v>8.3441399999999994</v>
      </c>
    </row>
    <row r="54" spans="1:5" ht="25.5">
      <c r="A54" s="328" t="s">
        <v>405</v>
      </c>
      <c r="B54" s="325" t="s">
        <v>117</v>
      </c>
      <c r="C54" s="332" t="s">
        <v>118</v>
      </c>
      <c r="D54" s="325"/>
      <c r="E54" s="405">
        <v>3.71</v>
      </c>
    </row>
    <row r="55" spans="1:5" ht="25.5">
      <c r="A55" s="328" t="s">
        <v>401</v>
      </c>
      <c r="B55" s="325" t="s">
        <v>93</v>
      </c>
      <c r="C55" s="332" t="s">
        <v>18</v>
      </c>
      <c r="D55" s="325"/>
      <c r="E55" s="405">
        <f>VLOOKUP($A55,'PLAN DOMINGO'!$A$1:$D$108,4,FALSE)</f>
        <v>4.0759800000000004</v>
      </c>
    </row>
    <row r="56" spans="1:5" ht="30">
      <c r="A56" s="328" t="s">
        <v>368</v>
      </c>
      <c r="B56" s="325" t="s">
        <v>133</v>
      </c>
      <c r="C56" s="332" t="s">
        <v>55</v>
      </c>
      <c r="D56" s="325"/>
      <c r="E56" s="405">
        <f>VLOOKUP($A56,'PLAN DOMINGO'!$A$1:$D$108,4,FALSE)</f>
        <v>3.6202469879518073</v>
      </c>
    </row>
    <row r="57" spans="1:5" ht="30">
      <c r="A57" s="328" t="s">
        <v>375</v>
      </c>
      <c r="B57" s="325" t="s">
        <v>73</v>
      </c>
      <c r="C57" s="332" t="s">
        <v>61</v>
      </c>
      <c r="D57" s="325"/>
      <c r="E57" s="405">
        <f>VLOOKUP($A57,'PLAN DOMINGO'!$A$1:$D$108,4,FALSE)</f>
        <v>2.6738200000000001</v>
      </c>
    </row>
    <row r="58" spans="1:5" ht="30">
      <c r="A58" s="328" t="s">
        <v>410</v>
      </c>
      <c r="B58" s="325" t="s">
        <v>123</v>
      </c>
      <c r="C58" s="332" t="s">
        <v>81</v>
      </c>
      <c r="D58" s="325"/>
      <c r="E58" s="405">
        <f>VLOOKUP($A58,'PLAN DOMINGO'!$A$1:$D$108,4,FALSE)</f>
        <v>2.29</v>
      </c>
    </row>
    <row r="59" spans="1:5" ht="30">
      <c r="A59" s="328" t="s">
        <v>384</v>
      </c>
      <c r="B59" s="325" t="s">
        <v>129</v>
      </c>
      <c r="C59" s="332" t="s">
        <v>18</v>
      </c>
      <c r="D59" s="325"/>
      <c r="E59" s="405">
        <f>VLOOKUP($A59,'PLAN DOMINGO'!$A$1:$D$108,4,FALSE)</f>
        <v>2.3637738666666666</v>
      </c>
    </row>
    <row r="60" spans="1:5" ht="45">
      <c r="A60" s="328" t="s">
        <v>376</v>
      </c>
      <c r="B60" s="325" t="s">
        <v>27</v>
      </c>
      <c r="C60" s="332" t="s">
        <v>26</v>
      </c>
      <c r="D60" s="325"/>
      <c r="E60" s="405">
        <f>VLOOKUP($A60,'PLAN DOMINGO'!$A$1:$D$108,4,FALSE)</f>
        <v>1.945317</v>
      </c>
    </row>
    <row r="61" spans="1:5" ht="30">
      <c r="A61" s="328" t="s">
        <v>388</v>
      </c>
      <c r="B61" s="325" t="s">
        <v>244</v>
      </c>
      <c r="C61" s="332" t="s">
        <v>55</v>
      </c>
      <c r="D61" s="325"/>
      <c r="E61" s="405">
        <f>VLOOKUP($A61,'PLAN DOMINGO'!$A$1:$D$108,4,FALSE)</f>
        <v>2.0036360000000002</v>
      </c>
    </row>
    <row r="62" spans="1:5" ht="25.5">
      <c r="A62" s="328" t="s">
        <v>409</v>
      </c>
      <c r="B62" s="325" t="s">
        <v>115</v>
      </c>
      <c r="C62" s="332" t="s">
        <v>81</v>
      </c>
      <c r="D62" s="325"/>
      <c r="E62" s="405">
        <v>1.67</v>
      </c>
    </row>
    <row r="63" spans="1:5" ht="25.5">
      <c r="A63" s="328" t="s">
        <v>369</v>
      </c>
      <c r="B63" s="325" t="s">
        <v>141</v>
      </c>
      <c r="C63" s="332" t="s">
        <v>55</v>
      </c>
      <c r="D63" s="325"/>
      <c r="E63" s="405">
        <f>VLOOKUP($A63,'PLAN DOMINGO'!$A$1:$D$108,4,FALSE)</f>
        <v>1.0825921982538851</v>
      </c>
    </row>
    <row r="64" spans="1:5" ht="30">
      <c r="A64" s="328" t="s">
        <v>370</v>
      </c>
      <c r="B64" s="325" t="s">
        <v>24</v>
      </c>
      <c r="C64" s="332" t="s">
        <v>55</v>
      </c>
      <c r="D64" s="325"/>
      <c r="E64" s="405">
        <f>VLOOKUP($A64,'PLAN DOMINGO'!$A$1:$D$108,4,FALSE)</f>
        <v>1.0279499999999999</v>
      </c>
    </row>
    <row r="65" spans="1:5" ht="30">
      <c r="A65" s="328" t="s">
        <v>377</v>
      </c>
      <c r="B65" s="325" t="s">
        <v>29</v>
      </c>
      <c r="C65" s="332" t="s">
        <v>28</v>
      </c>
      <c r="D65" s="325"/>
      <c r="E65" s="405">
        <f>VLOOKUP($A65,'PLAN DOMINGO'!$A$1:$D$108,4,FALSE)</f>
        <v>0.98367532800000002</v>
      </c>
    </row>
    <row r="66" spans="1:5" ht="25.5">
      <c r="A66" s="328" t="s">
        <v>367</v>
      </c>
      <c r="B66" s="325" t="s">
        <v>138</v>
      </c>
      <c r="C66" s="332" t="s">
        <v>55</v>
      </c>
      <c r="D66" s="326"/>
      <c r="E66" s="405">
        <f>VLOOKUP($A66,'PLAN DOMINGO'!$A$1:$D$108,4,FALSE)</f>
        <v>0.8742660888888889</v>
      </c>
    </row>
    <row r="67" spans="1:5" ht="30">
      <c r="A67" s="328" t="s">
        <v>419</v>
      </c>
      <c r="B67" s="325" t="s">
        <v>87</v>
      </c>
      <c r="C67" s="332" t="s">
        <v>55</v>
      </c>
      <c r="D67" s="326"/>
      <c r="E67" s="405">
        <f>VLOOKUP($A67,'PLAN DOMINGO'!$A$1:$D$108,4,FALSE)</f>
        <v>0.90542999999999996</v>
      </c>
    </row>
    <row r="68" spans="1:5" ht="45">
      <c r="A68" s="328" t="s">
        <v>371</v>
      </c>
      <c r="B68" s="325" t="s">
        <v>54</v>
      </c>
      <c r="C68" s="332" t="s">
        <v>55</v>
      </c>
      <c r="D68" s="326"/>
      <c r="E68" s="405">
        <f>VLOOKUP($A68,'PLAN DOMINGO'!$A$1:$D$108,4,FALSE)</f>
        <v>0.84922800000000009</v>
      </c>
    </row>
    <row r="69" spans="1:5" ht="30">
      <c r="A69" s="328" t="s">
        <v>378</v>
      </c>
      <c r="B69" s="325" t="s">
        <v>76</v>
      </c>
      <c r="C69" s="332" t="s">
        <v>26</v>
      </c>
      <c r="D69" s="326"/>
      <c r="E69" s="405">
        <f>VLOOKUP($A69,'PLAN DOMINGO'!$A$1:$D$108,4,FALSE)</f>
        <v>0.74341120000000005</v>
      </c>
    </row>
    <row r="70" spans="1:5" ht="30">
      <c r="A70" s="544" t="s">
        <v>373</v>
      </c>
      <c r="B70" s="545" t="s">
        <v>45</v>
      </c>
      <c r="C70" s="546" t="s">
        <v>10</v>
      </c>
      <c r="D70" s="326"/>
      <c r="E70" s="547">
        <f>VLOOKUP($A70,'PLAN DOMINGO'!$A$1:$D$108,4,FALSE)</f>
        <v>0.63482899999999998</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9.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29" t="s">
        <v>47</v>
      </c>
      <c r="B4" s="13" t="s">
        <v>46</v>
      </c>
      <c r="C4" s="331" t="s">
        <v>6</v>
      </c>
      <c r="D4" s="12" t="s">
        <v>7</v>
      </c>
      <c r="E4" s="486" t="s">
        <v>22</v>
      </c>
      <c r="F4" s="4"/>
    </row>
    <row r="5" spans="1:6" ht="42.75">
      <c r="A5" s="410" t="s">
        <v>477</v>
      </c>
      <c r="B5" s="150" t="s">
        <v>78</v>
      </c>
      <c r="C5" s="151"/>
      <c r="D5" s="152" t="s">
        <v>60</v>
      </c>
      <c r="E5" s="487">
        <f>VLOOKUP(A5,'Plan5 - sábado'!$A$4:$I$70,9,FALSE)</f>
        <v>1620.788561802</v>
      </c>
    </row>
    <row r="6" spans="1:6" s="4" customFormat="1" ht="57">
      <c r="A6" s="488" t="s">
        <v>488</v>
      </c>
      <c r="B6" s="150" t="s">
        <v>89</v>
      </c>
      <c r="C6" s="151"/>
      <c r="D6" s="152" t="s">
        <v>60</v>
      </c>
      <c r="E6" s="485">
        <v>1411.0805236040001</v>
      </c>
    </row>
    <row r="7" spans="1:6" s="4" customFormat="1" ht="42.75">
      <c r="A7" s="410" t="s">
        <v>506</v>
      </c>
      <c r="B7" s="150" t="s">
        <v>334</v>
      </c>
      <c r="C7" s="151"/>
      <c r="D7" s="152" t="s">
        <v>61</v>
      </c>
      <c r="E7" s="487">
        <f>VLOOKUP(A7,'Plan5 - sábado'!$A$4:$I$70,9,FALSE)</f>
        <v>459.19588999999996</v>
      </c>
    </row>
    <row r="8" spans="1:6" s="4" customFormat="1" ht="42.75">
      <c r="A8" s="413" t="s">
        <v>469</v>
      </c>
      <c r="B8" s="150" t="s">
        <v>604</v>
      </c>
      <c r="C8" s="151"/>
      <c r="D8" s="152" t="s">
        <v>61</v>
      </c>
      <c r="E8" s="487">
        <f>VLOOKUP(A8,'Plan5 - sábado'!$A$4:$I$70,9,FALSE)</f>
        <v>214.76835489999999</v>
      </c>
    </row>
    <row r="9" spans="1:6" s="4" customFormat="1" ht="28.5">
      <c r="A9" s="415" t="s">
        <v>461</v>
      </c>
      <c r="B9" s="150" t="s">
        <v>174</v>
      </c>
      <c r="C9" s="151"/>
      <c r="D9" s="152" t="s">
        <v>10</v>
      </c>
      <c r="E9" s="487">
        <f>VLOOKUP(A9,'Plan5 - sábado'!$A$4:$I$70,9,FALSE)</f>
        <v>149.34814172739758</v>
      </c>
    </row>
    <row r="10" spans="1:6" s="4" customFormat="1" ht="42.75">
      <c r="A10" s="410" t="s">
        <v>456</v>
      </c>
      <c r="B10" s="150" t="s">
        <v>77</v>
      </c>
      <c r="C10" s="151"/>
      <c r="D10" s="152" t="s">
        <v>61</v>
      </c>
      <c r="E10" s="487">
        <f>VLOOKUP(A10,'Plan5 - sábado'!$A$4:$I$70,9,FALSE)</f>
        <v>148.0991745</v>
      </c>
    </row>
    <row r="11" spans="1:6" s="4" customFormat="1" ht="25.5">
      <c r="A11" s="411" t="s">
        <v>460</v>
      </c>
      <c r="B11" s="150" t="s">
        <v>172</v>
      </c>
      <c r="C11" s="151"/>
      <c r="D11" s="152" t="s">
        <v>10</v>
      </c>
      <c r="E11" s="487">
        <f>VLOOKUP(A11,'Plan5 - sábado'!$A$4:$I$70,9,FALSE)</f>
        <v>141.98559046265058</v>
      </c>
    </row>
    <row r="12" spans="1:6" s="4" customFormat="1" ht="42.75">
      <c r="A12" s="410" t="s">
        <v>507</v>
      </c>
      <c r="B12" s="150" t="s">
        <v>88</v>
      </c>
      <c r="C12" s="151"/>
      <c r="D12" s="152" t="s">
        <v>55</v>
      </c>
      <c r="E12" s="487">
        <f>VLOOKUP(A12,'Plan5 - sábado'!$A$4:$I$70,9,FALSE)</f>
        <v>129.3948</v>
      </c>
    </row>
    <row r="13" spans="1:6" s="4" customFormat="1" ht="30">
      <c r="A13" s="413" t="s">
        <v>462</v>
      </c>
      <c r="B13" s="150" t="s">
        <v>34</v>
      </c>
      <c r="C13" s="151"/>
      <c r="D13" s="152" t="s">
        <v>10</v>
      </c>
      <c r="E13" s="487">
        <f>VLOOKUP(A13,'Plan5 - sábado'!$A$4:$I$70,9,FALSE)</f>
        <v>114.73410454120483</v>
      </c>
    </row>
    <row r="14" spans="1:6" s="4" customFormat="1" ht="28.5">
      <c r="A14" s="238" t="s">
        <v>486</v>
      </c>
      <c r="B14" s="150" t="s">
        <v>63</v>
      </c>
      <c r="C14" s="151"/>
      <c r="D14" s="152" t="s">
        <v>60</v>
      </c>
      <c r="E14" s="487">
        <f>VLOOKUP(A14,'Plan5 - sábado'!$A$4:$I$70,9,FALSE)</f>
        <v>123.063469</v>
      </c>
    </row>
    <row r="15" spans="1:6" s="4" customFormat="1" ht="30">
      <c r="A15" s="484" t="s">
        <v>508</v>
      </c>
      <c r="B15" s="150" t="s">
        <v>427</v>
      </c>
      <c r="C15" s="151"/>
      <c r="D15" s="152" t="s">
        <v>61</v>
      </c>
      <c r="E15" s="485">
        <v>112.97</v>
      </c>
    </row>
    <row r="16" spans="1:6" s="4" customFormat="1" ht="42.75">
      <c r="A16" s="238" t="s">
        <v>474</v>
      </c>
      <c r="B16" s="150" t="s">
        <v>321</v>
      </c>
      <c r="C16" s="151"/>
      <c r="D16" s="152" t="s">
        <v>55</v>
      </c>
      <c r="E16" s="487">
        <f>VLOOKUP(A16,'Plan5 - sábado'!$A$4:$I$70,9,FALSE)</f>
        <v>98.798714073599996</v>
      </c>
    </row>
    <row r="17" spans="1:5" s="4" customFormat="1" ht="28.5">
      <c r="A17" s="413" t="s">
        <v>471</v>
      </c>
      <c r="B17" s="150" t="s">
        <v>19</v>
      </c>
      <c r="C17" s="151"/>
      <c r="D17" s="152" t="s">
        <v>10</v>
      </c>
      <c r="E17" s="487">
        <f>VLOOKUP(A17,'Plan5 - sábado'!$A$4:$I$70,9,FALSE)</f>
        <v>94.032149500000003</v>
      </c>
    </row>
    <row r="18" spans="1:5" s="4" customFormat="1" ht="30">
      <c r="A18" s="413" t="s">
        <v>465</v>
      </c>
      <c r="B18" s="150" t="s">
        <v>15</v>
      </c>
      <c r="C18" s="151"/>
      <c r="D18" s="152" t="s">
        <v>61</v>
      </c>
      <c r="E18" s="487">
        <f>VLOOKUP(A18,'Plan5 - sábado'!$A$4:$I$70,9,FALSE)</f>
        <v>56.676130611802918</v>
      </c>
    </row>
    <row r="19" spans="1:5" s="4" customFormat="1" ht="25.5">
      <c r="A19" s="411" t="s">
        <v>464</v>
      </c>
      <c r="B19" s="150" t="s">
        <v>162</v>
      </c>
      <c r="C19" s="151"/>
      <c r="D19" s="152" t="s">
        <v>61</v>
      </c>
      <c r="E19" s="487">
        <f>VLOOKUP(A19,'Plan5 - sábado'!$A$4:$I$70,9,FALSE)</f>
        <v>41.446818032247442</v>
      </c>
    </row>
    <row r="20" spans="1:5" s="4" customFormat="1" ht="42.75">
      <c r="A20" s="410" t="s">
        <v>484</v>
      </c>
      <c r="B20" s="150" t="s">
        <v>79</v>
      </c>
      <c r="C20" s="151"/>
      <c r="D20" s="152" t="s">
        <v>18</v>
      </c>
      <c r="E20" s="487">
        <f>VLOOKUP(A20,'Plan5 - sábado'!$A$4:$I$70,9,FALSE)</f>
        <v>43.242930000000001</v>
      </c>
    </row>
    <row r="21" spans="1:5" s="4" customFormat="1" ht="71.25">
      <c r="A21" s="410" t="s">
        <v>483</v>
      </c>
      <c r="B21" s="150" t="s">
        <v>74</v>
      </c>
      <c r="C21" s="151"/>
      <c r="D21" s="152" t="s">
        <v>75</v>
      </c>
      <c r="E21" s="487">
        <f>VLOOKUP(A21,'Plan5 - sábado'!$A$4:$I$70,9,FALSE)</f>
        <v>40.524204399999995</v>
      </c>
    </row>
    <row r="22" spans="1:5" s="4" customFormat="1" ht="28.5">
      <c r="A22" s="410" t="s">
        <v>479</v>
      </c>
      <c r="B22" s="150" t="s">
        <v>113</v>
      </c>
      <c r="C22" s="151"/>
      <c r="D22" s="152" t="s">
        <v>55</v>
      </c>
      <c r="E22" s="487">
        <f>VLOOKUP(A22,'Plan5 - sábado'!$A$4:$I$70,9,FALSE)</f>
        <v>29.715850000000003</v>
      </c>
    </row>
    <row r="23" spans="1:5" s="4" customFormat="1" ht="30">
      <c r="A23" s="413" t="s">
        <v>463</v>
      </c>
      <c r="B23" s="150" t="s">
        <v>32</v>
      </c>
      <c r="C23" s="151"/>
      <c r="D23" s="152" t="s">
        <v>61</v>
      </c>
      <c r="E23" s="487">
        <f>VLOOKUP(A23,'Plan5 - sábado'!$A$4:$I$70,9,FALSE)</f>
        <v>21.051359128596971</v>
      </c>
    </row>
    <row r="24" spans="1:5" s="4" customFormat="1" ht="42.75">
      <c r="A24" s="410" t="s">
        <v>481</v>
      </c>
      <c r="B24" s="150" t="s">
        <v>69</v>
      </c>
      <c r="C24" s="151"/>
      <c r="D24" s="152" t="s">
        <v>55</v>
      </c>
      <c r="E24" s="487">
        <f>VLOOKUP(A24,'Plan5 - sábado'!$A$4:$I$70,9,FALSE)</f>
        <v>12.836000000000002</v>
      </c>
    </row>
    <row r="25" spans="1:5" s="4" customFormat="1" ht="28.5">
      <c r="A25" s="410" t="s">
        <v>457</v>
      </c>
      <c r="B25" s="150" t="s">
        <v>68</v>
      </c>
      <c r="C25" s="151"/>
      <c r="D25" s="152" t="s">
        <v>55</v>
      </c>
      <c r="E25" s="487">
        <f>VLOOKUP(A25,'Plan5 - sábado'!$A$4:$I$70,9,FALSE)</f>
        <v>10.160223</v>
      </c>
    </row>
    <row r="26" spans="1:5" s="4" customFormat="1" ht="28.5">
      <c r="A26" s="410" t="s">
        <v>478</v>
      </c>
      <c r="B26" s="150" t="s">
        <v>112</v>
      </c>
      <c r="C26" s="151"/>
      <c r="D26" s="152" t="s">
        <v>55</v>
      </c>
      <c r="E26" s="487">
        <f>VLOOKUP(A26,'Plan5 - sábado'!$A$4:$I$70,9,FALSE)</f>
        <v>8.7430999999999983</v>
      </c>
    </row>
    <row r="27" spans="1:5" s="4" customFormat="1" ht="30">
      <c r="A27" s="413" t="s">
        <v>459</v>
      </c>
      <c r="B27" s="150" t="s">
        <v>133</v>
      </c>
      <c r="C27" s="151"/>
      <c r="D27" s="152" t="s">
        <v>55</v>
      </c>
      <c r="E27" s="487">
        <f>VLOOKUP(A27,'Plan5 - sábado'!$A$4:$I$70,9,FALSE)</f>
        <v>3.4130476907630518</v>
      </c>
    </row>
    <row r="28" spans="1:5" s="4" customFormat="1" ht="28.5">
      <c r="A28" s="410" t="s">
        <v>487</v>
      </c>
      <c r="B28" s="150" t="s">
        <v>93</v>
      </c>
      <c r="C28" s="151"/>
      <c r="D28" s="152" t="s">
        <v>18</v>
      </c>
      <c r="E28" s="487">
        <f>VLOOKUP(A28,'Plan5 - sábado'!$A$4:$I$70,9,FALSE)</f>
        <v>3.39873</v>
      </c>
    </row>
    <row r="29" spans="1:5" s="4" customFormat="1" ht="42.75">
      <c r="A29" s="410" t="s">
        <v>452</v>
      </c>
      <c r="B29" s="150" t="s">
        <v>73</v>
      </c>
      <c r="C29" s="151"/>
      <c r="D29" s="152" t="s">
        <v>61</v>
      </c>
      <c r="E29" s="487">
        <f>VLOOKUP(A29,'Plan5 - sábado'!$A$4:$I$70,9,FALSE)</f>
        <v>2.4137559999999998</v>
      </c>
    </row>
    <row r="30" spans="1:5" s="4" customFormat="1" ht="30">
      <c r="A30" s="413" t="s">
        <v>467</v>
      </c>
      <c r="B30" s="150" t="s">
        <v>129</v>
      </c>
      <c r="C30" s="151"/>
      <c r="D30" s="152" t="s">
        <v>18</v>
      </c>
      <c r="E30" s="487">
        <f>VLOOKUP(A30,'Plan5 - sábado'!$A$4:$I$70,9,FALSE)</f>
        <v>2.0802693333333333</v>
      </c>
    </row>
    <row r="31" spans="1:5" s="4" customFormat="1" ht="57">
      <c r="A31" s="410" t="s">
        <v>453</v>
      </c>
      <c r="B31" s="150" t="s">
        <v>27</v>
      </c>
      <c r="C31" s="151"/>
      <c r="D31" s="152" t="s">
        <v>26</v>
      </c>
      <c r="E31" s="487">
        <f>VLOOKUP(A31,'Plan5 - sábado'!$A$4:$I$70,9,FALSE)</f>
        <v>1.8676919999999999</v>
      </c>
    </row>
    <row r="32" spans="1:5" s="4" customFormat="1" ht="28.5">
      <c r="A32" s="413" t="s">
        <v>475</v>
      </c>
      <c r="B32" s="150" t="s">
        <v>244</v>
      </c>
      <c r="C32" s="151"/>
      <c r="D32" s="152" t="s">
        <v>55</v>
      </c>
      <c r="E32" s="487">
        <f>VLOOKUP(A32,'Plan5 - sábado'!$A$4:$I$70,9,FALSE)</f>
        <v>1.7560020000000003</v>
      </c>
    </row>
    <row r="33" spans="1:5" s="4" customFormat="1" ht="28.5">
      <c r="A33" s="414" t="s">
        <v>458</v>
      </c>
      <c r="B33" s="150" t="s">
        <v>141</v>
      </c>
      <c r="C33" s="151"/>
      <c r="D33" s="152" t="s">
        <v>55</v>
      </c>
      <c r="E33" s="487">
        <f>VLOOKUP(A33,'Plan5 - sábado'!$A$4:$I$70,9,FALSE)</f>
        <v>0.99250554730225238</v>
      </c>
    </row>
    <row r="34" spans="1:5" s="4" customFormat="1" ht="28.5">
      <c r="A34" s="410" t="s">
        <v>454</v>
      </c>
      <c r="B34" s="150" t="s">
        <v>29</v>
      </c>
      <c r="C34" s="151"/>
      <c r="D34" s="152" t="s">
        <v>28</v>
      </c>
      <c r="E34" s="487">
        <f>VLOOKUP(A34,'Plan5 - sábado'!$A$4:$I$70,9,FALSE)</f>
        <v>0.94604193599999997</v>
      </c>
    </row>
    <row r="35" spans="1:5" s="4" customFormat="1" ht="28.5">
      <c r="A35" s="410" t="s">
        <v>472</v>
      </c>
      <c r="B35" s="150" t="s">
        <v>24</v>
      </c>
      <c r="C35" s="151"/>
      <c r="D35" s="152" t="s">
        <v>55</v>
      </c>
      <c r="E35" s="487">
        <f>VLOOKUP(A35,'Plan5 - sábado'!$A$4:$I$70,9,FALSE)</f>
        <v>0.91808999999999996</v>
      </c>
    </row>
    <row r="36" spans="1:5" s="4" customFormat="1" ht="28.5">
      <c r="A36" s="414" t="s">
        <v>468</v>
      </c>
      <c r="B36" s="150" t="s">
        <v>138</v>
      </c>
      <c r="C36" s="151"/>
      <c r="D36" s="152" t="s">
        <v>55</v>
      </c>
      <c r="E36" s="487">
        <f>VLOOKUP(A36,'Plan5 - sábado'!$A$4:$I$70,9,FALSE)</f>
        <v>0.84372831111111113</v>
      </c>
    </row>
    <row r="37" spans="1:5" s="4" customFormat="1" ht="42.75">
      <c r="A37" s="410" t="s">
        <v>473</v>
      </c>
      <c r="B37" s="150" t="s">
        <v>54</v>
      </c>
      <c r="C37" s="151"/>
      <c r="D37" s="152" t="s">
        <v>55</v>
      </c>
      <c r="E37" s="487">
        <f>VLOOKUP(A37,'Plan5 - sábado'!$A$4:$I$70,9,FALSE)</f>
        <v>0.7454385</v>
      </c>
    </row>
    <row r="38" spans="1:5" s="4" customFormat="1" ht="42.75">
      <c r="A38" s="410" t="s">
        <v>455</v>
      </c>
      <c r="B38" s="150" t="s">
        <v>76</v>
      </c>
      <c r="C38" s="151"/>
      <c r="D38" s="152" t="s">
        <v>26</v>
      </c>
      <c r="E38" s="487">
        <f>VLOOKUP(A38,'Plan5 - sábado'!$A$4:$I$70,9,FALSE)</f>
        <v>0.7102755999999999</v>
      </c>
    </row>
    <row r="39" spans="1:5" s="4" customFormat="1" ht="42.75">
      <c r="A39" s="410" t="s">
        <v>505</v>
      </c>
      <c r="B39" s="150" t="s">
        <v>87</v>
      </c>
      <c r="C39" s="151"/>
      <c r="D39" s="152" t="s">
        <v>55</v>
      </c>
      <c r="E39" s="487">
        <f>VLOOKUP(A39,'Plan5 - sábado'!$A$4:$I$70,9,FALSE)</f>
        <v>0.73012499999999991</v>
      </c>
    </row>
    <row r="40" spans="1:5" s="4" customFormat="1" ht="42.75">
      <c r="A40" s="413" t="s">
        <v>451</v>
      </c>
      <c r="B40" s="150" t="s">
        <v>45</v>
      </c>
      <c r="C40" s="151"/>
      <c r="D40" s="152" t="s">
        <v>10</v>
      </c>
      <c r="E40" s="487">
        <f>VLOOKUP(A40,'Plan5 - sábado'!$A$4:$I$70,9,FALSE)</f>
        <v>0.60493699999999995</v>
      </c>
    </row>
    <row r="41" spans="1:5" s="4" customFormat="1">
      <c r="A41" s="403"/>
      <c r="B41" s="386"/>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3" t="s">
        <v>475</v>
      </c>
      <c r="B76" s="150" t="s">
        <v>244</v>
      </c>
      <c r="C76" s="151"/>
      <c r="D76" s="152" t="s">
        <v>55</v>
      </c>
    </row>
    <row r="77" spans="1:4" ht="28.5">
      <c r="A77" s="414" t="s">
        <v>458</v>
      </c>
      <c r="B77" s="150" t="s">
        <v>141</v>
      </c>
      <c r="C77" s="151"/>
      <c r="D77" s="152" t="s">
        <v>55</v>
      </c>
    </row>
    <row r="78" spans="1:4" ht="30">
      <c r="A78" s="413" t="s">
        <v>459</v>
      </c>
      <c r="B78" s="150" t="s">
        <v>133</v>
      </c>
      <c r="C78" s="151"/>
      <c r="D78" s="152" t="s">
        <v>55</v>
      </c>
    </row>
    <row r="79" spans="1:4" ht="25.5">
      <c r="A79" s="411" t="s">
        <v>460</v>
      </c>
      <c r="B79" s="150" t="s">
        <v>172</v>
      </c>
      <c r="C79" s="151"/>
      <c r="D79" s="152" t="s">
        <v>10</v>
      </c>
    </row>
    <row r="80" spans="1:4" ht="28.5">
      <c r="A80" s="415" t="s">
        <v>461</v>
      </c>
      <c r="B80" s="150" t="s">
        <v>174</v>
      </c>
      <c r="C80" s="151"/>
      <c r="D80" s="152" t="s">
        <v>10</v>
      </c>
    </row>
    <row r="81" spans="1:4" ht="30">
      <c r="A81" s="413" t="s">
        <v>462</v>
      </c>
      <c r="B81" s="150" t="s">
        <v>34</v>
      </c>
      <c r="C81" s="151"/>
      <c r="D81" s="152" t="s">
        <v>10</v>
      </c>
    </row>
    <row r="82" spans="1:4" ht="30">
      <c r="A82" s="413" t="s">
        <v>463</v>
      </c>
      <c r="B82" s="150" t="s">
        <v>32</v>
      </c>
      <c r="C82" s="151"/>
      <c r="D82" s="152" t="s">
        <v>61</v>
      </c>
    </row>
    <row r="83" spans="1:4" ht="25.5">
      <c r="A83" s="411" t="s">
        <v>464</v>
      </c>
      <c r="B83" s="150" t="s">
        <v>162</v>
      </c>
      <c r="C83" s="151"/>
      <c r="D83" s="152" t="s">
        <v>61</v>
      </c>
    </row>
    <row r="84" spans="1:4" ht="30">
      <c r="A84" s="413" t="s">
        <v>465</v>
      </c>
      <c r="B84" s="150" t="s">
        <v>15</v>
      </c>
      <c r="C84" s="151"/>
      <c r="D84" s="152" t="s">
        <v>61</v>
      </c>
    </row>
    <row r="85" spans="1:4" ht="30">
      <c r="A85" s="413" t="s">
        <v>467</v>
      </c>
      <c r="B85" s="150" t="s">
        <v>129</v>
      </c>
      <c r="C85" s="151"/>
      <c r="D85" s="152" t="s">
        <v>18</v>
      </c>
    </row>
    <row r="86" spans="1:4" ht="28.5">
      <c r="A86" s="406" t="s">
        <v>426</v>
      </c>
      <c r="B86" s="150" t="s">
        <v>427</v>
      </c>
      <c r="C86" s="151"/>
      <c r="D86" s="152" t="s">
        <v>61</v>
      </c>
    </row>
    <row r="87" spans="1:4" ht="30">
      <c r="A87" s="413" t="s">
        <v>508</v>
      </c>
      <c r="B87" s="150" t="s">
        <v>427</v>
      </c>
      <c r="C87" s="151"/>
      <c r="D87" s="152" t="s">
        <v>61</v>
      </c>
    </row>
    <row r="88" spans="1:4" ht="28.5">
      <c r="A88" s="414" t="s">
        <v>468</v>
      </c>
      <c r="B88" s="150" t="s">
        <v>138</v>
      </c>
      <c r="C88" s="151"/>
      <c r="D88" s="152" t="s">
        <v>55</v>
      </c>
    </row>
    <row r="89" spans="1:4" ht="57">
      <c r="A89" s="412" t="s">
        <v>469</v>
      </c>
      <c r="B89" s="150" t="s">
        <v>305</v>
      </c>
      <c r="C89" s="151"/>
      <c r="D89" s="152" t="s">
        <v>61</v>
      </c>
    </row>
    <row r="90" spans="1:4" ht="42.75">
      <c r="A90" s="413" t="s">
        <v>451</v>
      </c>
      <c r="B90" s="150" t="s">
        <v>45</v>
      </c>
      <c r="C90" s="151"/>
      <c r="D90" s="152" t="s">
        <v>10</v>
      </c>
    </row>
    <row r="91" spans="1:4" ht="28.5">
      <c r="A91" s="413" t="s">
        <v>471</v>
      </c>
      <c r="B91" s="150" t="s">
        <v>19</v>
      </c>
      <c r="C91" s="151"/>
      <c r="D91" s="152" t="s">
        <v>10</v>
      </c>
    </row>
    <row r="92" spans="1:4" ht="28.5">
      <c r="A92" s="410" t="s">
        <v>487</v>
      </c>
      <c r="B92" s="150" t="s">
        <v>93</v>
      </c>
      <c r="C92" s="151"/>
      <c r="D92" s="152" t="s">
        <v>18</v>
      </c>
    </row>
    <row r="93" spans="1:4" ht="42.75">
      <c r="A93" s="410" t="s">
        <v>452</v>
      </c>
      <c r="B93" s="150" t="s">
        <v>73</v>
      </c>
      <c r="C93" s="151"/>
      <c r="D93" s="152" t="s">
        <v>61</v>
      </c>
    </row>
    <row r="94" spans="1:4" ht="42.75">
      <c r="A94" s="410" t="s">
        <v>477</v>
      </c>
      <c r="B94" s="150" t="s">
        <v>78</v>
      </c>
      <c r="C94" s="151"/>
      <c r="D94" s="152" t="s">
        <v>60</v>
      </c>
    </row>
    <row r="95" spans="1:4" ht="57">
      <c r="A95" s="410" t="s">
        <v>488</v>
      </c>
      <c r="B95" s="150" t="s">
        <v>89</v>
      </c>
      <c r="C95" s="151"/>
      <c r="D95" s="152" t="s">
        <v>60</v>
      </c>
    </row>
    <row r="96" spans="1:4" ht="28.5">
      <c r="A96" s="410" t="s">
        <v>478</v>
      </c>
      <c r="B96" s="150" t="s">
        <v>112</v>
      </c>
      <c r="C96" s="151"/>
      <c r="D96" s="152" t="s">
        <v>55</v>
      </c>
    </row>
    <row r="97" spans="1:4" ht="28.5">
      <c r="A97" s="410" t="s">
        <v>479</v>
      </c>
      <c r="B97" s="150" t="s">
        <v>113</v>
      </c>
      <c r="C97" s="151"/>
      <c r="D97" s="152" t="s">
        <v>55</v>
      </c>
    </row>
    <row r="98" spans="1:4" ht="42.75">
      <c r="A98" s="410" t="s">
        <v>481</v>
      </c>
      <c r="B98" s="150" t="s">
        <v>69</v>
      </c>
      <c r="C98" s="151"/>
      <c r="D98" s="152" t="s">
        <v>55</v>
      </c>
    </row>
    <row r="99" spans="1:4" ht="57">
      <c r="A99" s="410" t="s">
        <v>453</v>
      </c>
      <c r="B99" s="150" t="s">
        <v>27</v>
      </c>
      <c r="C99" s="151"/>
      <c r="D99" s="152" t="s">
        <v>26</v>
      </c>
    </row>
    <row r="100" spans="1:4" ht="71.25">
      <c r="A100" s="410" t="s">
        <v>483</v>
      </c>
      <c r="B100" s="150" t="s">
        <v>74</v>
      </c>
      <c r="C100" s="151"/>
      <c r="D100" s="152" t="s">
        <v>75</v>
      </c>
    </row>
    <row r="101" spans="1:4" ht="42.75">
      <c r="A101" s="410" t="s">
        <v>484</v>
      </c>
      <c r="B101" s="150" t="s">
        <v>79</v>
      </c>
      <c r="C101" s="151"/>
      <c r="D101" s="152" t="s">
        <v>18</v>
      </c>
    </row>
    <row r="102" spans="1:4" ht="42.75">
      <c r="A102" s="410" t="s">
        <v>506</v>
      </c>
      <c r="B102" s="150" t="s">
        <v>334</v>
      </c>
      <c r="C102" s="151"/>
      <c r="D102" s="152" t="s">
        <v>61</v>
      </c>
    </row>
    <row r="103" spans="1:4" ht="28.5">
      <c r="A103" s="410" t="s">
        <v>454</v>
      </c>
      <c r="B103" s="150" t="s">
        <v>29</v>
      </c>
      <c r="C103" s="151"/>
      <c r="D103" s="152" t="s">
        <v>28</v>
      </c>
    </row>
    <row r="104" spans="1:4" ht="42.75">
      <c r="A104" s="410" t="s">
        <v>455</v>
      </c>
      <c r="B104" s="150" t="s">
        <v>76</v>
      </c>
      <c r="C104" s="151"/>
      <c r="D104" s="152" t="s">
        <v>26</v>
      </c>
    </row>
    <row r="105" spans="1:4" ht="42.75">
      <c r="A105" s="410" t="s">
        <v>456</v>
      </c>
      <c r="B105" s="150" t="s">
        <v>77</v>
      </c>
      <c r="C105" s="151"/>
      <c r="D105" s="152" t="s">
        <v>61</v>
      </c>
    </row>
    <row r="106" spans="1:4" ht="28.5">
      <c r="A106" s="410" t="s">
        <v>472</v>
      </c>
      <c r="B106" s="150" t="s">
        <v>24</v>
      </c>
      <c r="C106" s="151"/>
      <c r="D106" s="152" t="s">
        <v>55</v>
      </c>
    </row>
    <row r="107" spans="1:4" ht="42.75">
      <c r="A107" s="410" t="s">
        <v>473</v>
      </c>
      <c r="B107" s="150" t="s">
        <v>54</v>
      </c>
      <c r="C107" s="151"/>
      <c r="D107" s="152" t="s">
        <v>55</v>
      </c>
    </row>
    <row r="108" spans="1:4" ht="42.75">
      <c r="A108" s="410" t="s">
        <v>505</v>
      </c>
      <c r="B108" s="150" t="s">
        <v>87</v>
      </c>
      <c r="C108" s="151"/>
      <c r="D108" s="152" t="s">
        <v>55</v>
      </c>
    </row>
    <row r="109" spans="1:4" ht="28.5">
      <c r="A109" s="410" t="s">
        <v>457</v>
      </c>
      <c r="B109" s="150" t="s">
        <v>68</v>
      </c>
      <c r="C109" s="151"/>
      <c r="D109" s="152" t="s">
        <v>55</v>
      </c>
    </row>
    <row r="110" spans="1:4" ht="42.75">
      <c r="A110" s="410" t="s">
        <v>507</v>
      </c>
      <c r="B110" s="150" t="s">
        <v>88</v>
      </c>
      <c r="C110" s="151"/>
      <c r="D110" s="152" t="s">
        <v>55</v>
      </c>
    </row>
  </sheetData>
  <autoFilter ref="A4:E41">
    <sortState ref="A5:E41">
      <sortCondition descending="1" ref="E4:E41"/>
    </sortState>
  </autoFilter>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0.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29" t="s">
        <v>47</v>
      </c>
      <c r="B4" s="13" t="s">
        <v>46</v>
      </c>
      <c r="C4" s="331" t="s">
        <v>6</v>
      </c>
      <c r="D4" s="12" t="s">
        <v>7</v>
      </c>
      <c r="E4" s="486" t="s">
        <v>22</v>
      </c>
      <c r="F4" s="4"/>
    </row>
    <row r="5" spans="1:6" ht="42.75">
      <c r="A5" s="410" t="s">
        <v>535</v>
      </c>
      <c r="B5" s="150" t="s">
        <v>78</v>
      </c>
      <c r="C5" s="151"/>
      <c r="D5" s="152" t="s">
        <v>60</v>
      </c>
      <c r="E5" s="487">
        <f>VLOOKUP($A5,'PLAN NOTURNO'!$A$4:$I$69,9,FALSE)</f>
        <v>1510.335485802</v>
      </c>
    </row>
    <row r="6" spans="1:6" s="4" customFormat="1" ht="57">
      <c r="A6" s="488" t="s">
        <v>546</v>
      </c>
      <c r="B6" s="150" t="s">
        <v>89</v>
      </c>
      <c r="C6" s="151"/>
      <c r="D6" s="152" t="s">
        <v>60</v>
      </c>
      <c r="E6" s="485">
        <v>1411.0805236040001</v>
      </c>
    </row>
    <row r="7" spans="1:6" s="4" customFormat="1" ht="42.75">
      <c r="A7" s="410" t="s">
        <v>564</v>
      </c>
      <c r="B7" s="150" t="s">
        <v>334</v>
      </c>
      <c r="C7" s="151"/>
      <c r="D7" s="152" t="s">
        <v>61</v>
      </c>
      <c r="E7" s="487">
        <f>VLOOKUP($A7,'PLAN NOTURNO'!$A$4:$I$69,9,FALSE)</f>
        <v>438.748358</v>
      </c>
    </row>
    <row r="8" spans="1:6" s="4" customFormat="1" ht="42.75">
      <c r="A8" s="413" t="s">
        <v>527</v>
      </c>
      <c r="B8" s="150" t="s">
        <v>604</v>
      </c>
      <c r="C8" s="151"/>
      <c r="D8" s="152" t="s">
        <v>61</v>
      </c>
      <c r="E8" s="487">
        <f>VLOOKUP($A8,'PLAN NOTURNO'!$A$4:$I$69,9,FALSE)</f>
        <v>191.80335489999999</v>
      </c>
    </row>
    <row r="9" spans="1:6" s="4" customFormat="1" ht="28.5">
      <c r="A9" s="415" t="s">
        <v>519</v>
      </c>
      <c r="B9" s="150" t="s">
        <v>174</v>
      </c>
      <c r="C9" s="151"/>
      <c r="D9" s="152" t="s">
        <v>10</v>
      </c>
      <c r="E9" s="487">
        <f>VLOOKUP($A9,'PLAN NOTURNO'!$A$4:$I$69,9,FALSE)</f>
        <v>148.35112864546986</v>
      </c>
    </row>
    <row r="10" spans="1:6" s="4" customFormat="1" ht="42.75">
      <c r="A10" s="410" t="s">
        <v>514</v>
      </c>
      <c r="B10" s="150" t="s">
        <v>77</v>
      </c>
      <c r="C10" s="151"/>
      <c r="D10" s="152" t="s">
        <v>61</v>
      </c>
      <c r="E10" s="487">
        <f>VLOOKUP($A10,'PLAN NOTURNO'!$A$4:$I$69,9,FALSE)</f>
        <v>147.16210079999999</v>
      </c>
    </row>
    <row r="11" spans="1:6" s="4" customFormat="1" ht="25.5">
      <c r="A11" s="411" t="s">
        <v>518</v>
      </c>
      <c r="B11" s="150" t="s">
        <v>172</v>
      </c>
      <c r="C11" s="151"/>
      <c r="D11" s="152" t="s">
        <v>10</v>
      </c>
      <c r="E11" s="487">
        <f>VLOOKUP($A11,'PLAN NOTURNO'!$A$4:$I$69,9,FALSE)</f>
        <v>140.99486955180723</v>
      </c>
    </row>
    <row r="12" spans="1:6" s="4" customFormat="1" ht="42.75">
      <c r="A12" s="410" t="s">
        <v>565</v>
      </c>
      <c r="B12" s="150" t="s">
        <v>88</v>
      </c>
      <c r="C12" s="151"/>
      <c r="D12" s="152" t="s">
        <v>55</v>
      </c>
      <c r="E12" s="487">
        <f>VLOOKUP($A12,'PLAN NOTURNO'!$A$4:$I$69,9,FALSE)</f>
        <v>117.51299999999999</v>
      </c>
    </row>
    <row r="13" spans="1:6" s="4" customFormat="1" ht="30">
      <c r="A13" s="413" t="s">
        <v>520</v>
      </c>
      <c r="B13" s="150" t="s">
        <v>34</v>
      </c>
      <c r="C13" s="151"/>
      <c r="D13" s="152" t="s">
        <v>10</v>
      </c>
      <c r="E13" s="487">
        <f>VLOOKUP($A13,'PLAN NOTURNO'!$A$4:$I$69,9,FALSE)</f>
        <v>113.74338363036145</v>
      </c>
    </row>
    <row r="14" spans="1:6" s="4" customFormat="1" ht="28.5">
      <c r="A14" s="238" t="s">
        <v>544</v>
      </c>
      <c r="B14" s="150" t="s">
        <v>63</v>
      </c>
      <c r="C14" s="151"/>
      <c r="D14" s="152" t="s">
        <v>60</v>
      </c>
      <c r="E14" s="487">
        <f>VLOOKUP($A14,'PLAN NOTURNO'!$A$4:$I$69,9,FALSE)</f>
        <v>110.50854100000001</v>
      </c>
    </row>
    <row r="15" spans="1:6" s="4" customFormat="1" ht="30">
      <c r="A15" s="484" t="s">
        <v>566</v>
      </c>
      <c r="B15" s="150" t="s">
        <v>427</v>
      </c>
      <c r="C15" s="151"/>
      <c r="D15" s="152" t="s">
        <v>61</v>
      </c>
      <c r="E15" s="485">
        <v>112.97</v>
      </c>
    </row>
    <row r="16" spans="1:6" s="4" customFormat="1" ht="42.75">
      <c r="A16" s="238" t="s">
        <v>532</v>
      </c>
      <c r="B16" s="150" t="s">
        <v>321</v>
      </c>
      <c r="C16" s="151"/>
      <c r="D16" s="152" t="s">
        <v>55</v>
      </c>
      <c r="E16" s="487">
        <f>VLOOKUP($A16,'PLAN NOTURNO'!$A$4:$I$69,9,FALSE)</f>
        <v>95.754341015880001</v>
      </c>
    </row>
    <row r="17" spans="1:5" s="4" customFormat="1" ht="30">
      <c r="A17" s="413" t="s">
        <v>529</v>
      </c>
      <c r="B17" s="150" t="s">
        <v>19</v>
      </c>
      <c r="C17" s="151"/>
      <c r="D17" s="152" t="s">
        <v>10</v>
      </c>
      <c r="E17" s="487">
        <f>VLOOKUP($A17,'PLAN NOTURNO'!$A$4:$I$69,9,FALSE)</f>
        <v>93.449376999999998</v>
      </c>
    </row>
    <row r="18" spans="1:5" s="4" customFormat="1" ht="30">
      <c r="A18" s="413" t="s">
        <v>523</v>
      </c>
      <c r="B18" s="150" t="s">
        <v>15</v>
      </c>
      <c r="C18" s="151"/>
      <c r="D18" s="152" t="s">
        <v>61</v>
      </c>
      <c r="E18" s="487">
        <f>VLOOKUP($A18,'PLAN NOTURNO'!$A$4:$I$69,9,FALSE)</f>
        <v>55.946752485110984</v>
      </c>
    </row>
    <row r="19" spans="1:5" s="4" customFormat="1" ht="25.5">
      <c r="A19" s="411" t="s">
        <v>522</v>
      </c>
      <c r="B19" s="150" t="s">
        <v>162</v>
      </c>
      <c r="C19" s="151"/>
      <c r="D19" s="152" t="s">
        <v>61</v>
      </c>
      <c r="E19" s="487">
        <f>VLOOKUP($A19,'PLAN NOTURNO'!$A$4:$I$69,9,FALSE)</f>
        <v>40.174557420204017</v>
      </c>
    </row>
    <row r="20" spans="1:5" s="4" customFormat="1" ht="42.75">
      <c r="A20" s="410" t="s">
        <v>542</v>
      </c>
      <c r="B20" s="150" t="s">
        <v>79</v>
      </c>
      <c r="C20" s="151"/>
      <c r="D20" s="152" t="s">
        <v>18</v>
      </c>
      <c r="E20" s="487">
        <f>VLOOKUP($A20,'PLAN NOTURNO'!$A$4:$I$69,9,FALSE)</f>
        <v>39.195684</v>
      </c>
    </row>
    <row r="21" spans="1:5" s="4" customFormat="1" ht="71.25">
      <c r="A21" s="410" t="s">
        <v>541</v>
      </c>
      <c r="B21" s="150" t="s">
        <v>74</v>
      </c>
      <c r="C21" s="151"/>
      <c r="D21" s="152" t="s">
        <v>75</v>
      </c>
      <c r="E21" s="487">
        <f>VLOOKUP($A21,'PLAN NOTURNO'!$A$4:$I$69,9,FALSE)</f>
        <v>37.267249839999991</v>
      </c>
    </row>
    <row r="22" spans="1:5" s="4" customFormat="1" ht="28.5">
      <c r="A22" s="410" t="s">
        <v>537</v>
      </c>
      <c r="B22" s="150" t="s">
        <v>113</v>
      </c>
      <c r="C22" s="151"/>
      <c r="D22" s="152" t="s">
        <v>55</v>
      </c>
      <c r="E22" s="487">
        <f>VLOOKUP($A22,'PLAN NOTURNO'!$A$4:$I$69,9,FALSE)</f>
        <v>25.497039999999998</v>
      </c>
    </row>
    <row r="23" spans="1:5" s="4" customFormat="1" ht="30">
      <c r="A23" s="413" t="s">
        <v>521</v>
      </c>
      <c r="B23" s="150" t="s">
        <v>32</v>
      </c>
      <c r="C23" s="151"/>
      <c r="D23" s="152" t="s">
        <v>61</v>
      </c>
      <c r="E23" s="487">
        <f>VLOOKUP($A23,'PLAN NOTURNO'!$A$4:$I$69,9,FALSE)</f>
        <v>20.422778410014633</v>
      </c>
    </row>
    <row r="24" spans="1:5" s="4" customFormat="1" ht="42.75">
      <c r="A24" s="410" t="s">
        <v>539</v>
      </c>
      <c r="B24" s="150" t="s">
        <v>69</v>
      </c>
      <c r="C24" s="151"/>
      <c r="D24" s="152" t="s">
        <v>55</v>
      </c>
      <c r="E24" s="487">
        <f>VLOOKUP($A24,'PLAN NOTURNO'!$A$4:$I$69,9,FALSE)</f>
        <v>12.515600000000001</v>
      </c>
    </row>
    <row r="25" spans="1:5" s="4" customFormat="1" ht="28.5">
      <c r="A25" s="410" t="s">
        <v>515</v>
      </c>
      <c r="B25" s="150" t="s">
        <v>68</v>
      </c>
      <c r="C25" s="151"/>
      <c r="D25" s="152" t="s">
        <v>55</v>
      </c>
      <c r="E25" s="487">
        <f>VLOOKUP($A25,'PLAN NOTURNO'!$A$4:$I$69,9,FALSE)</f>
        <v>9.5586323999999987</v>
      </c>
    </row>
    <row r="26" spans="1:5" s="4" customFormat="1" ht="28.5">
      <c r="A26" s="410" t="s">
        <v>536</v>
      </c>
      <c r="B26" s="150" t="s">
        <v>112</v>
      </c>
      <c r="C26" s="151"/>
      <c r="D26" s="152" t="s">
        <v>55</v>
      </c>
      <c r="E26" s="487">
        <f>VLOOKUP($A26,'PLAN NOTURNO'!$A$4:$I$69,9,FALSE)</f>
        <v>7.8709999999999996</v>
      </c>
    </row>
    <row r="27" spans="1:5" s="4" customFormat="1" ht="30">
      <c r="A27" s="413" t="s">
        <v>517</v>
      </c>
      <c r="B27" s="150" t="s">
        <v>133</v>
      </c>
      <c r="C27" s="151"/>
      <c r="D27" s="152" t="s">
        <v>55</v>
      </c>
      <c r="E27" s="487">
        <f>VLOOKUP($A27,'PLAN NOTURNO'!$A$4:$I$69,9,FALSE)</f>
        <v>3.2887281124497996</v>
      </c>
    </row>
    <row r="28" spans="1:5" s="4" customFormat="1" ht="28.5">
      <c r="A28" s="410" t="s">
        <v>545</v>
      </c>
      <c r="B28" s="150" t="s">
        <v>93</v>
      </c>
      <c r="C28" s="151"/>
      <c r="D28" s="152" t="s">
        <v>18</v>
      </c>
      <c r="E28" s="487">
        <f>VLOOKUP($A28,'PLAN NOTURNO'!$A$4:$I$69,9,FALSE)</f>
        <v>2.9923800000000003</v>
      </c>
    </row>
    <row r="29" spans="1:5" s="4" customFormat="1" ht="42.75">
      <c r="A29" s="410" t="s">
        <v>510</v>
      </c>
      <c r="B29" s="150" t="s">
        <v>73</v>
      </c>
      <c r="C29" s="151"/>
      <c r="D29" s="152" t="s">
        <v>61</v>
      </c>
      <c r="E29" s="487">
        <f>VLOOKUP($A29,'PLAN NOTURNO'!$A$4:$I$69,9,FALSE)</f>
        <v>2.2577175999999999</v>
      </c>
    </row>
    <row r="30" spans="1:5" s="4" customFormat="1" ht="30">
      <c r="A30" s="413" t="s">
        <v>525</v>
      </c>
      <c r="B30" s="150" t="s">
        <v>129</v>
      </c>
      <c r="C30" s="151"/>
      <c r="D30" s="152" t="s">
        <v>18</v>
      </c>
      <c r="E30" s="487">
        <f>VLOOKUP($A30,'PLAN NOTURNO'!$A$4:$I$69,9,FALSE)</f>
        <v>1.910166613333333</v>
      </c>
    </row>
    <row r="31" spans="1:5" s="4" customFormat="1" ht="57">
      <c r="A31" s="410" t="s">
        <v>511</v>
      </c>
      <c r="B31" s="150" t="s">
        <v>27</v>
      </c>
      <c r="C31" s="151"/>
      <c r="D31" s="152" t="s">
        <v>26</v>
      </c>
      <c r="E31" s="487">
        <f>VLOOKUP($A31,'PLAN NOTURNO'!$A$4:$I$69,9,FALSE)</f>
        <v>1.8211170000000001</v>
      </c>
    </row>
    <row r="32" spans="1:5" s="4" customFormat="1" ht="28.5">
      <c r="A32" s="413" t="s">
        <v>533</v>
      </c>
      <c r="B32" s="150" t="s">
        <v>244</v>
      </c>
      <c r="C32" s="151"/>
      <c r="D32" s="152" t="s">
        <v>55</v>
      </c>
      <c r="E32" s="487">
        <f>VLOOKUP($A32,'PLAN NOTURNO'!$A$4:$I$69,9,FALSE)</f>
        <v>1.6074215999999999</v>
      </c>
    </row>
    <row r="33" spans="1:5" s="4" customFormat="1" ht="28.5">
      <c r="A33" s="414" t="s">
        <v>516</v>
      </c>
      <c r="B33" s="150" t="s">
        <v>141</v>
      </c>
      <c r="C33" s="151"/>
      <c r="D33" s="152" t="s">
        <v>55</v>
      </c>
      <c r="E33" s="487">
        <f>VLOOKUP($A33,'PLAN NOTURNO'!$A$4:$I$69,9,FALSE)</f>
        <v>0.93845355673127284</v>
      </c>
    </row>
    <row r="34" spans="1:5" s="4" customFormat="1" ht="28.5">
      <c r="A34" s="410" t="s">
        <v>512</v>
      </c>
      <c r="B34" s="150" t="s">
        <v>29</v>
      </c>
      <c r="C34" s="151"/>
      <c r="D34" s="152" t="s">
        <v>28</v>
      </c>
      <c r="E34" s="487">
        <f>VLOOKUP($A34,'PLAN NOTURNO'!$A$4:$I$69,9,FALSE)</f>
        <v>0.92346190080000012</v>
      </c>
    </row>
    <row r="35" spans="1:5" s="4" customFormat="1" ht="28.5">
      <c r="A35" s="410" t="s">
        <v>530</v>
      </c>
      <c r="B35" s="150" t="s">
        <v>24</v>
      </c>
      <c r="C35" s="151"/>
      <c r="D35" s="152" t="s">
        <v>55</v>
      </c>
      <c r="E35" s="487">
        <f>VLOOKUP($A35,'PLAN NOTURNO'!$A$4:$I$69,9,FALSE)</f>
        <v>0.85217399999999999</v>
      </c>
    </row>
    <row r="36" spans="1:5" s="4" customFormat="1" ht="28.5">
      <c r="A36" s="414" t="s">
        <v>526</v>
      </c>
      <c r="B36" s="150" t="s">
        <v>138</v>
      </c>
      <c r="C36" s="151"/>
      <c r="D36" s="152" t="s">
        <v>55</v>
      </c>
      <c r="E36" s="487">
        <f>VLOOKUP($A36,'PLAN NOTURNO'!$A$4:$I$69,9,FALSE)</f>
        <v>0.82540564444444442</v>
      </c>
    </row>
    <row r="37" spans="1:5" s="4" customFormat="1" ht="42.75">
      <c r="A37" s="410" t="s">
        <v>531</v>
      </c>
      <c r="B37" s="150" t="s">
        <v>54</v>
      </c>
      <c r="C37" s="151"/>
      <c r="D37" s="152" t="s">
        <v>55</v>
      </c>
      <c r="E37" s="487">
        <f>VLOOKUP($A37,'PLAN NOTURNO'!$A$4:$I$69,9,FALSE)</f>
        <v>0.68316479999999991</v>
      </c>
    </row>
    <row r="38" spans="1:5" s="4" customFormat="1" ht="42.75">
      <c r="A38" s="410" t="s">
        <v>513</v>
      </c>
      <c r="B38" s="150" t="s">
        <v>76</v>
      </c>
      <c r="C38" s="151"/>
      <c r="D38" s="152" t="s">
        <v>26</v>
      </c>
      <c r="E38" s="487">
        <f>VLOOKUP($A38,'PLAN NOTURNO'!$A$4:$I$69,9,FALSE)</f>
        <v>0.69039424000000005</v>
      </c>
    </row>
    <row r="39" spans="1:5" s="4" customFormat="1" ht="42.75">
      <c r="A39" s="410" t="s">
        <v>563</v>
      </c>
      <c r="B39" s="150" t="s">
        <v>87</v>
      </c>
      <c r="C39" s="151"/>
      <c r="D39" s="152" t="s">
        <v>55</v>
      </c>
      <c r="E39" s="487">
        <f>VLOOKUP($A39,'PLAN NOTURNO'!$A$4:$I$69,9,FALSE)</f>
        <v>0.62494199999999989</v>
      </c>
    </row>
    <row r="40" spans="1:5" s="4" customFormat="1" ht="42.75">
      <c r="A40" s="413" t="s">
        <v>509</v>
      </c>
      <c r="B40" s="150" t="s">
        <v>45</v>
      </c>
      <c r="C40" s="151"/>
      <c r="D40" s="152" t="s">
        <v>10</v>
      </c>
      <c r="E40" s="487">
        <f>VLOOKUP($A40,'PLAN NOTURNO'!$A$4:$I$69,9,FALSE)</f>
        <v>0.58700180000000002</v>
      </c>
    </row>
    <row r="41" spans="1:5" s="4" customFormat="1">
      <c r="A41" s="403"/>
      <c r="B41" s="386" t="s">
        <v>450</v>
      </c>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3" t="s">
        <v>475</v>
      </c>
      <c r="B76" s="150" t="s">
        <v>244</v>
      </c>
      <c r="C76" s="151"/>
      <c r="D76" s="152" t="s">
        <v>55</v>
      </c>
    </row>
    <row r="77" spans="1:4" ht="28.5">
      <c r="A77" s="414" t="s">
        <v>458</v>
      </c>
      <c r="B77" s="150" t="s">
        <v>141</v>
      </c>
      <c r="C77" s="151"/>
      <c r="D77" s="152" t="s">
        <v>55</v>
      </c>
    </row>
    <row r="78" spans="1:4" ht="30">
      <c r="A78" s="413" t="s">
        <v>459</v>
      </c>
      <c r="B78" s="150" t="s">
        <v>133</v>
      </c>
      <c r="C78" s="151"/>
      <c r="D78" s="152" t="s">
        <v>55</v>
      </c>
    </row>
    <row r="79" spans="1:4" ht="25.5">
      <c r="A79" s="411" t="s">
        <v>460</v>
      </c>
      <c r="B79" s="150" t="s">
        <v>172</v>
      </c>
      <c r="C79" s="151"/>
      <c r="D79" s="152" t="s">
        <v>10</v>
      </c>
    </row>
    <row r="80" spans="1:4" ht="28.5">
      <c r="A80" s="415" t="s">
        <v>461</v>
      </c>
      <c r="B80" s="150" t="s">
        <v>174</v>
      </c>
      <c r="C80" s="151"/>
      <c r="D80" s="152" t="s">
        <v>10</v>
      </c>
    </row>
    <row r="81" spans="1:4" ht="30">
      <c r="A81" s="413" t="s">
        <v>462</v>
      </c>
      <c r="B81" s="150" t="s">
        <v>34</v>
      </c>
      <c r="C81" s="151"/>
      <c r="D81" s="152" t="s">
        <v>10</v>
      </c>
    </row>
    <row r="82" spans="1:4" ht="30">
      <c r="A82" s="413" t="s">
        <v>463</v>
      </c>
      <c r="B82" s="150" t="s">
        <v>32</v>
      </c>
      <c r="C82" s="151"/>
      <c r="D82" s="152" t="s">
        <v>61</v>
      </c>
    </row>
    <row r="83" spans="1:4" ht="25.5">
      <c r="A83" s="411" t="s">
        <v>464</v>
      </c>
      <c r="B83" s="150" t="s">
        <v>162</v>
      </c>
      <c r="C83" s="151"/>
      <c r="D83" s="152" t="s">
        <v>61</v>
      </c>
    </row>
    <row r="84" spans="1:4" ht="30">
      <c r="A84" s="413" t="s">
        <v>465</v>
      </c>
      <c r="B84" s="150" t="s">
        <v>15</v>
      </c>
      <c r="C84" s="151"/>
      <c r="D84" s="152" t="s">
        <v>61</v>
      </c>
    </row>
    <row r="85" spans="1:4" ht="30">
      <c r="A85" s="413" t="s">
        <v>467</v>
      </c>
      <c r="B85" s="150" t="s">
        <v>129</v>
      </c>
      <c r="C85" s="151"/>
      <c r="D85" s="152" t="s">
        <v>18</v>
      </c>
    </row>
    <row r="86" spans="1:4" ht="28.5">
      <c r="A86" s="406" t="s">
        <v>426</v>
      </c>
      <c r="B86" s="150" t="s">
        <v>427</v>
      </c>
      <c r="C86" s="151"/>
      <c r="D86" s="152" t="s">
        <v>61</v>
      </c>
    </row>
    <row r="87" spans="1:4" ht="30">
      <c r="A87" s="413" t="s">
        <v>508</v>
      </c>
      <c r="B87" s="150" t="s">
        <v>427</v>
      </c>
      <c r="C87" s="151"/>
      <c r="D87" s="152" t="s">
        <v>61</v>
      </c>
    </row>
    <row r="88" spans="1:4" ht="28.5">
      <c r="A88" s="414" t="s">
        <v>468</v>
      </c>
      <c r="B88" s="150" t="s">
        <v>138</v>
      </c>
      <c r="C88" s="151"/>
      <c r="D88" s="152" t="s">
        <v>55</v>
      </c>
    </row>
    <row r="89" spans="1:4" ht="57">
      <c r="A89" s="412" t="s">
        <v>469</v>
      </c>
      <c r="B89" s="150" t="s">
        <v>305</v>
      </c>
      <c r="C89" s="151"/>
      <c r="D89" s="152" t="s">
        <v>61</v>
      </c>
    </row>
    <row r="90" spans="1:4" ht="42.75">
      <c r="A90" s="413" t="s">
        <v>451</v>
      </c>
      <c r="B90" s="150" t="s">
        <v>45</v>
      </c>
      <c r="C90" s="151"/>
      <c r="D90" s="152" t="s">
        <v>10</v>
      </c>
    </row>
    <row r="91" spans="1:4" ht="28.5">
      <c r="A91" s="413" t="s">
        <v>471</v>
      </c>
      <c r="B91" s="150" t="s">
        <v>19</v>
      </c>
      <c r="C91" s="151"/>
      <c r="D91" s="152" t="s">
        <v>10</v>
      </c>
    </row>
    <row r="92" spans="1:4" ht="28.5">
      <c r="A92" s="410" t="s">
        <v>487</v>
      </c>
      <c r="B92" s="150" t="s">
        <v>93</v>
      </c>
      <c r="C92" s="151"/>
      <c r="D92" s="152" t="s">
        <v>18</v>
      </c>
    </row>
    <row r="93" spans="1:4" ht="42.75">
      <c r="A93" s="410" t="s">
        <v>452</v>
      </c>
      <c r="B93" s="150" t="s">
        <v>73</v>
      </c>
      <c r="C93" s="151"/>
      <c r="D93" s="152" t="s">
        <v>61</v>
      </c>
    </row>
    <row r="94" spans="1:4" ht="42.75">
      <c r="A94" s="410" t="s">
        <v>477</v>
      </c>
      <c r="B94" s="150" t="s">
        <v>78</v>
      </c>
      <c r="C94" s="151"/>
      <c r="D94" s="152" t="s">
        <v>60</v>
      </c>
    </row>
    <row r="95" spans="1:4" ht="57">
      <c r="A95" s="410" t="s">
        <v>488</v>
      </c>
      <c r="B95" s="150" t="s">
        <v>89</v>
      </c>
      <c r="C95" s="151"/>
      <c r="D95" s="152" t="s">
        <v>60</v>
      </c>
    </row>
    <row r="96" spans="1:4" ht="28.5">
      <c r="A96" s="410" t="s">
        <v>478</v>
      </c>
      <c r="B96" s="150" t="s">
        <v>112</v>
      </c>
      <c r="C96" s="151"/>
      <c r="D96" s="152" t="s">
        <v>55</v>
      </c>
    </row>
    <row r="97" spans="1:4" ht="28.5">
      <c r="A97" s="410" t="s">
        <v>479</v>
      </c>
      <c r="B97" s="150" t="s">
        <v>113</v>
      </c>
      <c r="C97" s="151"/>
      <c r="D97" s="152" t="s">
        <v>55</v>
      </c>
    </row>
    <row r="98" spans="1:4" ht="42.75">
      <c r="A98" s="410" t="s">
        <v>481</v>
      </c>
      <c r="B98" s="150" t="s">
        <v>69</v>
      </c>
      <c r="C98" s="151"/>
      <c r="D98" s="152" t="s">
        <v>55</v>
      </c>
    </row>
    <row r="99" spans="1:4" ht="57">
      <c r="A99" s="410" t="s">
        <v>453</v>
      </c>
      <c r="B99" s="150" t="s">
        <v>27</v>
      </c>
      <c r="C99" s="151"/>
      <c r="D99" s="152" t="s">
        <v>26</v>
      </c>
    </row>
    <row r="100" spans="1:4" ht="71.25">
      <c r="A100" s="410" t="s">
        <v>483</v>
      </c>
      <c r="B100" s="150" t="s">
        <v>74</v>
      </c>
      <c r="C100" s="151"/>
      <c r="D100" s="152" t="s">
        <v>75</v>
      </c>
    </row>
    <row r="101" spans="1:4" ht="42.75">
      <c r="A101" s="410" t="s">
        <v>484</v>
      </c>
      <c r="B101" s="150" t="s">
        <v>79</v>
      </c>
      <c r="C101" s="151"/>
      <c r="D101" s="152" t="s">
        <v>18</v>
      </c>
    </row>
    <row r="102" spans="1:4" ht="42.75">
      <c r="A102" s="410" t="s">
        <v>506</v>
      </c>
      <c r="B102" s="150" t="s">
        <v>334</v>
      </c>
      <c r="C102" s="151"/>
      <c r="D102" s="152" t="s">
        <v>61</v>
      </c>
    </row>
    <row r="103" spans="1:4" ht="28.5">
      <c r="A103" s="410" t="s">
        <v>454</v>
      </c>
      <c r="B103" s="150" t="s">
        <v>29</v>
      </c>
      <c r="C103" s="151"/>
      <c r="D103" s="152" t="s">
        <v>28</v>
      </c>
    </row>
    <row r="104" spans="1:4" ht="42.75">
      <c r="A104" s="410" t="s">
        <v>455</v>
      </c>
      <c r="B104" s="150" t="s">
        <v>76</v>
      </c>
      <c r="C104" s="151"/>
      <c r="D104" s="152" t="s">
        <v>26</v>
      </c>
    </row>
    <row r="105" spans="1:4" ht="42.75">
      <c r="A105" s="410" t="s">
        <v>456</v>
      </c>
      <c r="B105" s="150" t="s">
        <v>77</v>
      </c>
      <c r="C105" s="151"/>
      <c r="D105" s="152" t="s">
        <v>61</v>
      </c>
    </row>
    <row r="106" spans="1:4" ht="28.5">
      <c r="A106" s="410" t="s">
        <v>472</v>
      </c>
      <c r="B106" s="150" t="s">
        <v>24</v>
      </c>
      <c r="C106" s="151"/>
      <c r="D106" s="152" t="s">
        <v>55</v>
      </c>
    </row>
    <row r="107" spans="1:4" ht="42.75">
      <c r="A107" s="410" t="s">
        <v>473</v>
      </c>
      <c r="B107" s="150" t="s">
        <v>54</v>
      </c>
      <c r="C107" s="151"/>
      <c r="D107" s="152" t="s">
        <v>55</v>
      </c>
    </row>
    <row r="108" spans="1:4" ht="42.75">
      <c r="A108" s="410" t="s">
        <v>505</v>
      </c>
      <c r="B108" s="150" t="s">
        <v>87</v>
      </c>
      <c r="C108" s="151"/>
      <c r="D108" s="152" t="s">
        <v>55</v>
      </c>
    </row>
    <row r="109" spans="1:4" ht="28.5">
      <c r="A109" s="410" t="s">
        <v>457</v>
      </c>
      <c r="B109" s="150" t="s">
        <v>68</v>
      </c>
      <c r="C109" s="151"/>
      <c r="D109" s="152" t="s">
        <v>55</v>
      </c>
    </row>
    <row r="110" spans="1:4" ht="42.75">
      <c r="A110" s="410" t="s">
        <v>507</v>
      </c>
      <c r="B110" s="150" t="s">
        <v>88</v>
      </c>
      <c r="C110" s="151"/>
      <c r="D110" s="152" t="s">
        <v>55</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1.xml><?xml version="1.0" encoding="utf-8"?>
<worksheet xmlns="http://schemas.openxmlformats.org/spreadsheetml/2006/main" xmlns:r="http://schemas.openxmlformats.org/officeDocument/2006/relationships">
  <dimension ref="A1:M71"/>
  <sheetViews>
    <sheetView topLeftCell="C1"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bestFit="1" customWidth="1"/>
    <col min="5" max="6" width="20.140625" customWidth="1"/>
    <col min="7" max="7" width="11.42578125" customWidth="1"/>
    <col min="8" max="9" width="20.140625" customWidth="1"/>
  </cols>
  <sheetData>
    <row r="1" spans="1:13">
      <c r="B1" s="11" t="s">
        <v>567</v>
      </c>
    </row>
    <row r="2" spans="1:13" ht="15.75" thickBot="1">
      <c r="B2" s="11" t="s">
        <v>568</v>
      </c>
    </row>
    <row r="3" spans="1:13" ht="15.75" thickTop="1">
      <c r="B3" s="11"/>
      <c r="F3" s="417" t="s">
        <v>569</v>
      </c>
      <c r="G3" s="418"/>
      <c r="H3" s="419" t="s">
        <v>570</v>
      </c>
      <c r="I3" s="420" t="s">
        <v>570</v>
      </c>
      <c r="M3" s="421" t="s">
        <v>571</v>
      </c>
    </row>
    <row r="4" spans="1:13" ht="50.25" customHeight="1">
      <c r="A4" s="422" t="s">
        <v>47</v>
      </c>
      <c r="B4" s="423" t="s">
        <v>46</v>
      </c>
      <c r="C4" s="424" t="s">
        <v>6</v>
      </c>
      <c r="D4" s="424" t="s">
        <v>7</v>
      </c>
      <c r="E4" s="425" t="s">
        <v>572</v>
      </c>
      <c r="F4" s="426" t="s">
        <v>573</v>
      </c>
      <c r="G4" s="427"/>
      <c r="H4" s="428" t="s">
        <v>574</v>
      </c>
      <c r="I4" s="429" t="s">
        <v>575</v>
      </c>
      <c r="M4" s="421" t="s">
        <v>570</v>
      </c>
    </row>
    <row r="5" spans="1:13" ht="30" hidden="1">
      <c r="A5" s="430">
        <v>4729</v>
      </c>
      <c r="B5" s="431" t="s">
        <v>49</v>
      </c>
      <c r="C5" s="432" t="s">
        <v>61</v>
      </c>
      <c r="D5" s="433"/>
      <c r="E5" s="434">
        <v>99.02</v>
      </c>
      <c r="F5" s="435">
        <v>99.02</v>
      </c>
      <c r="G5" s="436"/>
      <c r="H5" s="437"/>
      <c r="I5" s="438"/>
      <c r="M5" s="421" t="s">
        <v>576</v>
      </c>
    </row>
    <row r="6" spans="1:13" ht="34.5" customHeight="1">
      <c r="A6" s="349" t="s">
        <v>451</v>
      </c>
      <c r="B6" s="439" t="s">
        <v>45</v>
      </c>
      <c r="C6" s="440" t="s">
        <v>577</v>
      </c>
      <c r="D6" s="2"/>
      <c r="E6" s="441">
        <v>0.56000000000000005</v>
      </c>
      <c r="F6" s="442">
        <v>0.56999999999999995</v>
      </c>
      <c r="G6" s="443"/>
      <c r="H6" s="444">
        <v>0.59248200000000006</v>
      </c>
      <c r="I6" s="445">
        <v>0.60493699999999995</v>
      </c>
    </row>
    <row r="7" spans="1:13" ht="30">
      <c r="A7" s="349" t="s">
        <v>475</v>
      </c>
      <c r="B7" s="439" t="s">
        <v>588</v>
      </c>
      <c r="C7" s="440" t="s">
        <v>281</v>
      </c>
      <c r="D7" s="72"/>
      <c r="E7" s="441">
        <v>1.33</v>
      </c>
      <c r="F7" s="442">
        <v>1.41</v>
      </c>
      <c r="G7" s="443"/>
      <c r="H7" s="446">
        <v>1.6459940000000002</v>
      </c>
      <c r="I7" s="447">
        <v>1.7560020000000003</v>
      </c>
    </row>
    <row r="8" spans="1:13" ht="30">
      <c r="A8" s="349" t="s">
        <v>616</v>
      </c>
      <c r="B8" s="439" t="s">
        <v>589</v>
      </c>
      <c r="C8" s="440" t="s">
        <v>281</v>
      </c>
      <c r="D8" s="72"/>
      <c r="E8" s="441">
        <v>0.61</v>
      </c>
      <c r="F8" s="442">
        <v>0.63</v>
      </c>
      <c r="G8" s="443"/>
      <c r="H8" s="446">
        <v>0.72549400000000008</v>
      </c>
      <c r="I8" s="447">
        <v>0.76047199999999993</v>
      </c>
    </row>
    <row r="9" spans="1:13" ht="30">
      <c r="A9" s="349" t="s">
        <v>452</v>
      </c>
      <c r="B9" s="439" t="s">
        <v>590</v>
      </c>
      <c r="C9" s="440" t="s">
        <v>424</v>
      </c>
      <c r="D9" s="72"/>
      <c r="E9" s="441">
        <v>2.0699999999999998</v>
      </c>
      <c r="F9" s="442">
        <v>2.14</v>
      </c>
      <c r="G9" s="443"/>
      <c r="H9" s="444">
        <v>2.30518</v>
      </c>
      <c r="I9" s="445">
        <v>2.4137559999999998</v>
      </c>
    </row>
    <row r="10" spans="1:13" ht="45">
      <c r="A10" s="349" t="s">
        <v>453</v>
      </c>
      <c r="B10" s="439" t="s">
        <v>591</v>
      </c>
      <c r="C10" s="440" t="s">
        <v>592</v>
      </c>
      <c r="D10" s="72"/>
      <c r="E10" s="441">
        <v>1.75</v>
      </c>
      <c r="F10" s="442">
        <v>1.78</v>
      </c>
      <c r="G10" s="443"/>
      <c r="H10" s="444">
        <v>1.8353913750000002</v>
      </c>
      <c r="I10" s="445">
        <v>1.8676919999999999</v>
      </c>
    </row>
    <row r="11" spans="1:13" ht="30">
      <c r="A11" s="349" t="s">
        <v>454</v>
      </c>
      <c r="B11" s="439" t="s">
        <v>593</v>
      </c>
      <c r="C11" s="440" t="s">
        <v>594</v>
      </c>
      <c r="D11" s="72"/>
      <c r="E11" s="441">
        <v>0.89</v>
      </c>
      <c r="F11" s="442">
        <v>0.9</v>
      </c>
      <c r="G11" s="443"/>
      <c r="H11" s="444">
        <v>0.93036135600000014</v>
      </c>
      <c r="I11" s="445">
        <v>0.94604193599999997</v>
      </c>
    </row>
    <row r="12" spans="1:13" ht="30">
      <c r="A12" s="349" t="s">
        <v>455</v>
      </c>
      <c r="B12" s="439" t="s">
        <v>595</v>
      </c>
      <c r="C12" s="440" t="s">
        <v>592</v>
      </c>
      <c r="D12" s="81"/>
      <c r="E12" s="441">
        <v>0.66</v>
      </c>
      <c r="F12" s="442">
        <v>0.67</v>
      </c>
      <c r="G12" s="443"/>
      <c r="H12" s="444">
        <v>0.69646910000000006</v>
      </c>
      <c r="I12" s="445">
        <v>0.7102755999999999</v>
      </c>
    </row>
    <row r="13" spans="1:13" ht="45">
      <c r="A13" s="349" t="s">
        <v>456</v>
      </c>
      <c r="B13" s="439" t="s">
        <v>596</v>
      </c>
      <c r="C13" s="440" t="s">
        <v>424</v>
      </c>
      <c r="D13" s="72"/>
      <c r="E13" s="441">
        <v>146.01</v>
      </c>
      <c r="F13" s="442">
        <v>146.44999999999999</v>
      </c>
      <c r="G13" s="443"/>
      <c r="H13" s="444">
        <v>147.44663499999996</v>
      </c>
      <c r="I13" s="445">
        <v>148.0991745</v>
      </c>
    </row>
    <row r="14" spans="1:13" ht="30">
      <c r="A14" s="440" t="s">
        <v>457</v>
      </c>
      <c r="B14" s="439" t="s">
        <v>68</v>
      </c>
      <c r="C14" s="440" t="s">
        <v>281</v>
      </c>
      <c r="D14" s="72"/>
      <c r="E14" s="441">
        <v>8.8699999999999992</v>
      </c>
      <c r="F14" s="442">
        <v>9.14</v>
      </c>
      <c r="G14" s="443"/>
      <c r="H14" s="444">
        <v>9.7429100000000002</v>
      </c>
      <c r="I14" s="445">
        <v>10.160223</v>
      </c>
    </row>
    <row r="15" spans="1:13" ht="30">
      <c r="A15" s="328" t="s">
        <v>458</v>
      </c>
      <c r="B15" s="439" t="s">
        <v>597</v>
      </c>
      <c r="C15" s="448" t="s">
        <v>281</v>
      </c>
      <c r="D15" s="81"/>
      <c r="E15" s="441">
        <v>0.8</v>
      </c>
      <c r="F15" s="442">
        <v>0.83</v>
      </c>
      <c r="G15" s="443"/>
      <c r="H15" s="444">
        <v>0.95682766184738943</v>
      </c>
      <c r="I15" s="445">
        <v>0.99250554730225238</v>
      </c>
    </row>
    <row r="16" spans="1:13" ht="45">
      <c r="A16" s="328" t="s">
        <v>459</v>
      </c>
      <c r="B16" s="439" t="s">
        <v>598</v>
      </c>
      <c r="C16" s="448" t="s">
        <v>281</v>
      </c>
      <c r="D16" s="81"/>
      <c r="E16" s="441">
        <v>3.15</v>
      </c>
      <c r="F16" s="442">
        <v>3.21</v>
      </c>
      <c r="G16" s="443"/>
      <c r="H16" s="444">
        <v>3.3309885542168676</v>
      </c>
      <c r="I16" s="445">
        <v>3.4130476907630518</v>
      </c>
    </row>
    <row r="17" spans="1:11" ht="30">
      <c r="A17" s="210" t="s">
        <v>460</v>
      </c>
      <c r="B17" s="439" t="s">
        <v>599</v>
      </c>
      <c r="C17" s="448" t="s">
        <v>577</v>
      </c>
      <c r="D17" s="72"/>
      <c r="E17" s="441">
        <v>139.88999999999999</v>
      </c>
      <c r="F17" s="442">
        <v>140.33000000000001</v>
      </c>
      <c r="G17" s="449"/>
      <c r="H17" s="444">
        <v>141.31948437831326</v>
      </c>
      <c r="I17" s="445">
        <v>141.98559046265058</v>
      </c>
    </row>
    <row r="18" spans="1:11" ht="30">
      <c r="A18" s="328" t="s">
        <v>461</v>
      </c>
      <c r="B18" s="439" t="s">
        <v>600</v>
      </c>
      <c r="C18" s="450" t="s">
        <v>577</v>
      </c>
      <c r="D18" s="72"/>
      <c r="E18" s="441">
        <v>147.24</v>
      </c>
      <c r="F18" s="442">
        <v>147.69</v>
      </c>
      <c r="G18" s="449"/>
      <c r="H18" s="444">
        <v>148.68049212498795</v>
      </c>
      <c r="I18" s="445">
        <v>149.34814172739758</v>
      </c>
    </row>
    <row r="19" spans="1:11" ht="30">
      <c r="A19" s="349" t="s">
        <v>462</v>
      </c>
      <c r="B19" s="439" t="s">
        <v>601</v>
      </c>
      <c r="C19" s="450" t="s">
        <v>577</v>
      </c>
      <c r="D19" s="72"/>
      <c r="E19" s="441">
        <v>112.64</v>
      </c>
      <c r="F19" s="442">
        <v>113.08</v>
      </c>
      <c r="G19" s="449"/>
      <c r="H19" s="444">
        <v>114.06799845686747</v>
      </c>
      <c r="I19" s="445">
        <v>114.73410454120483</v>
      </c>
    </row>
    <row r="20" spans="1:11" ht="25.5">
      <c r="A20" s="349" t="s">
        <v>463</v>
      </c>
      <c r="B20" s="439" t="s">
        <v>32</v>
      </c>
      <c r="C20" s="450" t="s">
        <v>424</v>
      </c>
      <c r="D20" s="142"/>
      <c r="E20" s="441">
        <v>19.71</v>
      </c>
      <c r="F20" s="442">
        <v>20</v>
      </c>
      <c r="G20" s="449"/>
      <c r="H20" s="444">
        <v>20.612975125995778</v>
      </c>
      <c r="I20" s="445">
        <v>21.051359128596971</v>
      </c>
    </row>
    <row r="21" spans="1:11" ht="25.5">
      <c r="A21" s="210" t="s">
        <v>464</v>
      </c>
      <c r="B21" s="439" t="s">
        <v>162</v>
      </c>
      <c r="C21" s="450" t="s">
        <v>424</v>
      </c>
      <c r="D21" s="72"/>
      <c r="E21" s="441">
        <v>38.729999999999997</v>
      </c>
      <c r="F21" s="442">
        <v>39.33</v>
      </c>
      <c r="G21" s="449"/>
      <c r="H21" s="444">
        <v>40.559519578808818</v>
      </c>
      <c r="I21" s="445">
        <v>41.446818032247442</v>
      </c>
    </row>
    <row r="22" spans="1:11" ht="30">
      <c r="A22" s="349" t="s">
        <v>465</v>
      </c>
      <c r="B22" s="439" t="s">
        <v>15</v>
      </c>
      <c r="C22" s="450" t="s">
        <v>424</v>
      </c>
      <c r="D22" s="81"/>
      <c r="E22" s="441">
        <v>54.78</v>
      </c>
      <c r="F22" s="442">
        <v>55.06</v>
      </c>
      <c r="G22" s="449"/>
      <c r="H22" s="444">
        <v>56.19264712506768</v>
      </c>
      <c r="I22" s="445">
        <v>56.676130611802918</v>
      </c>
    </row>
    <row r="23" spans="1:11" ht="25.5">
      <c r="A23" s="349" t="s">
        <v>466</v>
      </c>
      <c r="B23" s="439" t="s">
        <v>30</v>
      </c>
      <c r="C23" s="450" t="s">
        <v>424</v>
      </c>
      <c r="D23" s="72"/>
      <c r="E23" s="451">
        <v>26.61</v>
      </c>
      <c r="F23" s="452">
        <v>26.63</v>
      </c>
      <c r="G23" s="449"/>
      <c r="H23" s="444">
        <v>26.666669678760222</v>
      </c>
      <c r="I23" s="445">
        <v>26.696052274883659</v>
      </c>
    </row>
    <row r="24" spans="1:11" ht="30">
      <c r="A24" s="328" t="s">
        <v>467</v>
      </c>
      <c r="B24" s="439" t="s">
        <v>602</v>
      </c>
      <c r="C24" s="450" t="s">
        <v>585</v>
      </c>
      <c r="D24" s="81"/>
      <c r="E24" s="451">
        <v>1.72</v>
      </c>
      <c r="F24" s="452">
        <v>1.8</v>
      </c>
      <c r="G24" s="449"/>
      <c r="H24" s="444">
        <v>1.9724954666666668</v>
      </c>
      <c r="I24" s="445">
        <v>2.0802693333333333</v>
      </c>
    </row>
    <row r="25" spans="1:11" ht="25.5">
      <c r="A25" s="328" t="s">
        <v>468</v>
      </c>
      <c r="B25" s="439" t="s">
        <v>603</v>
      </c>
      <c r="C25" s="450" t="s">
        <v>281</v>
      </c>
      <c r="D25" s="81"/>
      <c r="E25" s="451">
        <v>0.81</v>
      </c>
      <c r="F25" s="452">
        <v>0.81</v>
      </c>
      <c r="G25" s="449"/>
      <c r="H25" s="444">
        <v>0.83178608888888905</v>
      </c>
      <c r="I25" s="445">
        <v>0.84372831111111113</v>
      </c>
    </row>
    <row r="26" spans="1:11" ht="30">
      <c r="A26" s="349" t="s">
        <v>469</v>
      </c>
      <c r="B26" s="439" t="s">
        <v>604</v>
      </c>
      <c r="C26" s="450" t="s">
        <v>424</v>
      </c>
      <c r="D26" s="72"/>
      <c r="E26" s="451">
        <v>163.97</v>
      </c>
      <c r="F26" s="452">
        <v>176.49</v>
      </c>
      <c r="G26" s="449"/>
      <c r="H26" s="444">
        <v>196.9433549</v>
      </c>
      <c r="I26" s="445">
        <v>214.76835489999999</v>
      </c>
    </row>
    <row r="27" spans="1:11" ht="30">
      <c r="A27" s="328" t="s">
        <v>470</v>
      </c>
      <c r="B27" s="439" t="s">
        <v>605</v>
      </c>
      <c r="C27" s="450" t="s">
        <v>424</v>
      </c>
      <c r="D27" s="81"/>
      <c r="E27" s="451">
        <v>189.42</v>
      </c>
      <c r="F27" s="452">
        <v>205.49</v>
      </c>
      <c r="G27" s="449"/>
      <c r="H27" s="444">
        <v>238.70923489999998</v>
      </c>
      <c r="I27" s="445">
        <v>262.70923489999996</v>
      </c>
    </row>
    <row r="28" spans="1:11" ht="30">
      <c r="A28" s="328" t="s">
        <v>471</v>
      </c>
      <c r="B28" s="439" t="s">
        <v>606</v>
      </c>
      <c r="C28" s="450" t="s">
        <v>577</v>
      </c>
      <c r="D28" s="72"/>
      <c r="E28" s="451">
        <v>92.79</v>
      </c>
      <c r="F28" s="452">
        <v>93.06</v>
      </c>
      <c r="G28" s="449"/>
      <c r="H28" s="444">
        <v>93.624943999999999</v>
      </c>
      <c r="I28" s="445">
        <v>94.032149500000003</v>
      </c>
    </row>
    <row r="29" spans="1:11" ht="30">
      <c r="A29" s="349" t="s">
        <v>472</v>
      </c>
      <c r="B29" s="439" t="s">
        <v>607</v>
      </c>
      <c r="C29" s="450" t="s">
        <v>281</v>
      </c>
      <c r="D29" s="72"/>
      <c r="E29" s="451">
        <v>0.78</v>
      </c>
      <c r="F29" s="452">
        <v>0.81</v>
      </c>
      <c r="G29" s="449"/>
      <c r="H29" s="444">
        <v>0.87219000000000002</v>
      </c>
      <c r="I29" s="445">
        <v>0.91808999999999996</v>
      </c>
    </row>
    <row r="30" spans="1:11" ht="30">
      <c r="A30" s="328" t="s">
        <v>473</v>
      </c>
      <c r="B30" s="439" t="s">
        <v>608</v>
      </c>
      <c r="C30" s="450" t="s">
        <v>281</v>
      </c>
      <c r="D30" s="72"/>
      <c r="E30" s="451">
        <v>0.61</v>
      </c>
      <c r="F30" s="452">
        <v>0.64</v>
      </c>
      <c r="G30" s="449"/>
      <c r="H30" s="444">
        <v>0.70206299999999999</v>
      </c>
      <c r="I30" s="445">
        <v>0.7454385</v>
      </c>
      <c r="K30" s="328"/>
    </row>
    <row r="31" spans="1:11" ht="38.25">
      <c r="A31" s="328" t="s">
        <v>474</v>
      </c>
      <c r="B31" s="439" t="s">
        <v>609</v>
      </c>
      <c r="C31" s="450" t="s">
        <v>281</v>
      </c>
      <c r="D31" s="72"/>
      <c r="E31" s="451">
        <v>92.3</v>
      </c>
      <c r="F31" s="452">
        <v>93.72</v>
      </c>
      <c r="G31" s="449"/>
      <c r="H31" s="444">
        <v>96.675270178599973</v>
      </c>
      <c r="I31" s="445">
        <v>98.798714073599996</v>
      </c>
      <c r="K31" s="328"/>
    </row>
    <row r="32" spans="1:11" ht="30">
      <c r="A32" s="453" t="s">
        <v>475</v>
      </c>
      <c r="B32" s="454" t="s">
        <v>244</v>
      </c>
      <c r="C32" s="455" t="s">
        <v>281</v>
      </c>
      <c r="D32" s="456"/>
      <c r="E32" s="457">
        <v>1.33</v>
      </c>
      <c r="F32" s="457">
        <v>1.41</v>
      </c>
      <c r="G32" s="458"/>
      <c r="H32" s="459"/>
      <c r="I32" s="460"/>
    </row>
    <row r="33" spans="1:9" ht="60">
      <c r="A33" s="440" t="s">
        <v>476</v>
      </c>
      <c r="B33" s="439" t="s">
        <v>279</v>
      </c>
      <c r="C33" s="450" t="s">
        <v>424</v>
      </c>
      <c r="D33" s="72"/>
      <c r="E33" s="451">
        <v>6.25</v>
      </c>
      <c r="F33" s="461">
        <v>6.51</v>
      </c>
      <c r="G33" s="462"/>
      <c r="H33" s="444">
        <v>7.0800599999999996</v>
      </c>
      <c r="I33" s="445">
        <v>7.4514499999999995</v>
      </c>
    </row>
    <row r="34" spans="1:9" ht="60">
      <c r="A34" s="328" t="s">
        <v>477</v>
      </c>
      <c r="B34" s="439" t="s">
        <v>610</v>
      </c>
      <c r="C34" s="450" t="s">
        <v>611</v>
      </c>
      <c r="D34" s="217"/>
      <c r="E34" s="451">
        <v>1385.09</v>
      </c>
      <c r="F34" s="461">
        <v>1436.7</v>
      </c>
      <c r="G34" s="462"/>
      <c r="H34" s="444">
        <v>1543.687341802</v>
      </c>
      <c r="I34" s="445">
        <v>1620.788561802</v>
      </c>
    </row>
    <row r="35" spans="1:9">
      <c r="A35" s="440" t="s">
        <v>478</v>
      </c>
      <c r="B35" s="439" t="s">
        <v>112</v>
      </c>
      <c r="C35" s="450" t="s">
        <v>281</v>
      </c>
      <c r="D35" s="217"/>
      <c r="E35" s="451">
        <v>6.87</v>
      </c>
      <c r="F35" s="461">
        <v>7.27</v>
      </c>
      <c r="G35" s="462"/>
      <c r="H35" s="444">
        <v>8.1349999999999998</v>
      </c>
      <c r="I35" s="445">
        <v>8.7430999999999983</v>
      </c>
    </row>
    <row r="36" spans="1:9" ht="30">
      <c r="A36" s="440" t="s">
        <v>479</v>
      </c>
      <c r="B36" s="439" t="s">
        <v>113</v>
      </c>
      <c r="C36" s="450" t="s">
        <v>281</v>
      </c>
      <c r="D36" s="217"/>
      <c r="E36" s="451">
        <v>20.7</v>
      </c>
      <c r="F36" s="461">
        <v>22.66</v>
      </c>
      <c r="G36" s="462"/>
      <c r="H36" s="444">
        <v>26.787550000000003</v>
      </c>
      <c r="I36" s="445">
        <v>29.715850000000003</v>
      </c>
    </row>
    <row r="37" spans="1:9">
      <c r="A37" s="463" t="s">
        <v>480</v>
      </c>
      <c r="B37" s="464" t="s">
        <v>80</v>
      </c>
      <c r="C37" s="465" t="s">
        <v>84</v>
      </c>
      <c r="D37" s="217"/>
      <c r="E37" s="451">
        <v>18.93</v>
      </c>
      <c r="F37" s="461">
        <v>21.06</v>
      </c>
      <c r="G37" s="462"/>
      <c r="H37" s="444">
        <v>18.93</v>
      </c>
      <c r="I37" s="445">
        <v>21.06</v>
      </c>
    </row>
    <row r="38" spans="1:9" ht="45">
      <c r="A38" s="448" t="s">
        <v>481</v>
      </c>
      <c r="B38" s="439" t="s">
        <v>69</v>
      </c>
      <c r="C38" s="450" t="s">
        <v>281</v>
      </c>
      <c r="D38" s="217"/>
      <c r="E38" s="451">
        <v>11.6</v>
      </c>
      <c r="F38" s="461">
        <v>12.28</v>
      </c>
      <c r="G38" s="462"/>
      <c r="H38" s="444">
        <v>12.077999999999999</v>
      </c>
      <c r="I38" s="445">
        <v>12.836000000000002</v>
      </c>
    </row>
    <row r="39" spans="1:9" ht="30">
      <c r="A39" s="238" t="s">
        <v>499</v>
      </c>
      <c r="B39" s="466" t="s">
        <v>65</v>
      </c>
      <c r="C39" s="467" t="s">
        <v>579</v>
      </c>
      <c r="D39" s="217"/>
      <c r="E39" s="451">
        <v>13416.28</v>
      </c>
      <c r="F39" s="461">
        <v>15544.2</v>
      </c>
      <c r="G39" s="462"/>
      <c r="H39" s="444">
        <v>19993.035</v>
      </c>
      <c r="I39" s="445">
        <v>23178.959999999999</v>
      </c>
    </row>
    <row r="40" spans="1:9">
      <c r="A40" s="237" t="s">
        <v>500</v>
      </c>
      <c r="B40" s="466" t="s">
        <v>124</v>
      </c>
      <c r="C40" s="467" t="s">
        <v>579</v>
      </c>
      <c r="D40" s="217"/>
      <c r="E40" s="451">
        <v>15244.42</v>
      </c>
      <c r="F40" s="461">
        <v>17666.43</v>
      </c>
      <c r="G40" s="462"/>
      <c r="H40" s="444">
        <v>22714.020000000004</v>
      </c>
      <c r="I40" s="445">
        <v>26337.66</v>
      </c>
    </row>
    <row r="41" spans="1:9" ht="30">
      <c r="A41" s="237" t="s">
        <v>501</v>
      </c>
      <c r="B41" s="466" t="s">
        <v>125</v>
      </c>
      <c r="C41" s="467" t="s">
        <v>579</v>
      </c>
      <c r="D41" s="217"/>
      <c r="E41" s="451">
        <v>20769.45</v>
      </c>
      <c r="F41" s="461">
        <v>24080.27</v>
      </c>
      <c r="G41" s="462"/>
      <c r="H41" s="444">
        <v>30937.425000000003</v>
      </c>
      <c r="I41" s="445">
        <v>35883.959999999992</v>
      </c>
    </row>
    <row r="42" spans="1:9">
      <c r="A42" s="237" t="s">
        <v>482</v>
      </c>
      <c r="B42" s="466" t="s">
        <v>67</v>
      </c>
      <c r="C42" s="467" t="s">
        <v>579</v>
      </c>
      <c r="D42" s="217"/>
      <c r="E42" s="451">
        <v>2822</v>
      </c>
      <c r="F42" s="461">
        <v>3232.1</v>
      </c>
      <c r="G42" s="462"/>
      <c r="H42" s="444">
        <v>4082.5300000000007</v>
      </c>
      <c r="I42" s="445">
        <v>4695.41</v>
      </c>
    </row>
    <row r="43" spans="1:9">
      <c r="A43" s="237" t="s">
        <v>617</v>
      </c>
      <c r="B43" s="466" t="s">
        <v>122</v>
      </c>
      <c r="C43" s="467" t="s">
        <v>579</v>
      </c>
      <c r="D43" s="217"/>
      <c r="E43" s="451">
        <v>3588.73</v>
      </c>
      <c r="F43" s="461">
        <v>4015.76</v>
      </c>
      <c r="G43" s="462"/>
      <c r="H43" s="444">
        <v>4910.16</v>
      </c>
      <c r="I43" s="445">
        <v>5549.7699999999995</v>
      </c>
    </row>
    <row r="44" spans="1:9">
      <c r="A44" s="237" t="s">
        <v>618</v>
      </c>
      <c r="B44" s="466" t="s">
        <v>612</v>
      </c>
      <c r="C44" s="467" t="s">
        <v>579</v>
      </c>
      <c r="D44" s="217"/>
      <c r="E44" s="451">
        <v>5444.34</v>
      </c>
      <c r="F44" s="461">
        <v>6287.9</v>
      </c>
      <c r="G44" s="462"/>
      <c r="H44" s="444">
        <v>8037.2199999999993</v>
      </c>
      <c r="I44" s="445">
        <v>9297.8900000000012</v>
      </c>
    </row>
    <row r="45" spans="1:9" ht="25.5">
      <c r="A45" s="237" t="s">
        <v>619</v>
      </c>
      <c r="B45" s="468" t="s">
        <v>578</v>
      </c>
      <c r="C45" s="467" t="s">
        <v>579</v>
      </c>
      <c r="D45" s="217"/>
      <c r="E45" s="451">
        <v>2016.734839</v>
      </c>
      <c r="F45" s="461">
        <v>2190.8737480000004</v>
      </c>
      <c r="G45" s="462"/>
      <c r="H45" s="444">
        <v>2556.5198390000005</v>
      </c>
      <c r="I45" s="445">
        <v>2817.4937480000003</v>
      </c>
    </row>
    <row r="46" spans="1:9" ht="25.5">
      <c r="A46" s="237" t="s">
        <v>620</v>
      </c>
      <c r="B46" s="468" t="s">
        <v>580</v>
      </c>
      <c r="C46" s="467" t="s">
        <v>579</v>
      </c>
      <c r="D46" s="217"/>
      <c r="E46" s="451">
        <v>2745.3643520000005</v>
      </c>
      <c r="F46" s="461">
        <v>3012.391936</v>
      </c>
      <c r="G46" s="462"/>
      <c r="H46" s="444">
        <v>3566.0943520000001</v>
      </c>
      <c r="I46" s="445">
        <v>3965.1569360000003</v>
      </c>
    </row>
    <row r="47" spans="1:9" ht="25.5">
      <c r="A47" s="237" t="s">
        <v>621</v>
      </c>
      <c r="B47" s="468" t="s">
        <v>581</v>
      </c>
      <c r="C47" s="467" t="s">
        <v>579</v>
      </c>
      <c r="D47" s="217"/>
      <c r="E47" s="451">
        <v>2815.9967000000001</v>
      </c>
      <c r="F47" s="461">
        <v>3094.3699000000001</v>
      </c>
      <c r="G47" s="462"/>
      <c r="H47" s="444">
        <v>3671.6516720000004</v>
      </c>
      <c r="I47" s="445">
        <v>4087.6699200000003</v>
      </c>
    </row>
    <row r="48" spans="1:9" ht="25.5">
      <c r="A48" s="237" t="s">
        <v>504</v>
      </c>
      <c r="B48" s="468" t="s">
        <v>582</v>
      </c>
      <c r="C48" s="467" t="s">
        <v>579</v>
      </c>
      <c r="D48" s="217"/>
      <c r="E48" s="451">
        <v>6472.4220452499994</v>
      </c>
      <c r="F48" s="461">
        <v>7333.3386867999989</v>
      </c>
      <c r="G48" s="462"/>
      <c r="H48" s="444">
        <v>9608.3830678750037</v>
      </c>
      <c r="I48" s="445">
        <v>10899.758030200001</v>
      </c>
    </row>
    <row r="49" spans="1:12" ht="25.5">
      <c r="A49" s="237" t="s">
        <v>502</v>
      </c>
      <c r="B49" s="468" t="s">
        <v>583</v>
      </c>
      <c r="C49" s="467" t="s">
        <v>579</v>
      </c>
      <c r="D49" s="217"/>
      <c r="E49" s="451">
        <v>5789.1346342399993</v>
      </c>
      <c r="F49" s="461">
        <v>6528.4089996799985</v>
      </c>
      <c r="G49" s="462"/>
      <c r="H49" s="444">
        <v>8583.4519513600026</v>
      </c>
      <c r="I49" s="445">
        <v>9692.3634995200009</v>
      </c>
    </row>
    <row r="50" spans="1:12" ht="25.5">
      <c r="A50" s="237" t="s">
        <v>503</v>
      </c>
      <c r="B50" s="468" t="s">
        <v>584</v>
      </c>
      <c r="C50" s="467" t="s">
        <v>579</v>
      </c>
      <c r="D50" s="217"/>
      <c r="E50" s="451">
        <v>3653.8003040499998</v>
      </c>
      <c r="F50" s="461">
        <v>4073.4491048100003</v>
      </c>
      <c r="G50" s="462"/>
      <c r="H50" s="444">
        <v>5380.4504560749983</v>
      </c>
      <c r="I50" s="445">
        <v>6009.9236572149994</v>
      </c>
    </row>
    <row r="51" spans="1:12" ht="60">
      <c r="A51" s="440" t="s">
        <v>483</v>
      </c>
      <c r="B51" s="439" t="s">
        <v>74</v>
      </c>
      <c r="C51" s="450" t="s">
        <v>585</v>
      </c>
      <c r="D51" s="217"/>
      <c r="E51" s="451">
        <v>33.549999999999997</v>
      </c>
      <c r="F51" s="461">
        <v>35.08</v>
      </c>
      <c r="G51" s="462"/>
      <c r="H51" s="444">
        <v>38.249860799999993</v>
      </c>
      <c r="I51" s="445">
        <v>40.524204399999995</v>
      </c>
    </row>
    <row r="52" spans="1:12" ht="30">
      <c r="A52" s="440" t="s">
        <v>484</v>
      </c>
      <c r="B52" s="439" t="s">
        <v>613</v>
      </c>
      <c r="C52" s="450" t="s">
        <v>585</v>
      </c>
      <c r="D52" s="217"/>
      <c r="E52" s="451">
        <v>34.58</v>
      </c>
      <c r="F52" s="461">
        <v>36.479999999999997</v>
      </c>
      <c r="G52" s="462"/>
      <c r="H52" s="444">
        <v>40.416780000000003</v>
      </c>
      <c r="I52" s="445">
        <v>43.242930000000001</v>
      </c>
    </row>
    <row r="53" spans="1:12" ht="30">
      <c r="A53" s="448" t="s">
        <v>485</v>
      </c>
      <c r="B53" s="439" t="s">
        <v>40</v>
      </c>
      <c r="C53" s="450" t="s">
        <v>592</v>
      </c>
      <c r="D53" s="3"/>
      <c r="E53" s="451">
        <v>0.5</v>
      </c>
      <c r="F53" s="461">
        <v>0.51</v>
      </c>
      <c r="G53" s="462"/>
      <c r="H53" s="469" t="s">
        <v>399</v>
      </c>
      <c r="I53" s="470" t="s">
        <v>399</v>
      </c>
      <c r="J53" s="471"/>
      <c r="K53" s="472"/>
      <c r="L53" s="472"/>
    </row>
    <row r="54" spans="1:12" ht="25.5">
      <c r="A54" s="440" t="s">
        <v>486</v>
      </c>
      <c r="B54" s="439" t="s">
        <v>63</v>
      </c>
      <c r="C54" s="440" t="s">
        <v>60</v>
      </c>
      <c r="D54" s="3"/>
      <c r="E54" s="451">
        <v>95.87</v>
      </c>
      <c r="F54" s="461">
        <v>102.14</v>
      </c>
      <c r="G54" s="473"/>
      <c r="H54" s="444">
        <v>113.895415</v>
      </c>
      <c r="I54" s="445">
        <v>123.063469</v>
      </c>
    </row>
    <row r="55" spans="1:12" ht="45">
      <c r="A55" s="15" t="s">
        <v>507</v>
      </c>
      <c r="B55" s="439" t="s">
        <v>88</v>
      </c>
      <c r="C55" s="440" t="s">
        <v>281</v>
      </c>
      <c r="D55" s="3"/>
      <c r="E55" s="451">
        <v>104.05</v>
      </c>
      <c r="F55" s="461">
        <v>109.59</v>
      </c>
      <c r="G55" s="473"/>
      <c r="H55" s="444">
        <v>121.1148</v>
      </c>
      <c r="I55" s="445">
        <v>129.3948</v>
      </c>
    </row>
    <row r="56" spans="1:12" ht="25.5">
      <c r="A56" s="474" t="s">
        <v>487</v>
      </c>
      <c r="B56" s="475" t="s">
        <v>93</v>
      </c>
      <c r="C56" s="440" t="s">
        <v>585</v>
      </c>
      <c r="D56" s="3"/>
      <c r="E56" s="451">
        <v>2.5</v>
      </c>
      <c r="F56" s="461">
        <v>2.69</v>
      </c>
      <c r="G56" s="473"/>
      <c r="H56" s="444">
        <v>3.1134800000000005</v>
      </c>
      <c r="I56" s="445">
        <v>3.39873</v>
      </c>
    </row>
    <row r="57" spans="1:12" ht="25.5">
      <c r="A57" s="474" t="s">
        <v>505</v>
      </c>
      <c r="B57" s="475" t="s">
        <v>87</v>
      </c>
      <c r="C57" s="440" t="s">
        <v>281</v>
      </c>
      <c r="D57" s="3"/>
      <c r="E57" s="451">
        <v>0.49</v>
      </c>
      <c r="F57" s="461">
        <v>0.54</v>
      </c>
      <c r="G57" s="473"/>
      <c r="H57" s="444">
        <v>0.65664999999999996</v>
      </c>
      <c r="I57" s="445">
        <v>0.73012499999999991</v>
      </c>
    </row>
    <row r="58" spans="1:12" ht="38.25">
      <c r="A58" s="474" t="s">
        <v>506</v>
      </c>
      <c r="B58" s="475" t="s">
        <v>334</v>
      </c>
      <c r="C58" s="440" t="s">
        <v>424</v>
      </c>
      <c r="D58" s="3"/>
      <c r="E58" s="451">
        <v>415.58</v>
      </c>
      <c r="F58" s="461">
        <v>425.09</v>
      </c>
      <c r="G58" s="473"/>
      <c r="H58" s="444">
        <v>444.96271000000002</v>
      </c>
      <c r="I58" s="445">
        <v>459.19588999999996</v>
      </c>
    </row>
    <row r="59" spans="1:12" ht="25.5">
      <c r="A59" s="440" t="s">
        <v>622</v>
      </c>
      <c r="B59" s="439" t="s">
        <v>586</v>
      </c>
      <c r="C59" s="440" t="s">
        <v>60</v>
      </c>
      <c r="D59" s="217"/>
      <c r="E59" s="451">
        <v>3152.88</v>
      </c>
      <c r="F59" s="461">
        <v>3258.24</v>
      </c>
      <c r="G59" s="473"/>
      <c r="H59" s="444">
        <v>4155.4870892495346</v>
      </c>
      <c r="I59" s="445">
        <v>4337.6519668379333</v>
      </c>
      <c r="J59" s="421" t="s">
        <v>587</v>
      </c>
    </row>
    <row r="60" spans="1:12" ht="30">
      <c r="A60" s="328" t="s">
        <v>498</v>
      </c>
      <c r="B60" s="431" t="s">
        <v>65</v>
      </c>
      <c r="C60" s="478" t="s">
        <v>84</v>
      </c>
      <c r="D60" s="217"/>
      <c r="E60" s="451">
        <v>75.36</v>
      </c>
      <c r="F60" s="461">
        <v>87.3</v>
      </c>
      <c r="G60" s="462"/>
      <c r="H60" s="476">
        <v>75.36</v>
      </c>
      <c r="I60" s="477">
        <v>75.36</v>
      </c>
    </row>
    <row r="61" spans="1:12">
      <c r="A61" s="478" t="s">
        <v>489</v>
      </c>
      <c r="B61" s="431" t="s">
        <v>126</v>
      </c>
      <c r="C61" s="478" t="s">
        <v>84</v>
      </c>
      <c r="D61" s="217"/>
      <c r="E61" s="451">
        <v>31.63</v>
      </c>
      <c r="F61" s="461">
        <v>35.9</v>
      </c>
      <c r="G61" s="462"/>
      <c r="H61" s="476">
        <v>31.63</v>
      </c>
      <c r="I61" s="477">
        <v>31.63</v>
      </c>
    </row>
    <row r="62" spans="1:12">
      <c r="A62" s="478" t="s">
        <v>490</v>
      </c>
      <c r="B62" s="431" t="s">
        <v>127</v>
      </c>
      <c r="C62" s="478" t="s">
        <v>84</v>
      </c>
      <c r="D62" s="217"/>
      <c r="E62" s="451">
        <v>43.62</v>
      </c>
      <c r="F62" s="461">
        <v>50.44</v>
      </c>
      <c r="G62" s="462"/>
      <c r="H62" s="476">
        <v>43.62</v>
      </c>
      <c r="I62" s="477">
        <v>43.62</v>
      </c>
    </row>
    <row r="63" spans="1:12" ht="25.5">
      <c r="A63" s="479" t="s">
        <v>491</v>
      </c>
      <c r="B63" s="431" t="s">
        <v>117</v>
      </c>
      <c r="C63" s="478" t="s">
        <v>118</v>
      </c>
      <c r="D63" s="217"/>
      <c r="E63" s="480">
        <v>3.71</v>
      </c>
      <c r="F63" s="480">
        <v>3.71</v>
      </c>
      <c r="G63" s="473"/>
      <c r="H63" s="476">
        <v>3.71</v>
      </c>
      <c r="I63" s="477">
        <v>3.71</v>
      </c>
    </row>
    <row r="64" spans="1:12">
      <c r="A64" s="478" t="s">
        <v>492</v>
      </c>
      <c r="B64" s="431" t="s">
        <v>119</v>
      </c>
      <c r="C64" s="478" t="s">
        <v>84</v>
      </c>
      <c r="D64" s="217"/>
      <c r="E64" s="451">
        <v>10.72</v>
      </c>
      <c r="F64" s="461">
        <v>11.65</v>
      </c>
      <c r="G64" s="462"/>
      <c r="H64" s="476">
        <v>10.72</v>
      </c>
      <c r="I64" s="477">
        <v>10.72</v>
      </c>
    </row>
    <row r="65" spans="1:9" ht="30">
      <c r="A65" s="478" t="s">
        <v>493</v>
      </c>
      <c r="B65" s="431" t="s">
        <v>120</v>
      </c>
      <c r="C65" s="478" t="s">
        <v>84</v>
      </c>
      <c r="D65" s="217"/>
      <c r="E65" s="451">
        <v>25.44</v>
      </c>
      <c r="F65" s="461">
        <v>28.72</v>
      </c>
      <c r="G65" s="462"/>
      <c r="H65" s="476">
        <v>25.44</v>
      </c>
      <c r="I65" s="477">
        <v>25.44</v>
      </c>
    </row>
    <row r="66" spans="1:9">
      <c r="A66" s="478" t="s">
        <v>494</v>
      </c>
      <c r="B66" s="431" t="s">
        <v>121</v>
      </c>
      <c r="C66" s="478" t="s">
        <v>84</v>
      </c>
      <c r="D66" s="217"/>
      <c r="E66" s="451">
        <v>23.56</v>
      </c>
      <c r="F66" s="461">
        <v>27.19</v>
      </c>
      <c r="G66" s="462"/>
      <c r="H66" s="476">
        <v>23.56</v>
      </c>
      <c r="I66" s="477">
        <v>23.56</v>
      </c>
    </row>
    <row r="67" spans="1:9" ht="25.5">
      <c r="A67" s="479" t="s">
        <v>495</v>
      </c>
      <c r="B67" s="431" t="s">
        <v>115</v>
      </c>
      <c r="C67" s="478" t="s">
        <v>81</v>
      </c>
      <c r="D67" s="3"/>
      <c r="E67" s="480">
        <v>1.67</v>
      </c>
      <c r="F67" s="480">
        <v>1.67</v>
      </c>
      <c r="G67" s="473"/>
      <c r="H67" s="476">
        <v>1.67</v>
      </c>
      <c r="I67" s="477">
        <v>1.67</v>
      </c>
    </row>
    <row r="68" spans="1:9" ht="30">
      <c r="A68" s="481" t="s">
        <v>496</v>
      </c>
      <c r="B68" s="431" t="s">
        <v>614</v>
      </c>
      <c r="C68" s="478" t="s">
        <v>615</v>
      </c>
      <c r="D68" s="3"/>
      <c r="E68" s="451">
        <v>2.29</v>
      </c>
      <c r="F68" s="461">
        <v>2.29</v>
      </c>
      <c r="G68" s="462"/>
      <c r="H68" s="476">
        <v>2.29</v>
      </c>
      <c r="I68" s="477">
        <v>2.29</v>
      </c>
    </row>
    <row r="69" spans="1:9" ht="26.25" thickBot="1">
      <c r="A69" s="479" t="s">
        <v>497</v>
      </c>
      <c r="B69" s="431" t="s">
        <v>116</v>
      </c>
      <c r="C69" s="478" t="s">
        <v>84</v>
      </c>
      <c r="D69" s="3"/>
      <c r="E69" s="480">
        <v>48.03</v>
      </c>
      <c r="F69" s="480">
        <v>48.03</v>
      </c>
      <c r="G69" s="473"/>
      <c r="H69" s="482">
        <v>48.03</v>
      </c>
      <c r="I69" s="483">
        <v>48.03</v>
      </c>
    </row>
    <row r="70" spans="1:9" ht="15.75" thickTop="1"/>
    <row r="71" spans="1:9" ht="57">
      <c r="A71" s="410" t="s">
        <v>488</v>
      </c>
      <c r="B71" s="150" t="s">
        <v>89</v>
      </c>
      <c r="C71" s="152" t="s">
        <v>60</v>
      </c>
      <c r="D71" s="152"/>
      <c r="I71" s="3"/>
    </row>
  </sheetData>
  <dataValidations count="1">
    <dataValidation type="list" allowBlank="1" showInputMessage="1" showErrorMessage="1" sqref="H3">
      <formula1>$M$3:$M$5</formula1>
    </dataValidation>
  </dataValidations>
  <pageMargins left="0.511811024" right="0.511811024" top="0.78740157499999996" bottom="0.78740157499999996" header="0.31496062000000002" footer="0.31496062000000002"/>
  <legacyDrawing r:id="rId1"/>
</worksheet>
</file>

<file path=xl/worksheets/sheet22.xml><?xml version="1.0" encoding="utf-8"?>
<worksheet xmlns="http://schemas.openxmlformats.org/spreadsheetml/2006/main" xmlns:r="http://schemas.openxmlformats.org/officeDocument/2006/relationships">
  <dimension ref="A1:L70"/>
  <sheetViews>
    <sheetView topLeftCell="A30"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customWidth="1"/>
    <col min="5" max="6" width="20.140625" customWidth="1"/>
    <col min="7" max="7" width="0.85546875" customWidth="1"/>
    <col min="8" max="9" width="20.140625" customWidth="1"/>
    <col min="10" max="10" width="8.140625" customWidth="1"/>
  </cols>
  <sheetData>
    <row r="1" spans="1:12">
      <c r="B1" s="11" t="s">
        <v>567</v>
      </c>
    </row>
    <row r="2" spans="1:12" ht="15.75" thickBot="1">
      <c r="B2" s="11" t="s">
        <v>568</v>
      </c>
    </row>
    <row r="3" spans="1:12" ht="15.75" thickTop="1">
      <c r="B3" s="11"/>
      <c r="F3" s="489" t="s">
        <v>569</v>
      </c>
      <c r="G3" s="490"/>
      <c r="H3" s="419" t="s">
        <v>571</v>
      </c>
      <c r="I3" s="420" t="s">
        <v>571</v>
      </c>
      <c r="J3" s="501"/>
      <c r="L3" s="421" t="s">
        <v>571</v>
      </c>
    </row>
    <row r="4" spans="1:12" ht="51">
      <c r="A4" s="422" t="s">
        <v>47</v>
      </c>
      <c r="B4" s="423" t="s">
        <v>46</v>
      </c>
      <c r="C4" s="424" t="s">
        <v>6</v>
      </c>
      <c r="D4" s="424" t="s">
        <v>7</v>
      </c>
      <c r="E4" s="425" t="s">
        <v>623</v>
      </c>
      <c r="F4" s="426" t="s">
        <v>624</v>
      </c>
      <c r="G4" s="491"/>
      <c r="H4" s="428" t="s">
        <v>625</v>
      </c>
      <c r="I4" s="429" t="s">
        <v>626</v>
      </c>
      <c r="J4" s="502"/>
      <c r="L4" s="421" t="s">
        <v>570</v>
      </c>
    </row>
    <row r="5" spans="1:12" ht="30">
      <c r="A5" s="430">
        <v>4729</v>
      </c>
      <c r="B5" s="431" t="s">
        <v>49</v>
      </c>
      <c r="C5" s="432" t="s">
        <v>61</v>
      </c>
      <c r="D5" s="433"/>
      <c r="E5" s="492">
        <v>99.02</v>
      </c>
      <c r="F5" s="435">
        <v>99.02</v>
      </c>
      <c r="G5" s="436"/>
      <c r="H5" s="493"/>
      <c r="I5" s="494"/>
      <c r="J5" s="503"/>
      <c r="L5" s="421" t="s">
        <v>576</v>
      </c>
    </row>
    <row r="6" spans="1:12" ht="30">
      <c r="A6" s="349" t="s">
        <v>509</v>
      </c>
      <c r="B6" s="439" t="s">
        <v>45</v>
      </c>
      <c r="C6" s="440" t="s">
        <v>577</v>
      </c>
      <c r="D6" s="2"/>
      <c r="E6" s="441">
        <v>0.56000000000000005</v>
      </c>
      <c r="F6" s="442">
        <v>0.56999999999999995</v>
      </c>
      <c r="G6" s="443"/>
      <c r="H6" s="495">
        <v>0.5770284</v>
      </c>
      <c r="I6" s="496">
        <v>0.58700180000000002</v>
      </c>
      <c r="J6" s="504"/>
    </row>
    <row r="7" spans="1:12" ht="30">
      <c r="A7" s="349" t="s">
        <v>533</v>
      </c>
      <c r="B7" s="439" t="s">
        <v>588</v>
      </c>
      <c r="C7" s="440" t="s">
        <v>281</v>
      </c>
      <c r="D7" s="72"/>
      <c r="E7" s="441">
        <v>1.33</v>
      </c>
      <c r="F7" s="442">
        <v>1.41</v>
      </c>
      <c r="G7" s="443"/>
      <c r="H7" s="497">
        <v>1.5179509999999998</v>
      </c>
      <c r="I7" s="498">
        <v>1.6074215999999999</v>
      </c>
      <c r="J7" s="505"/>
    </row>
    <row r="8" spans="1:12" ht="30">
      <c r="A8" s="349" t="s">
        <v>627</v>
      </c>
      <c r="B8" s="439" t="s">
        <v>589</v>
      </c>
      <c r="C8" s="440" t="s">
        <v>281</v>
      </c>
      <c r="D8" s="72"/>
      <c r="E8" s="441">
        <v>0.61</v>
      </c>
      <c r="F8" s="442">
        <v>0.63</v>
      </c>
      <c r="G8" s="443"/>
      <c r="H8" s="497">
        <v>0.6820449999999999</v>
      </c>
      <c r="I8" s="498">
        <v>0.7100516</v>
      </c>
      <c r="J8" s="505"/>
    </row>
    <row r="9" spans="1:12" ht="30">
      <c r="A9" s="349" t="s">
        <v>510</v>
      </c>
      <c r="B9" s="439" t="s">
        <v>590</v>
      </c>
      <c r="C9" s="440" t="s">
        <v>424</v>
      </c>
      <c r="D9" s="72"/>
      <c r="E9" s="441">
        <v>2.0699999999999998</v>
      </c>
      <c r="F9" s="442">
        <v>2.14</v>
      </c>
      <c r="G9" s="443"/>
      <c r="H9" s="495">
        <v>2.1707415999999999</v>
      </c>
      <c r="I9" s="496">
        <v>2.2577175999999999</v>
      </c>
      <c r="J9" s="504"/>
    </row>
    <row r="10" spans="1:12" ht="45">
      <c r="A10" s="349" t="s">
        <v>511</v>
      </c>
      <c r="B10" s="439" t="s">
        <v>591</v>
      </c>
      <c r="C10" s="440" t="s">
        <v>592</v>
      </c>
      <c r="D10" s="72"/>
      <c r="E10" s="441">
        <v>1.75</v>
      </c>
      <c r="F10" s="442">
        <v>1.78</v>
      </c>
      <c r="G10" s="443"/>
      <c r="H10" s="495">
        <v>1.79525925</v>
      </c>
      <c r="I10" s="496">
        <v>1.8211170000000001</v>
      </c>
      <c r="J10" s="504"/>
    </row>
    <row r="11" spans="1:12" ht="30">
      <c r="A11" s="349" t="s">
        <v>512</v>
      </c>
      <c r="B11" s="439" t="s">
        <v>593</v>
      </c>
      <c r="C11" s="440" t="s">
        <v>594</v>
      </c>
      <c r="D11" s="72"/>
      <c r="E11" s="441">
        <v>0.89</v>
      </c>
      <c r="F11" s="442">
        <v>0.9</v>
      </c>
      <c r="G11" s="443"/>
      <c r="H11" s="495">
        <v>0.91090560240000007</v>
      </c>
      <c r="I11" s="496">
        <v>0.92346190080000012</v>
      </c>
      <c r="J11" s="504"/>
    </row>
    <row r="12" spans="1:12" ht="30">
      <c r="A12" s="349" t="s">
        <v>513</v>
      </c>
      <c r="B12" s="439" t="s">
        <v>595</v>
      </c>
      <c r="C12" s="440" t="s">
        <v>592</v>
      </c>
      <c r="D12" s="81"/>
      <c r="E12" s="441">
        <v>0.66</v>
      </c>
      <c r="F12" s="442">
        <v>0.67</v>
      </c>
      <c r="G12" s="443"/>
      <c r="H12" s="495">
        <v>0.67933862</v>
      </c>
      <c r="I12" s="496">
        <v>0.69039424000000005</v>
      </c>
      <c r="J12" s="504"/>
    </row>
    <row r="13" spans="1:12" ht="45">
      <c r="A13" s="349" t="s">
        <v>514</v>
      </c>
      <c r="B13" s="439" t="s">
        <v>596</v>
      </c>
      <c r="C13" s="440" t="s">
        <v>424</v>
      </c>
      <c r="D13" s="72"/>
      <c r="E13" s="441">
        <v>146.01</v>
      </c>
      <c r="F13" s="442">
        <v>146.44999999999999</v>
      </c>
      <c r="G13" s="443"/>
      <c r="H13" s="495">
        <v>146.639152</v>
      </c>
      <c r="I13" s="496">
        <v>147.16210079999999</v>
      </c>
      <c r="J13" s="504"/>
    </row>
    <row r="14" spans="1:12" ht="30">
      <c r="A14" s="440" t="s">
        <v>515</v>
      </c>
      <c r="B14" s="439" t="s">
        <v>68</v>
      </c>
      <c r="C14" s="440" t="s">
        <v>281</v>
      </c>
      <c r="D14" s="72"/>
      <c r="E14" s="441">
        <v>8.8699999999999992</v>
      </c>
      <c r="F14" s="442">
        <v>9.14</v>
      </c>
      <c r="G14" s="443"/>
      <c r="H14" s="495">
        <v>9.2245375999999997</v>
      </c>
      <c r="I14" s="496">
        <v>9.5586323999999987</v>
      </c>
      <c r="J14" s="504"/>
    </row>
    <row r="15" spans="1:12" ht="30">
      <c r="A15" s="328" t="s">
        <v>516</v>
      </c>
      <c r="B15" s="439" t="s">
        <v>597</v>
      </c>
      <c r="C15" s="448" t="s">
        <v>281</v>
      </c>
      <c r="D15" s="81"/>
      <c r="E15" s="441">
        <v>0.8</v>
      </c>
      <c r="F15" s="442">
        <v>0.83</v>
      </c>
      <c r="G15" s="443"/>
      <c r="H15" s="495">
        <v>0.9098710877248124</v>
      </c>
      <c r="I15" s="496">
        <v>0.93845355673127284</v>
      </c>
      <c r="J15" s="504"/>
    </row>
    <row r="16" spans="1:12" ht="45">
      <c r="A16" s="328" t="s">
        <v>517</v>
      </c>
      <c r="B16" s="439" t="s">
        <v>664</v>
      </c>
      <c r="C16" s="448" t="s">
        <v>281</v>
      </c>
      <c r="D16" s="81"/>
      <c r="E16" s="441">
        <v>3.15</v>
      </c>
      <c r="F16" s="442">
        <v>3.21</v>
      </c>
      <c r="G16" s="443"/>
      <c r="H16" s="495">
        <v>3.2229884337349399</v>
      </c>
      <c r="I16" s="496">
        <v>3.2887281124497996</v>
      </c>
      <c r="J16" s="504"/>
    </row>
    <row r="17" spans="1:10" ht="30">
      <c r="A17" s="210" t="s">
        <v>518</v>
      </c>
      <c r="B17" s="439" t="s">
        <v>599</v>
      </c>
      <c r="C17" s="448" t="s">
        <v>577</v>
      </c>
      <c r="D17" s="72"/>
      <c r="E17" s="441">
        <v>139.88999999999999</v>
      </c>
      <c r="F17" s="442">
        <v>140.33000000000001</v>
      </c>
      <c r="G17" s="449"/>
      <c r="H17" s="495">
        <v>140.46051866024095</v>
      </c>
      <c r="I17" s="496">
        <v>140.99486955180723</v>
      </c>
      <c r="J17" s="504"/>
    </row>
    <row r="18" spans="1:10" ht="30">
      <c r="A18" s="328" t="s">
        <v>519</v>
      </c>
      <c r="B18" s="439" t="s">
        <v>600</v>
      </c>
      <c r="C18" s="450" t="s">
        <v>577</v>
      </c>
      <c r="D18" s="72"/>
      <c r="E18" s="441">
        <v>147.24</v>
      </c>
      <c r="F18" s="442">
        <v>147.69</v>
      </c>
      <c r="G18" s="449"/>
      <c r="H18" s="495">
        <v>147.81613269607229</v>
      </c>
      <c r="I18" s="496">
        <v>148.35112864546986</v>
      </c>
      <c r="J18" s="504"/>
    </row>
    <row r="19" spans="1:10" ht="30">
      <c r="A19" s="349" t="s">
        <v>520</v>
      </c>
      <c r="B19" s="439" t="s">
        <v>601</v>
      </c>
      <c r="C19" s="450" t="s">
        <v>577</v>
      </c>
      <c r="D19" s="72"/>
      <c r="E19" s="441">
        <v>112.64</v>
      </c>
      <c r="F19" s="442">
        <v>113.08</v>
      </c>
      <c r="G19" s="449"/>
      <c r="H19" s="495">
        <v>113.20903273879517</v>
      </c>
      <c r="I19" s="496">
        <v>113.74338363036145</v>
      </c>
      <c r="J19" s="504"/>
    </row>
    <row r="20" spans="1:10" ht="25.5">
      <c r="A20" s="349" t="s">
        <v>521</v>
      </c>
      <c r="B20" s="439" t="s">
        <v>32</v>
      </c>
      <c r="C20" s="450" t="s">
        <v>424</v>
      </c>
      <c r="D20" s="142"/>
      <c r="E20" s="441">
        <v>19.71</v>
      </c>
      <c r="F20" s="442">
        <v>20</v>
      </c>
      <c r="G20" s="449"/>
      <c r="H20" s="495">
        <v>20.071453422207771</v>
      </c>
      <c r="I20" s="496">
        <v>20.422778410014633</v>
      </c>
      <c r="J20" s="504"/>
    </row>
    <row r="21" spans="1:10" ht="25.5">
      <c r="A21" s="210" t="s">
        <v>522</v>
      </c>
      <c r="B21" s="439" t="s">
        <v>162</v>
      </c>
      <c r="C21" s="450" t="s">
        <v>424</v>
      </c>
      <c r="D21" s="72"/>
      <c r="E21" s="441">
        <v>38.729999999999997</v>
      </c>
      <c r="F21" s="442">
        <v>39.33</v>
      </c>
      <c r="G21" s="449"/>
      <c r="H21" s="495">
        <v>39.463468246133601</v>
      </c>
      <c r="I21" s="496">
        <v>40.174557420204017</v>
      </c>
      <c r="J21" s="504"/>
    </row>
    <row r="22" spans="1:10" ht="30">
      <c r="A22" s="349" t="s">
        <v>523</v>
      </c>
      <c r="B22" s="439" t="s">
        <v>15</v>
      </c>
      <c r="C22" s="450" t="s">
        <v>424</v>
      </c>
      <c r="D22" s="81"/>
      <c r="E22" s="441">
        <v>54.78</v>
      </c>
      <c r="F22" s="442">
        <v>55.06</v>
      </c>
      <c r="G22" s="449"/>
      <c r="H22" s="495">
        <v>55.559619187872222</v>
      </c>
      <c r="I22" s="496">
        <v>55.946752485110984</v>
      </c>
      <c r="J22" s="504"/>
    </row>
    <row r="23" spans="1:10" ht="25.5">
      <c r="A23" s="349" t="s">
        <v>524</v>
      </c>
      <c r="B23" s="439" t="s">
        <v>30</v>
      </c>
      <c r="C23" s="450" t="s">
        <v>424</v>
      </c>
      <c r="D23" s="72"/>
      <c r="E23" s="451">
        <v>26.61</v>
      </c>
      <c r="F23" s="452">
        <v>26.63</v>
      </c>
      <c r="G23" s="449"/>
      <c r="H23" s="495">
        <v>26.630288257353275</v>
      </c>
      <c r="I23" s="496">
        <v>26.653825509420322</v>
      </c>
      <c r="J23" s="504"/>
    </row>
    <row r="24" spans="1:10" ht="30">
      <c r="A24" s="328" t="s">
        <v>525</v>
      </c>
      <c r="B24" s="439" t="s">
        <v>602</v>
      </c>
      <c r="C24" s="450" t="s">
        <v>585</v>
      </c>
      <c r="D24" s="81"/>
      <c r="E24" s="451">
        <v>1.72</v>
      </c>
      <c r="F24" s="452">
        <v>1.8</v>
      </c>
      <c r="G24" s="449"/>
      <c r="H24" s="495">
        <v>1.8238621866666667</v>
      </c>
      <c r="I24" s="496">
        <v>1.910166613333333</v>
      </c>
      <c r="J24" s="504"/>
    </row>
    <row r="25" spans="1:10" ht="25.5">
      <c r="A25" s="328" t="s">
        <v>526</v>
      </c>
      <c r="B25" s="439" t="s">
        <v>603</v>
      </c>
      <c r="C25" s="450" t="s">
        <v>281</v>
      </c>
      <c r="D25" s="81"/>
      <c r="E25" s="451">
        <v>0.81</v>
      </c>
      <c r="F25" s="452">
        <v>0.81</v>
      </c>
      <c r="G25" s="449"/>
      <c r="H25" s="495">
        <v>0.81600208888888892</v>
      </c>
      <c r="I25" s="496">
        <v>0.82540564444444442</v>
      </c>
      <c r="J25" s="504"/>
    </row>
    <row r="26" spans="1:10" ht="30">
      <c r="A26" s="349" t="s">
        <v>527</v>
      </c>
      <c r="B26" s="439" t="s">
        <v>604</v>
      </c>
      <c r="C26" s="450" t="s">
        <v>424</v>
      </c>
      <c r="D26" s="72"/>
      <c r="E26" s="451">
        <v>163.97</v>
      </c>
      <c r="F26" s="452">
        <v>176.49</v>
      </c>
      <c r="G26" s="449"/>
      <c r="H26" s="495">
        <v>177.16135490000002</v>
      </c>
      <c r="I26" s="496">
        <v>191.80335489999999</v>
      </c>
      <c r="J26" s="504"/>
    </row>
    <row r="27" spans="1:10" ht="30">
      <c r="A27" s="328" t="s">
        <v>528</v>
      </c>
      <c r="B27" s="439" t="s">
        <v>605</v>
      </c>
      <c r="C27" s="450" t="s">
        <v>424</v>
      </c>
      <c r="D27" s="81"/>
      <c r="E27" s="451">
        <v>189.42</v>
      </c>
      <c r="F27" s="452">
        <v>205.49</v>
      </c>
      <c r="G27" s="449"/>
      <c r="H27" s="495">
        <v>209.13780632857143</v>
      </c>
      <c r="I27" s="496">
        <v>228.38066347142853</v>
      </c>
      <c r="J27" s="504"/>
    </row>
    <row r="28" spans="1:10" ht="30">
      <c r="A28" s="328" t="s">
        <v>529</v>
      </c>
      <c r="B28" s="439" t="s">
        <v>606</v>
      </c>
      <c r="C28" s="450" t="s">
        <v>577</v>
      </c>
      <c r="D28" s="72"/>
      <c r="E28" s="451">
        <v>92.79</v>
      </c>
      <c r="F28" s="452">
        <v>93.06</v>
      </c>
      <c r="G28" s="449"/>
      <c r="H28" s="495">
        <v>93.122930599999989</v>
      </c>
      <c r="I28" s="496">
        <v>93.449376999999998</v>
      </c>
      <c r="J28" s="504"/>
    </row>
    <row r="29" spans="1:10" ht="30">
      <c r="A29" s="349" t="s">
        <v>530</v>
      </c>
      <c r="B29" s="439" t="s">
        <v>607</v>
      </c>
      <c r="C29" s="450" t="s">
        <v>281</v>
      </c>
      <c r="D29" s="72"/>
      <c r="E29" s="451">
        <v>0.78</v>
      </c>
      <c r="F29" s="452">
        <v>0.81</v>
      </c>
      <c r="G29" s="449"/>
      <c r="H29" s="495">
        <v>0.81541799999999998</v>
      </c>
      <c r="I29" s="496">
        <v>0.85217399999999999</v>
      </c>
      <c r="J29" s="504"/>
    </row>
    <row r="30" spans="1:10" ht="30">
      <c r="A30" s="328" t="s">
        <v>531</v>
      </c>
      <c r="B30" s="439" t="s">
        <v>608</v>
      </c>
      <c r="C30" s="450" t="s">
        <v>281</v>
      </c>
      <c r="D30" s="72"/>
      <c r="E30" s="451">
        <v>0.61</v>
      </c>
      <c r="F30" s="452">
        <v>0.64</v>
      </c>
      <c r="G30" s="449"/>
      <c r="H30" s="495">
        <v>0.64842840000000002</v>
      </c>
      <c r="I30" s="496">
        <v>0.68316479999999991</v>
      </c>
      <c r="J30" s="504"/>
    </row>
    <row r="31" spans="1:10" ht="51">
      <c r="A31" s="328" t="s">
        <v>532</v>
      </c>
      <c r="B31" s="439" t="s">
        <v>609</v>
      </c>
      <c r="C31" s="450" t="s">
        <v>281</v>
      </c>
      <c r="D31" s="72"/>
      <c r="E31" s="451">
        <v>92.3</v>
      </c>
      <c r="F31" s="452">
        <v>93.72</v>
      </c>
      <c r="G31" s="449"/>
      <c r="H31" s="495">
        <v>94.052235684760007</v>
      </c>
      <c r="I31" s="496">
        <v>95.754341015880001</v>
      </c>
      <c r="J31" s="504"/>
    </row>
    <row r="32" spans="1:10" ht="30">
      <c r="A32" s="453" t="s">
        <v>533</v>
      </c>
      <c r="B32" s="454" t="s">
        <v>244</v>
      </c>
      <c r="C32" s="455" t="s">
        <v>281</v>
      </c>
      <c r="D32" s="456"/>
      <c r="E32" s="457">
        <v>1.33</v>
      </c>
      <c r="F32" s="457">
        <v>1.41</v>
      </c>
      <c r="G32" s="458"/>
      <c r="H32" s="499"/>
      <c r="I32" s="500"/>
      <c r="J32" s="506"/>
    </row>
    <row r="33" spans="1:10" ht="60">
      <c r="A33" s="440" t="s">
        <v>534</v>
      </c>
      <c r="B33" s="439" t="s">
        <v>279</v>
      </c>
      <c r="C33" s="450" t="s">
        <v>424</v>
      </c>
      <c r="D33" s="72"/>
      <c r="E33" s="451">
        <v>6.25</v>
      </c>
      <c r="F33" s="461">
        <v>6.51</v>
      </c>
      <c r="G33" s="462"/>
      <c r="H33" s="495">
        <v>6.6184620000000001</v>
      </c>
      <c r="I33" s="496">
        <v>6.9158359999999997</v>
      </c>
      <c r="J33" s="504"/>
    </row>
    <row r="34" spans="1:10" ht="60">
      <c r="A34" s="328" t="s">
        <v>535</v>
      </c>
      <c r="B34" s="439" t="s">
        <v>610</v>
      </c>
      <c r="C34" s="450" t="s">
        <v>611</v>
      </c>
      <c r="D34" s="3"/>
      <c r="E34" s="451">
        <v>1385.09</v>
      </c>
      <c r="F34" s="461">
        <v>1436.7</v>
      </c>
      <c r="G34" s="462"/>
      <c r="H34" s="495">
        <v>1448.5276538020003</v>
      </c>
      <c r="I34" s="496">
        <v>1510.335485802</v>
      </c>
      <c r="J34" s="504"/>
    </row>
    <row r="35" spans="1:10">
      <c r="A35" s="440" t="s">
        <v>536</v>
      </c>
      <c r="B35" s="439" t="s">
        <v>112</v>
      </c>
      <c r="C35" s="450" t="s">
        <v>281</v>
      </c>
      <c r="D35" s="3"/>
      <c r="E35" s="451">
        <v>6.87</v>
      </c>
      <c r="F35" s="461">
        <v>7.27</v>
      </c>
      <c r="G35" s="462"/>
      <c r="H35" s="495">
        <v>7.38368</v>
      </c>
      <c r="I35" s="496">
        <v>7.8709999999999996</v>
      </c>
      <c r="J35" s="504"/>
    </row>
    <row r="36" spans="1:10" ht="30">
      <c r="A36" s="440" t="s">
        <v>537</v>
      </c>
      <c r="B36" s="439" t="s">
        <v>113</v>
      </c>
      <c r="C36" s="450" t="s">
        <v>281</v>
      </c>
      <c r="D36" s="3"/>
      <c r="E36" s="451">
        <v>20.7</v>
      </c>
      <c r="F36" s="461">
        <v>22.66</v>
      </c>
      <c r="G36" s="462"/>
      <c r="H36" s="495">
        <v>23.151399999999999</v>
      </c>
      <c r="I36" s="496">
        <v>25.497039999999998</v>
      </c>
      <c r="J36" s="504"/>
    </row>
    <row r="37" spans="1:10">
      <c r="A37" s="463" t="s">
        <v>538</v>
      </c>
      <c r="B37" s="464" t="s">
        <v>80</v>
      </c>
      <c r="C37" s="465" t="s">
        <v>84</v>
      </c>
      <c r="D37" s="3"/>
      <c r="E37" s="451">
        <v>18.93</v>
      </c>
      <c r="F37" s="461">
        <v>21.06</v>
      </c>
      <c r="G37" s="462"/>
      <c r="H37" s="495">
        <v>18.93</v>
      </c>
      <c r="I37" s="496">
        <v>21.06</v>
      </c>
      <c r="J37" s="504"/>
    </row>
    <row r="38" spans="1:10" ht="45">
      <c r="A38" s="448" t="s">
        <v>539</v>
      </c>
      <c r="B38" s="439" t="s">
        <v>69</v>
      </c>
      <c r="C38" s="450" t="s">
        <v>281</v>
      </c>
      <c r="D38" s="3"/>
      <c r="E38" s="451">
        <v>11.6</v>
      </c>
      <c r="F38" s="461">
        <v>12.28</v>
      </c>
      <c r="G38" s="462"/>
      <c r="H38" s="495">
        <v>11.802</v>
      </c>
      <c r="I38" s="496">
        <v>12.515600000000001</v>
      </c>
      <c r="J38" s="504"/>
    </row>
    <row r="39" spans="1:10" ht="30">
      <c r="A39" s="238" t="s">
        <v>557</v>
      </c>
      <c r="B39" s="466" t="s">
        <v>65</v>
      </c>
      <c r="C39" s="467" t="s">
        <v>579</v>
      </c>
      <c r="D39" s="3"/>
      <c r="E39" s="451">
        <v>13416.28</v>
      </c>
      <c r="F39" s="461">
        <v>15544.2</v>
      </c>
      <c r="G39" s="462"/>
      <c r="H39" s="495">
        <v>16055.472</v>
      </c>
      <c r="I39" s="496">
        <v>18607.962</v>
      </c>
      <c r="J39" s="504"/>
    </row>
    <row r="40" spans="1:10">
      <c r="A40" s="237" t="s">
        <v>558</v>
      </c>
      <c r="B40" s="466" t="s">
        <v>124</v>
      </c>
      <c r="C40" s="467" t="s">
        <v>579</v>
      </c>
      <c r="D40" s="3"/>
      <c r="E40" s="451">
        <v>15244.42</v>
      </c>
      <c r="F40" s="461">
        <v>17666.43</v>
      </c>
      <c r="G40" s="462"/>
      <c r="H40" s="495">
        <v>18232.260000000002</v>
      </c>
      <c r="I40" s="496">
        <v>21134.921999999999</v>
      </c>
      <c r="J40" s="504"/>
    </row>
    <row r="41" spans="1:10" ht="30">
      <c r="A41" s="237" t="s">
        <v>559</v>
      </c>
      <c r="B41" s="466" t="s">
        <v>125</v>
      </c>
      <c r="C41" s="467" t="s">
        <v>579</v>
      </c>
      <c r="D41" s="3"/>
      <c r="E41" s="451">
        <v>20769.45</v>
      </c>
      <c r="F41" s="461">
        <v>24080.27</v>
      </c>
      <c r="G41" s="462"/>
      <c r="H41" s="495">
        <v>24810.984</v>
      </c>
      <c r="I41" s="496">
        <v>28771.962</v>
      </c>
      <c r="J41" s="504"/>
    </row>
    <row r="42" spans="1:10">
      <c r="A42" s="237" t="s">
        <v>540</v>
      </c>
      <c r="B42" s="466" t="s">
        <v>67</v>
      </c>
      <c r="C42" s="467" t="s">
        <v>579</v>
      </c>
      <c r="D42" s="3"/>
      <c r="E42" s="451">
        <v>2822</v>
      </c>
      <c r="F42" s="461">
        <v>3232.1</v>
      </c>
      <c r="G42" s="462"/>
      <c r="H42" s="495">
        <v>3326.2120000000004</v>
      </c>
      <c r="I42" s="496">
        <v>3817.4240000000004</v>
      </c>
      <c r="J42" s="504"/>
    </row>
    <row r="43" spans="1:10">
      <c r="A43" s="237" t="s">
        <v>628</v>
      </c>
      <c r="B43" s="466" t="s">
        <v>122</v>
      </c>
      <c r="C43" s="467" t="s">
        <v>579</v>
      </c>
      <c r="D43" s="3"/>
      <c r="E43" s="451">
        <v>3588.73</v>
      </c>
      <c r="F43" s="461">
        <v>4015.76</v>
      </c>
      <c r="G43" s="462"/>
      <c r="H43" s="495">
        <v>4117.3019999999997</v>
      </c>
      <c r="I43" s="496">
        <v>4629.3639999999996</v>
      </c>
      <c r="J43" s="504"/>
    </row>
    <row r="44" spans="1:10">
      <c r="A44" s="237" t="s">
        <v>629</v>
      </c>
      <c r="B44" s="466" t="s">
        <v>612</v>
      </c>
      <c r="C44" s="467" t="s">
        <v>579</v>
      </c>
      <c r="D44" s="3"/>
      <c r="E44" s="451">
        <v>5444.34</v>
      </c>
      <c r="F44" s="461">
        <v>6287.9</v>
      </c>
      <c r="G44" s="462"/>
      <c r="H44" s="495">
        <v>6481.4919999999993</v>
      </c>
      <c r="I44" s="496">
        <v>7491.8959999999988</v>
      </c>
      <c r="J44" s="504"/>
    </row>
    <row r="45" spans="1:10" ht="25.5">
      <c r="A45" s="237" t="s">
        <v>630</v>
      </c>
      <c r="B45" s="468" t="s">
        <v>578</v>
      </c>
      <c r="C45" s="467" t="s">
        <v>579</v>
      </c>
      <c r="D45" s="3"/>
      <c r="E45" s="451">
        <v>2016.734839</v>
      </c>
      <c r="F45" s="461">
        <v>2190.8737480000004</v>
      </c>
      <c r="G45" s="462"/>
      <c r="H45" s="495">
        <v>2232.6488390000004</v>
      </c>
      <c r="I45" s="496">
        <v>2441.5217480000006</v>
      </c>
      <c r="J45" s="504"/>
    </row>
    <row r="46" spans="1:10" ht="25.5">
      <c r="A46" s="237" t="s">
        <v>631</v>
      </c>
      <c r="B46" s="468" t="s">
        <v>580</v>
      </c>
      <c r="C46" s="467" t="s">
        <v>579</v>
      </c>
      <c r="D46" s="3"/>
      <c r="E46" s="451">
        <v>2745.3643520000005</v>
      </c>
      <c r="F46" s="461">
        <v>3012.391936</v>
      </c>
      <c r="G46" s="462"/>
      <c r="H46" s="495">
        <v>3073.656352</v>
      </c>
      <c r="I46" s="496">
        <v>3393.4979359999998</v>
      </c>
      <c r="J46" s="504"/>
    </row>
    <row r="47" spans="1:10" ht="25.5">
      <c r="A47" s="237" t="s">
        <v>632</v>
      </c>
      <c r="B47" s="468" t="s">
        <v>581</v>
      </c>
      <c r="C47" s="467" t="s">
        <v>579</v>
      </c>
      <c r="D47" s="3"/>
      <c r="E47" s="451">
        <v>2815.9967000000001</v>
      </c>
      <c r="F47" s="461">
        <v>3094.3699000000001</v>
      </c>
      <c r="G47" s="462"/>
      <c r="H47" s="495" t="e">
        <v>#VALUE!</v>
      </c>
      <c r="I47" s="496" t="e">
        <v>#VALUE!</v>
      </c>
      <c r="J47" s="504"/>
    </row>
    <row r="48" spans="1:10" ht="25.5">
      <c r="A48" s="237" t="s">
        <v>562</v>
      </c>
      <c r="B48" s="468" t="s">
        <v>582</v>
      </c>
      <c r="C48" s="467" t="s">
        <v>579</v>
      </c>
      <c r="D48" s="3"/>
      <c r="E48" s="451">
        <v>6472.4220452499994</v>
      </c>
      <c r="F48" s="461">
        <v>7333.3386867999989</v>
      </c>
      <c r="G48" s="462"/>
      <c r="H48" s="495">
        <v>7726.8064542999991</v>
      </c>
      <c r="I48" s="496">
        <v>8759.9064241600026</v>
      </c>
      <c r="J48" s="504"/>
    </row>
    <row r="49" spans="1:11" ht="25.5">
      <c r="A49" s="237" t="s">
        <v>560</v>
      </c>
      <c r="B49" s="468" t="s">
        <v>583</v>
      </c>
      <c r="C49" s="467" t="s">
        <v>579</v>
      </c>
      <c r="D49" s="3"/>
      <c r="E49" s="451">
        <v>5789.1346342399993</v>
      </c>
      <c r="F49" s="461">
        <v>6528.4089996799985</v>
      </c>
      <c r="G49" s="462"/>
      <c r="H49" s="495">
        <v>6906.8615610879988</v>
      </c>
      <c r="I49" s="496">
        <v>7793.9907996159982</v>
      </c>
      <c r="J49" s="504"/>
    </row>
    <row r="50" spans="1:11" ht="25.5">
      <c r="A50" s="237" t="s">
        <v>561</v>
      </c>
      <c r="B50" s="468" t="s">
        <v>584</v>
      </c>
      <c r="C50" s="467" t="s">
        <v>579</v>
      </c>
      <c r="D50" s="3"/>
      <c r="E50" s="451">
        <v>3653.8003040499998</v>
      </c>
      <c r="F50" s="461">
        <v>4073.4491048100003</v>
      </c>
      <c r="G50" s="462"/>
      <c r="H50" s="495">
        <v>4344.4603648599987</v>
      </c>
      <c r="I50" s="496">
        <v>4848.0389257719999</v>
      </c>
      <c r="J50" s="504"/>
    </row>
    <row r="51" spans="1:11" ht="60">
      <c r="A51" s="440" t="s">
        <v>541</v>
      </c>
      <c r="B51" s="439" t="s">
        <v>74</v>
      </c>
      <c r="C51" s="450" t="s">
        <v>585</v>
      </c>
      <c r="D51" s="3"/>
      <c r="E51" s="451">
        <v>33.549999999999997</v>
      </c>
      <c r="F51" s="461">
        <v>35.08</v>
      </c>
      <c r="G51" s="462"/>
      <c r="H51" s="495">
        <v>35.443766400000001</v>
      </c>
      <c r="I51" s="496">
        <v>37.267249839999991</v>
      </c>
      <c r="J51" s="504"/>
    </row>
    <row r="52" spans="1:11" ht="30">
      <c r="A52" s="440" t="s">
        <v>542</v>
      </c>
      <c r="B52" s="439" t="s">
        <v>613</v>
      </c>
      <c r="C52" s="450" t="s">
        <v>585</v>
      </c>
      <c r="D52" s="3"/>
      <c r="E52" s="451">
        <v>34.58</v>
      </c>
      <c r="F52" s="461">
        <v>36.479999999999997</v>
      </c>
      <c r="G52" s="462"/>
      <c r="H52" s="495">
        <v>36.929783999999998</v>
      </c>
      <c r="I52" s="496">
        <v>39.195684</v>
      </c>
      <c r="J52" s="504"/>
    </row>
    <row r="53" spans="1:11" ht="30">
      <c r="A53" s="448" t="s">
        <v>543</v>
      </c>
      <c r="B53" s="439" t="s">
        <v>40</v>
      </c>
      <c r="C53" s="450" t="s">
        <v>592</v>
      </c>
      <c r="D53" s="3"/>
      <c r="E53" s="451">
        <v>0.5</v>
      </c>
      <c r="F53" s="461">
        <v>0.51</v>
      </c>
      <c r="G53" s="462"/>
      <c r="H53" s="469" t="s">
        <v>399</v>
      </c>
      <c r="I53" s="470" t="s">
        <v>399</v>
      </c>
      <c r="J53" s="507"/>
    </row>
    <row r="54" spans="1:11" ht="25.5">
      <c r="A54" s="440" t="s">
        <v>544</v>
      </c>
      <c r="B54" s="439" t="s">
        <v>63</v>
      </c>
      <c r="C54" s="440" t="s">
        <v>60</v>
      </c>
      <c r="D54" s="3"/>
      <c r="E54" s="451">
        <v>95.87</v>
      </c>
      <c r="F54" s="461">
        <v>102.14</v>
      </c>
      <c r="G54" s="473"/>
      <c r="H54" s="495">
        <v>103.07909500000001</v>
      </c>
      <c r="I54" s="496">
        <v>110.50854100000001</v>
      </c>
      <c r="J54" s="504"/>
    </row>
    <row r="55" spans="1:11" ht="45">
      <c r="A55" s="15" t="s">
        <v>565</v>
      </c>
      <c r="B55" s="439" t="s">
        <v>88</v>
      </c>
      <c r="C55" s="440" t="s">
        <v>281</v>
      </c>
      <c r="D55" s="3"/>
      <c r="E55" s="451">
        <v>104.05</v>
      </c>
      <c r="F55" s="461">
        <v>109.59</v>
      </c>
      <c r="G55" s="473"/>
      <c r="H55" s="495">
        <v>110.87759999999999</v>
      </c>
      <c r="I55" s="496">
        <v>117.51299999999999</v>
      </c>
      <c r="J55" s="504"/>
    </row>
    <row r="56" spans="1:11" ht="25.5">
      <c r="A56" s="474" t="s">
        <v>545</v>
      </c>
      <c r="B56" s="475" t="s">
        <v>93</v>
      </c>
      <c r="C56" s="440" t="s">
        <v>585</v>
      </c>
      <c r="D56" s="3"/>
      <c r="E56" s="451">
        <v>2.5</v>
      </c>
      <c r="F56" s="461">
        <v>2.69</v>
      </c>
      <c r="G56" s="473"/>
      <c r="H56" s="495">
        <v>2.7633800000000002</v>
      </c>
      <c r="I56" s="496">
        <v>2.9923800000000003</v>
      </c>
      <c r="J56" s="504"/>
    </row>
    <row r="57" spans="1:11" ht="25.5">
      <c r="A57" s="474" t="s">
        <v>563</v>
      </c>
      <c r="B57" s="475" t="s">
        <v>87</v>
      </c>
      <c r="C57" s="440" t="s">
        <v>281</v>
      </c>
      <c r="D57" s="3"/>
      <c r="E57" s="451">
        <v>0.49</v>
      </c>
      <c r="F57" s="461">
        <v>0.54</v>
      </c>
      <c r="G57" s="473"/>
      <c r="H57" s="495">
        <v>0.56603199999999998</v>
      </c>
      <c r="I57" s="496">
        <v>0.62494199999999989</v>
      </c>
      <c r="J57" s="504"/>
      <c r="K57" s="472"/>
    </row>
    <row r="58" spans="1:11" ht="38.25">
      <c r="A58" s="474" t="s">
        <v>564</v>
      </c>
      <c r="B58" s="475" t="s">
        <v>334</v>
      </c>
      <c r="C58" s="440" t="s">
        <v>424</v>
      </c>
      <c r="D58" s="3"/>
      <c r="E58" s="451">
        <v>415.58</v>
      </c>
      <c r="F58" s="461">
        <v>425.09</v>
      </c>
      <c r="G58" s="473"/>
      <c r="H58" s="495">
        <v>427.34567800000002</v>
      </c>
      <c r="I58" s="496">
        <v>438.748358</v>
      </c>
      <c r="J58" s="504"/>
    </row>
    <row r="59" spans="1:11" ht="25.5">
      <c r="A59" s="440" t="s">
        <v>633</v>
      </c>
      <c r="B59" s="439" t="s">
        <v>586</v>
      </c>
      <c r="C59" s="440" t="s">
        <v>60</v>
      </c>
      <c r="D59" s="3"/>
      <c r="E59" s="451">
        <v>3152.88</v>
      </c>
      <c r="F59" s="461">
        <v>3258.24</v>
      </c>
      <c r="G59" s="473"/>
      <c r="H59" s="495">
        <v>3930.2866458125181</v>
      </c>
      <c r="I59" s="496">
        <v>4076.276929704231</v>
      </c>
      <c r="J59" s="508"/>
    </row>
    <row r="60" spans="1:11" ht="30">
      <c r="A60" s="328" t="s">
        <v>556</v>
      </c>
      <c r="B60" s="431" t="s">
        <v>65</v>
      </c>
      <c r="C60" s="478" t="s">
        <v>84</v>
      </c>
      <c r="D60" s="3"/>
      <c r="E60" s="451">
        <v>75.36</v>
      </c>
      <c r="F60" s="461">
        <v>87.3</v>
      </c>
      <c r="G60" s="462"/>
      <c r="H60" s="476">
        <v>75.36</v>
      </c>
      <c r="I60" s="477">
        <v>75.36</v>
      </c>
      <c r="J60" s="324"/>
    </row>
    <row r="61" spans="1:11">
      <c r="A61" s="478" t="s">
        <v>547</v>
      </c>
      <c r="B61" s="431" t="s">
        <v>126</v>
      </c>
      <c r="C61" s="478" t="s">
        <v>84</v>
      </c>
      <c r="D61" s="3"/>
      <c r="E61" s="451">
        <v>31.63</v>
      </c>
      <c r="F61" s="461">
        <v>35.9</v>
      </c>
      <c r="G61" s="462"/>
      <c r="H61" s="476">
        <v>31.63</v>
      </c>
      <c r="I61" s="477">
        <v>31.63</v>
      </c>
      <c r="J61" s="324"/>
    </row>
    <row r="62" spans="1:11">
      <c r="A62" s="478" t="s">
        <v>548</v>
      </c>
      <c r="B62" s="431" t="s">
        <v>127</v>
      </c>
      <c r="C62" s="478" t="s">
        <v>84</v>
      </c>
      <c r="D62" s="3"/>
      <c r="E62" s="451">
        <v>43.62</v>
      </c>
      <c r="F62" s="461">
        <v>50.44</v>
      </c>
      <c r="G62" s="462"/>
      <c r="H62" s="476">
        <v>43.62</v>
      </c>
      <c r="I62" s="477">
        <v>43.62</v>
      </c>
      <c r="J62" s="324"/>
    </row>
    <row r="63" spans="1:11" ht="25.5">
      <c r="A63" s="479" t="s">
        <v>549</v>
      </c>
      <c r="B63" s="431" t="s">
        <v>117</v>
      </c>
      <c r="C63" s="478" t="s">
        <v>118</v>
      </c>
      <c r="D63" s="3"/>
      <c r="E63" s="480">
        <v>3.71</v>
      </c>
      <c r="F63" s="480">
        <v>3.71</v>
      </c>
      <c r="G63" s="473"/>
      <c r="H63" s="476">
        <v>3.71</v>
      </c>
      <c r="I63" s="477">
        <v>3.71</v>
      </c>
      <c r="J63" s="324"/>
    </row>
    <row r="64" spans="1:11">
      <c r="A64" s="478" t="s">
        <v>550</v>
      </c>
      <c r="B64" s="431" t="s">
        <v>119</v>
      </c>
      <c r="C64" s="478" t="s">
        <v>84</v>
      </c>
      <c r="D64" s="3"/>
      <c r="E64" s="451">
        <v>10.72</v>
      </c>
      <c r="F64" s="461">
        <v>11.65</v>
      </c>
      <c r="G64" s="462"/>
      <c r="H64" s="476">
        <v>10.72</v>
      </c>
      <c r="I64" s="477">
        <v>10.72</v>
      </c>
      <c r="J64" s="324"/>
    </row>
    <row r="65" spans="1:10" ht="30">
      <c r="A65" s="478" t="s">
        <v>551</v>
      </c>
      <c r="B65" s="431" t="s">
        <v>120</v>
      </c>
      <c r="C65" s="478" t="s">
        <v>84</v>
      </c>
      <c r="D65" s="3"/>
      <c r="E65" s="451">
        <v>25.44</v>
      </c>
      <c r="F65" s="461">
        <v>28.72</v>
      </c>
      <c r="G65" s="462"/>
      <c r="H65" s="476">
        <v>25.44</v>
      </c>
      <c r="I65" s="477">
        <v>25.44</v>
      </c>
      <c r="J65" s="324"/>
    </row>
    <row r="66" spans="1:10">
      <c r="A66" s="478" t="s">
        <v>552</v>
      </c>
      <c r="B66" s="431" t="s">
        <v>121</v>
      </c>
      <c r="C66" s="478" t="s">
        <v>84</v>
      </c>
      <c r="D66" s="3"/>
      <c r="E66" s="451">
        <v>23.56</v>
      </c>
      <c r="F66" s="461">
        <v>27.19</v>
      </c>
      <c r="G66" s="462"/>
      <c r="H66" s="476">
        <v>23.56</v>
      </c>
      <c r="I66" s="477">
        <v>23.56</v>
      </c>
      <c r="J66" s="324"/>
    </row>
    <row r="67" spans="1:10" ht="25.5">
      <c r="A67" s="479" t="s">
        <v>553</v>
      </c>
      <c r="B67" s="431" t="s">
        <v>115</v>
      </c>
      <c r="C67" s="478" t="s">
        <v>81</v>
      </c>
      <c r="D67" s="3"/>
      <c r="E67" s="480">
        <v>1.67</v>
      </c>
      <c r="F67" s="480">
        <v>1.67</v>
      </c>
      <c r="G67" s="473"/>
      <c r="H67" s="476">
        <v>1.67</v>
      </c>
      <c r="I67" s="477">
        <v>1.67</v>
      </c>
      <c r="J67" s="324"/>
    </row>
    <row r="68" spans="1:10" ht="30">
      <c r="A68" s="481" t="s">
        <v>554</v>
      </c>
      <c r="B68" s="431" t="s">
        <v>614</v>
      </c>
      <c r="C68" s="478" t="s">
        <v>615</v>
      </c>
      <c r="D68" s="3"/>
      <c r="E68" s="451">
        <v>2.29</v>
      </c>
      <c r="F68" s="461">
        <v>2.29</v>
      </c>
      <c r="G68" s="462"/>
      <c r="H68" s="476">
        <v>2.29</v>
      </c>
      <c r="I68" s="477">
        <v>2.29</v>
      </c>
      <c r="J68" s="324"/>
    </row>
    <row r="69" spans="1:10" ht="26.25" thickBot="1">
      <c r="A69" s="479" t="s">
        <v>555</v>
      </c>
      <c r="B69" s="431" t="s">
        <v>116</v>
      </c>
      <c r="C69" s="478" t="s">
        <v>84</v>
      </c>
      <c r="D69" s="3"/>
      <c r="E69" s="480">
        <v>48.03</v>
      </c>
      <c r="F69" s="480">
        <v>48.03</v>
      </c>
      <c r="G69" s="473"/>
      <c r="H69" s="482">
        <v>48.03</v>
      </c>
      <c r="I69" s="483">
        <v>48.03</v>
      </c>
      <c r="J69" s="324"/>
    </row>
    <row r="70" spans="1:10" ht="21.95" customHeight="1" thickTop="1"/>
  </sheetData>
  <pageMargins left="0.511811024" right="0.511811024" top="0.78740157499999996" bottom="0.78740157499999996" header="0.31496062000000002" footer="0.31496062000000002"/>
  <legacyDrawing r:id="rId1"/>
</worksheet>
</file>

<file path=xl/worksheets/sheet23.xml><?xml version="1.0" encoding="utf-8"?>
<worksheet xmlns="http://schemas.openxmlformats.org/spreadsheetml/2006/main" xmlns:r="http://schemas.openxmlformats.org/officeDocument/2006/relationships">
  <dimension ref="A1:H66"/>
  <sheetViews>
    <sheetView topLeftCell="A24" workbookViewId="0">
      <selection activeCell="B105" sqref="B105"/>
    </sheetView>
  </sheetViews>
  <sheetFormatPr defaultRowHeight="15"/>
  <cols>
    <col min="1" max="1" width="16.7109375" style="416" bestFit="1" customWidth="1"/>
    <col min="2" max="2" width="66.42578125" customWidth="1"/>
    <col min="3" max="3" width="11.7109375" customWidth="1"/>
    <col min="4" max="4" width="20.140625" customWidth="1"/>
  </cols>
  <sheetData>
    <row r="1" spans="1:8">
      <c r="B1" s="11" t="s">
        <v>567</v>
      </c>
    </row>
    <row r="2" spans="1:8" ht="15.75" thickBot="1">
      <c r="B2" s="11" t="s">
        <v>568</v>
      </c>
    </row>
    <row r="3" spans="1:8" ht="15.75" thickTop="1">
      <c r="B3" s="11"/>
      <c r="D3" s="420" t="s">
        <v>576</v>
      </c>
      <c r="H3" s="421" t="s">
        <v>571</v>
      </c>
    </row>
    <row r="4" spans="1:8" ht="50.25" customHeight="1">
      <c r="A4" s="422" t="s">
        <v>47</v>
      </c>
      <c r="B4" s="423" t="s">
        <v>46</v>
      </c>
      <c r="C4" s="424" t="s">
        <v>6</v>
      </c>
      <c r="D4" s="429" t="s">
        <v>626</v>
      </c>
      <c r="H4" s="421" t="s">
        <v>570</v>
      </c>
    </row>
    <row r="5" spans="1:8" ht="30" hidden="1">
      <c r="A5" s="430">
        <v>4729</v>
      </c>
      <c r="B5" s="431" t="s">
        <v>49</v>
      </c>
      <c r="C5" s="432" t="s">
        <v>61</v>
      </c>
      <c r="D5" s="494"/>
      <c r="H5" s="421" t="s">
        <v>576</v>
      </c>
    </row>
    <row r="6" spans="1:8" ht="34.5" customHeight="1">
      <c r="A6" s="349" t="s">
        <v>373</v>
      </c>
      <c r="B6" s="439" t="s">
        <v>45</v>
      </c>
      <c r="C6" s="440" t="s">
        <v>577</v>
      </c>
      <c r="D6" s="496">
        <v>0.63482899999999998</v>
      </c>
    </row>
    <row r="7" spans="1:8" ht="30">
      <c r="A7" s="349" t="s">
        <v>388</v>
      </c>
      <c r="B7" s="439" t="s">
        <v>588</v>
      </c>
      <c r="C7" s="440" t="s">
        <v>281</v>
      </c>
      <c r="D7" s="498">
        <v>2.0036360000000002</v>
      </c>
    </row>
    <row r="8" spans="1:8" ht="30">
      <c r="A8" s="349" t="s">
        <v>657</v>
      </c>
      <c r="B8" s="439" t="s">
        <v>589</v>
      </c>
      <c r="C8" s="440" t="s">
        <v>281</v>
      </c>
      <c r="D8" s="498">
        <v>0.84450599999999998</v>
      </c>
    </row>
    <row r="9" spans="1:8" ht="30">
      <c r="A9" s="349" t="s">
        <v>375</v>
      </c>
      <c r="B9" s="439" t="s">
        <v>590</v>
      </c>
      <c r="C9" s="440" t="s">
        <v>424</v>
      </c>
      <c r="D9" s="496">
        <v>2.6738200000000001</v>
      </c>
    </row>
    <row r="10" spans="1:8" ht="45">
      <c r="A10" s="349" t="s">
        <v>376</v>
      </c>
      <c r="B10" s="439" t="s">
        <v>591</v>
      </c>
      <c r="C10" s="440" t="s">
        <v>592</v>
      </c>
      <c r="D10" s="496">
        <v>1.945317</v>
      </c>
    </row>
    <row r="11" spans="1:8" ht="30">
      <c r="A11" s="349" t="s">
        <v>377</v>
      </c>
      <c r="B11" s="439" t="s">
        <v>593</v>
      </c>
      <c r="C11" s="440" t="s">
        <v>594</v>
      </c>
      <c r="D11" s="496">
        <v>0.98367532800000002</v>
      </c>
    </row>
    <row r="12" spans="1:8" ht="30">
      <c r="A12" s="349" t="s">
        <v>378</v>
      </c>
      <c r="B12" s="439" t="s">
        <v>595</v>
      </c>
      <c r="C12" s="440" t="s">
        <v>592</v>
      </c>
      <c r="D12" s="496">
        <v>0.74341120000000005</v>
      </c>
    </row>
    <row r="13" spans="1:8" ht="45">
      <c r="A13" s="349" t="s">
        <v>365</v>
      </c>
      <c r="B13" s="439" t="s">
        <v>596</v>
      </c>
      <c r="C13" s="440" t="s">
        <v>424</v>
      </c>
      <c r="D13" s="496">
        <v>149.66096400000001</v>
      </c>
    </row>
    <row r="14" spans="1:8" ht="30">
      <c r="A14" s="440" t="s">
        <v>379</v>
      </c>
      <c r="B14" s="439" t="s">
        <v>68</v>
      </c>
      <c r="C14" s="440" t="s">
        <v>281</v>
      </c>
      <c r="D14" s="496">
        <v>11.162874</v>
      </c>
    </row>
    <row r="15" spans="1:8" ht="30">
      <c r="A15" s="328" t="s">
        <v>369</v>
      </c>
      <c r="B15" s="439" t="s">
        <v>597</v>
      </c>
      <c r="C15" s="448" t="s">
        <v>281</v>
      </c>
      <c r="D15" s="496">
        <v>1.0825921982538851</v>
      </c>
    </row>
    <row r="16" spans="1:8" ht="45">
      <c r="A16" s="328" t="s">
        <v>368</v>
      </c>
      <c r="B16" s="439" t="s">
        <v>598</v>
      </c>
      <c r="C16" s="448" t="s">
        <v>281</v>
      </c>
      <c r="D16" s="496">
        <v>3.6202469879518073</v>
      </c>
    </row>
    <row r="17" spans="1:4" ht="30" customHeight="1">
      <c r="A17" s="210" t="s">
        <v>363</v>
      </c>
      <c r="B17" s="439" t="s">
        <v>599</v>
      </c>
      <c r="C17" s="448" t="s">
        <v>577</v>
      </c>
      <c r="D17" s="496">
        <v>143.63679198072288</v>
      </c>
    </row>
    <row r="18" spans="1:4" ht="30">
      <c r="A18" s="328" t="s">
        <v>380</v>
      </c>
      <c r="B18" s="439" t="s">
        <v>600</v>
      </c>
      <c r="C18" s="450" t="s">
        <v>577</v>
      </c>
      <c r="D18" s="496">
        <v>151.0098301972771</v>
      </c>
    </row>
    <row r="19" spans="1:4" ht="30">
      <c r="A19" s="349" t="s">
        <v>366</v>
      </c>
      <c r="B19" s="439" t="s">
        <v>601</v>
      </c>
      <c r="C19" s="450" t="s">
        <v>577</v>
      </c>
      <c r="D19" s="496">
        <v>116.38530605927711</v>
      </c>
    </row>
    <row r="20" spans="1:4" ht="25.5">
      <c r="A20" s="349" t="s">
        <v>381</v>
      </c>
      <c r="B20" s="439" t="s">
        <v>32</v>
      </c>
      <c r="C20" s="450" t="s">
        <v>424</v>
      </c>
      <c r="D20" s="496">
        <v>22.098993659567547</v>
      </c>
    </row>
    <row r="21" spans="1:4" ht="25.5">
      <c r="A21" s="210" t="s">
        <v>382</v>
      </c>
      <c r="B21" s="439" t="s">
        <v>162</v>
      </c>
      <c r="C21" s="450" t="s">
        <v>424</v>
      </c>
      <c r="D21" s="496">
        <v>43.56725238565317</v>
      </c>
    </row>
    <row r="22" spans="1:4" ht="30">
      <c r="A22" s="349" t="s">
        <v>364</v>
      </c>
      <c r="B22" s="439" t="s">
        <v>15</v>
      </c>
      <c r="C22" s="450" t="s">
        <v>424</v>
      </c>
      <c r="D22" s="496">
        <v>57.891760822956137</v>
      </c>
    </row>
    <row r="23" spans="1:4" ht="25.5">
      <c r="A23" s="349" t="s">
        <v>383</v>
      </c>
      <c r="B23" s="439" t="s">
        <v>30</v>
      </c>
      <c r="C23" s="450" t="s">
        <v>424</v>
      </c>
      <c r="D23" s="496">
        <v>26.766430217322551</v>
      </c>
    </row>
    <row r="24" spans="1:4" ht="30">
      <c r="A24" s="328" t="s">
        <v>384</v>
      </c>
      <c r="B24" s="439" t="s">
        <v>602</v>
      </c>
      <c r="C24" s="450" t="s">
        <v>585</v>
      </c>
      <c r="D24" s="496">
        <v>2.3637738666666666</v>
      </c>
    </row>
    <row r="25" spans="1:4" ht="25.5">
      <c r="A25" s="328" t="s">
        <v>367</v>
      </c>
      <c r="B25" s="439" t="s">
        <v>603</v>
      </c>
      <c r="C25" s="450" t="s">
        <v>281</v>
      </c>
      <c r="D25" s="496">
        <v>0.8742660888888889</v>
      </c>
    </row>
    <row r="26" spans="1:4" ht="30">
      <c r="A26" s="539" t="s">
        <v>385</v>
      </c>
      <c r="B26" s="439" t="s">
        <v>604</v>
      </c>
      <c r="C26" s="450" t="s">
        <v>424</v>
      </c>
      <c r="D26" s="496">
        <v>253.0433549</v>
      </c>
    </row>
    <row r="27" spans="1:4" ht="30">
      <c r="A27" s="328" t="s">
        <v>386</v>
      </c>
      <c r="B27" s="439" t="s">
        <v>605</v>
      </c>
      <c r="C27" s="450" t="s">
        <v>424</v>
      </c>
      <c r="D27" s="496">
        <v>319.92352061428568</v>
      </c>
    </row>
    <row r="28" spans="1:4" ht="30">
      <c r="A28" s="328" t="s">
        <v>387</v>
      </c>
      <c r="B28" s="439" t="s">
        <v>606</v>
      </c>
      <c r="C28" s="450" t="s">
        <v>577</v>
      </c>
      <c r="D28" s="496">
        <v>95.003436999999991</v>
      </c>
    </row>
    <row r="29" spans="1:4" ht="30">
      <c r="A29" s="328" t="s">
        <v>370</v>
      </c>
      <c r="B29" s="439" t="s">
        <v>607</v>
      </c>
      <c r="C29" s="450" t="s">
        <v>281</v>
      </c>
      <c r="D29" s="496">
        <v>1.0279499999999999</v>
      </c>
    </row>
    <row r="30" spans="1:4" ht="30">
      <c r="A30" s="328" t="s">
        <v>371</v>
      </c>
      <c r="B30" s="439" t="s">
        <v>608</v>
      </c>
      <c r="C30" s="450" t="s">
        <v>281</v>
      </c>
      <c r="D30" s="496">
        <v>0.84922800000000009</v>
      </c>
    </row>
    <row r="31" spans="1:4" ht="51">
      <c r="A31" s="328" t="s">
        <v>372</v>
      </c>
      <c r="B31" s="439" t="s">
        <v>609</v>
      </c>
      <c r="C31" s="450" t="s">
        <v>281</v>
      </c>
      <c r="D31" s="496">
        <v>103.87266916979999</v>
      </c>
    </row>
    <row r="32" spans="1:4" ht="30">
      <c r="A32" s="453" t="s">
        <v>388</v>
      </c>
      <c r="B32" s="454" t="s">
        <v>244</v>
      </c>
      <c r="C32" s="455" t="s">
        <v>281</v>
      </c>
      <c r="D32" s="500"/>
    </row>
    <row r="33" spans="1:5" ht="60">
      <c r="A33" s="440" t="s">
        <v>389</v>
      </c>
      <c r="B33" s="439" t="s">
        <v>279</v>
      </c>
      <c r="C33" s="450" t="s">
        <v>424</v>
      </c>
      <c r="D33" s="496">
        <v>8.3441399999999994</v>
      </c>
    </row>
    <row r="34" spans="1:5" ht="60">
      <c r="A34" s="328" t="s">
        <v>390</v>
      </c>
      <c r="B34" s="439" t="s">
        <v>610</v>
      </c>
      <c r="C34" s="450" t="s">
        <v>611</v>
      </c>
      <c r="D34" s="496">
        <v>1804.8770218019999</v>
      </c>
    </row>
    <row r="35" spans="1:5">
      <c r="A35" s="440" t="s">
        <v>391</v>
      </c>
      <c r="B35" s="439" t="s">
        <v>112</v>
      </c>
      <c r="C35" s="450" t="s">
        <v>281</v>
      </c>
      <c r="D35" s="496">
        <v>10.1966</v>
      </c>
    </row>
    <row r="36" spans="1:5" ht="30">
      <c r="A36" s="440" t="s">
        <v>392</v>
      </c>
      <c r="B36" s="439" t="s">
        <v>113</v>
      </c>
      <c r="C36" s="450" t="s">
        <v>281</v>
      </c>
      <c r="D36" s="496">
        <v>36.747199999999999</v>
      </c>
    </row>
    <row r="37" spans="1:5">
      <c r="A37" s="463" t="s">
        <v>393</v>
      </c>
      <c r="B37" s="464" t="s">
        <v>80</v>
      </c>
      <c r="C37" s="465" t="s">
        <v>84</v>
      </c>
      <c r="D37" s="496">
        <v>21.06</v>
      </c>
    </row>
    <row r="38" spans="1:5" ht="45">
      <c r="A38" s="448" t="s">
        <v>394</v>
      </c>
      <c r="B38" s="439" t="s">
        <v>69</v>
      </c>
      <c r="C38" s="450" t="s">
        <v>281</v>
      </c>
      <c r="D38" s="496">
        <v>13.370000000000001</v>
      </c>
    </row>
    <row r="39" spans="1:5" ht="30">
      <c r="A39" s="238" t="s">
        <v>413</v>
      </c>
      <c r="B39" s="466" t="s">
        <v>65</v>
      </c>
      <c r="C39" s="467" t="s">
        <v>579</v>
      </c>
      <c r="D39" s="496">
        <v>30797.29</v>
      </c>
    </row>
    <row r="40" spans="1:5">
      <c r="A40" s="237" t="s">
        <v>414</v>
      </c>
      <c r="B40" s="466" t="s">
        <v>124</v>
      </c>
      <c r="C40" s="467" t="s">
        <v>579</v>
      </c>
      <c r="D40" s="504">
        <v>35008.889999999992</v>
      </c>
      <c r="E40" s="541"/>
    </row>
    <row r="41" spans="1:5" ht="30">
      <c r="A41" s="237" t="s">
        <v>415</v>
      </c>
      <c r="B41" s="466" t="s">
        <v>125</v>
      </c>
      <c r="C41" s="467" t="s">
        <v>579</v>
      </c>
      <c r="D41" s="504">
        <v>47737.289999999994</v>
      </c>
      <c r="E41" s="541"/>
    </row>
    <row r="42" spans="1:5" ht="27" customHeight="1">
      <c r="A42" s="237" t="s">
        <v>395</v>
      </c>
      <c r="B42" s="466" t="s">
        <v>67</v>
      </c>
      <c r="C42" s="467" t="s">
        <v>579</v>
      </c>
      <c r="D42" s="496">
        <v>6158.7199999999993</v>
      </c>
    </row>
    <row r="43" spans="1:5" ht="21.95" customHeight="1">
      <c r="A43" s="237" t="s">
        <v>658</v>
      </c>
      <c r="B43" s="466" t="s">
        <v>122</v>
      </c>
      <c r="C43" s="467" t="s">
        <v>579</v>
      </c>
      <c r="D43" s="496">
        <v>7083.78</v>
      </c>
    </row>
    <row r="44" spans="1:5">
      <c r="A44" s="237" t="s">
        <v>659</v>
      </c>
      <c r="B44" s="466" t="s">
        <v>612</v>
      </c>
      <c r="C44" s="467" t="s">
        <v>579</v>
      </c>
      <c r="D44" s="496">
        <v>12307.880000000001</v>
      </c>
    </row>
    <row r="45" spans="1:5" ht="25.5">
      <c r="A45" s="237" t="s">
        <v>660</v>
      </c>
      <c r="B45" s="468" t="s">
        <v>578</v>
      </c>
      <c r="C45" s="467" t="s">
        <v>579</v>
      </c>
      <c r="D45" s="496">
        <v>3444.1137480000002</v>
      </c>
    </row>
    <row r="46" spans="1:5" ht="21.95" customHeight="1">
      <c r="A46" s="237" t="s">
        <v>661</v>
      </c>
      <c r="B46" s="468" t="s">
        <v>580</v>
      </c>
      <c r="C46" s="467" t="s">
        <v>579</v>
      </c>
      <c r="D46" s="496">
        <v>4917.9219359999997</v>
      </c>
    </row>
    <row r="47" spans="1:5" ht="21.95" customHeight="1">
      <c r="A47" s="237" t="s">
        <v>662</v>
      </c>
      <c r="B47" s="468" t="s">
        <v>581</v>
      </c>
      <c r="C47" s="467" t="s">
        <v>579</v>
      </c>
      <c r="D47" s="496">
        <v>5080.9699199999995</v>
      </c>
    </row>
    <row r="48" spans="1:5" ht="25.5">
      <c r="A48" s="237" t="s">
        <v>418</v>
      </c>
      <c r="B48" s="468" t="s">
        <v>582</v>
      </c>
      <c r="C48" s="467" t="s">
        <v>579</v>
      </c>
      <c r="D48" s="496">
        <v>14466.177373600001</v>
      </c>
    </row>
    <row r="49" spans="1:7" ht="25.5">
      <c r="A49" s="237" t="s">
        <v>416</v>
      </c>
      <c r="B49" s="468" t="s">
        <v>583</v>
      </c>
      <c r="C49" s="467" t="s">
        <v>579</v>
      </c>
      <c r="D49" s="496">
        <v>12856.317999360001</v>
      </c>
    </row>
    <row r="50" spans="1:7" ht="25.5">
      <c r="A50" s="237" t="s">
        <v>417</v>
      </c>
      <c r="B50" s="468" t="s">
        <v>584</v>
      </c>
      <c r="C50" s="467" t="s">
        <v>579</v>
      </c>
      <c r="D50" s="496">
        <v>7946.3982096199998</v>
      </c>
    </row>
    <row r="51" spans="1:7" ht="60">
      <c r="A51" s="440" t="s">
        <v>396</v>
      </c>
      <c r="B51" s="439" t="s">
        <v>74</v>
      </c>
      <c r="C51" s="450" t="s">
        <v>585</v>
      </c>
      <c r="D51" s="496">
        <v>45.952461999999997</v>
      </c>
    </row>
    <row r="52" spans="1:7" ht="30">
      <c r="A52" s="440" t="s">
        <v>397</v>
      </c>
      <c r="B52" s="439" t="s">
        <v>613</v>
      </c>
      <c r="C52" s="450" t="s">
        <v>585</v>
      </c>
      <c r="D52" s="496">
        <v>49.988340000000008</v>
      </c>
    </row>
    <row r="53" spans="1:7" ht="30">
      <c r="A53" s="328" t="s">
        <v>398</v>
      </c>
      <c r="B53" s="439" t="s">
        <v>40</v>
      </c>
      <c r="C53" s="450" t="s">
        <v>592</v>
      </c>
      <c r="D53" s="470" t="s">
        <v>399</v>
      </c>
      <c r="E53" s="471"/>
      <c r="F53" s="472"/>
      <c r="G53" s="472"/>
    </row>
    <row r="54" spans="1:7" ht="21.95" customHeight="1">
      <c r="A54" s="440" t="s">
        <v>400</v>
      </c>
      <c r="B54" s="439" t="s">
        <v>63</v>
      </c>
      <c r="C54" s="440" t="s">
        <v>60</v>
      </c>
      <c r="D54" s="496">
        <v>143.988349</v>
      </c>
    </row>
    <row r="55" spans="1:7" ht="45">
      <c r="A55" s="328" t="s">
        <v>421</v>
      </c>
      <c r="B55" s="439" t="s">
        <v>88</v>
      </c>
      <c r="C55" s="440" t="s">
        <v>281</v>
      </c>
      <c r="D55" s="496">
        <v>149.1978</v>
      </c>
    </row>
    <row r="56" spans="1:7" ht="21.95" customHeight="1">
      <c r="A56" s="474" t="s">
        <v>401</v>
      </c>
      <c r="B56" s="475" t="s">
        <v>93</v>
      </c>
      <c r="C56" s="440" t="s">
        <v>585</v>
      </c>
      <c r="D56" s="496">
        <v>4.0759800000000004</v>
      </c>
    </row>
    <row r="57" spans="1:7" ht="25.5">
      <c r="A57" s="474" t="s">
        <v>419</v>
      </c>
      <c r="B57" s="475" t="s">
        <v>87</v>
      </c>
      <c r="C57" s="440" t="s">
        <v>281</v>
      </c>
      <c r="D57" s="496">
        <v>0.90542999999999996</v>
      </c>
    </row>
    <row r="58" spans="1:7" ht="38.25">
      <c r="A58" s="474" t="s">
        <v>420</v>
      </c>
      <c r="B58" s="475" t="s">
        <v>334</v>
      </c>
      <c r="C58" s="440" t="s">
        <v>424</v>
      </c>
      <c r="D58" s="496">
        <v>493.27511000000004</v>
      </c>
    </row>
    <row r="59" spans="1:7" ht="21.95" customHeight="1">
      <c r="A59" s="440" t="s">
        <v>663</v>
      </c>
      <c r="B59" s="439" t="s">
        <v>586</v>
      </c>
      <c r="C59" s="440" t="s">
        <v>60</v>
      </c>
      <c r="D59" s="496">
        <v>4773.2770287274352</v>
      </c>
      <c r="E59" s="421" t="s">
        <v>587</v>
      </c>
    </row>
    <row r="60" spans="1:7" ht="30">
      <c r="A60" s="478" t="s">
        <v>412</v>
      </c>
      <c r="B60" s="431" t="s">
        <v>65</v>
      </c>
      <c r="C60" s="478" t="s">
        <v>84</v>
      </c>
      <c r="D60" s="477">
        <v>75.36</v>
      </c>
    </row>
    <row r="61" spans="1:7">
      <c r="A61" s="478" t="s">
        <v>403</v>
      </c>
      <c r="B61" s="431" t="s">
        <v>126</v>
      </c>
      <c r="C61" s="478" t="s">
        <v>84</v>
      </c>
      <c r="D61" s="477">
        <v>31.63</v>
      </c>
    </row>
    <row r="62" spans="1:7">
      <c r="A62" s="478" t="s">
        <v>404</v>
      </c>
      <c r="B62" s="431" t="s">
        <v>127</v>
      </c>
      <c r="C62" s="478" t="s">
        <v>84</v>
      </c>
      <c r="D62" s="477">
        <v>43.62</v>
      </c>
    </row>
    <row r="63" spans="1:7">
      <c r="A63" s="328" t="s">
        <v>406</v>
      </c>
      <c r="B63" s="431" t="s">
        <v>119</v>
      </c>
      <c r="C63" s="478" t="s">
        <v>84</v>
      </c>
      <c r="D63" s="477">
        <v>10.72</v>
      </c>
    </row>
    <row r="64" spans="1:7" ht="30">
      <c r="A64" s="328" t="s">
        <v>407</v>
      </c>
      <c r="B64" s="431" t="s">
        <v>120</v>
      </c>
      <c r="C64" s="478" t="s">
        <v>84</v>
      </c>
      <c r="D64" s="477">
        <v>25.44</v>
      </c>
    </row>
    <row r="65" spans="1:4">
      <c r="A65" s="328" t="s">
        <v>408</v>
      </c>
      <c r="B65" s="431" t="s">
        <v>121</v>
      </c>
      <c r="C65" s="478" t="s">
        <v>84</v>
      </c>
      <c r="D65" s="477">
        <v>23.56</v>
      </c>
    </row>
    <row r="66" spans="1:4" ht="30">
      <c r="A66" s="328" t="s">
        <v>410</v>
      </c>
      <c r="B66" s="431" t="s">
        <v>614</v>
      </c>
      <c r="C66" s="478" t="s">
        <v>615</v>
      </c>
      <c r="D66" s="477">
        <v>2.29</v>
      </c>
    </row>
  </sheetData>
  <pageMargins left="0.511811024" right="0.511811024" top="0.78740157499999996" bottom="0.78740157499999996" header="0.31496062000000002" footer="0.31496062000000002"/>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23</vt:i4>
      </vt:variant>
      <vt:variant>
        <vt:lpstr>Intervalos nomeados</vt:lpstr>
      </vt:variant>
      <vt:variant>
        <vt:i4>28</vt:i4>
      </vt:variant>
    </vt:vector>
  </HeadingPairs>
  <TitlesOfParts>
    <vt:vector size="51" baseType="lpstr">
      <vt:lpstr>Planilha3</vt:lpstr>
      <vt:lpstr>capa</vt:lpstr>
      <vt:lpstr>ESTIMATIVA DE PREÇOS</vt:lpstr>
      <vt:lpstr>RESUMO DAS ATIVIDADES</vt:lpstr>
      <vt:lpstr>CAPA MEMÓRIA</vt:lpstr>
      <vt:lpstr>CCU - ADM LOCAL</vt:lpstr>
      <vt:lpstr>QUANTIDADE SGPU</vt:lpstr>
      <vt:lpstr>ÁREAS - SGPU</vt:lpstr>
      <vt:lpstr>RESUMO DAS ATIVIDADES - NORMAL</vt:lpstr>
      <vt:lpstr>RESUMO DAS ATIVIDADES - DOMINGO</vt:lpstr>
      <vt:lpstr>RESUMO DAS ATIVIDADES - SÁBADO</vt:lpstr>
      <vt:lpstr>RESUMO DAS ATIVIDADES - NOTURNO</vt:lpstr>
      <vt:lpstr>PROJETO</vt:lpstr>
      <vt:lpstr>Avaliação Preliminar</vt:lpstr>
      <vt:lpstr>Resumo R$ m2 (2)</vt:lpstr>
      <vt:lpstr>Tab Ref (2)</vt:lpstr>
      <vt:lpstr>EXPECIAIS</vt:lpstr>
      <vt:lpstr>Domingo</vt:lpstr>
      <vt:lpstr>sábado</vt:lpstr>
      <vt:lpstr>NOTURNO</vt:lpstr>
      <vt:lpstr>Plan5 - sábado</vt:lpstr>
      <vt:lpstr>PLAN NOTURNO</vt:lpstr>
      <vt:lpstr>PLAN DOMINGO</vt:lpstr>
      <vt:lpstr>'ÁREAS - SGPU'!Area_de_impressao</vt:lpstr>
      <vt:lpstr>capa!Area_de_impressao</vt:lpstr>
      <vt:lpstr>'CCU - ADM LOCAL'!Area_de_impressao</vt:lpstr>
      <vt:lpstr>Domingo!Area_de_impressao</vt:lpstr>
      <vt:lpstr>'ESTIMATIVA DE PREÇOS'!Area_de_impressao</vt:lpstr>
      <vt:lpstr>EXPECIAIS!Area_de_impressao</vt:lpstr>
      <vt:lpstr>NOTURNO!Area_de_impressao</vt:lpstr>
      <vt:lpstr>PROJETO!Area_de_impressao</vt:lpstr>
      <vt:lpstr>'QUANTIDADE SGPU'!Area_de_impressao</vt:lpstr>
      <vt:lpstr>'RESUMO DAS ATIVIDADES'!Area_de_impressao</vt:lpstr>
      <vt:lpstr>'RESUMO DAS ATIVIDADES - DOMINGO'!Area_de_impressao</vt:lpstr>
      <vt:lpstr>'RESUMO DAS ATIVIDADES - NORMAL'!Area_de_impressao</vt:lpstr>
      <vt:lpstr>'RESUMO DAS ATIVIDADES - NOTURNO'!Area_de_impressao</vt:lpstr>
      <vt:lpstr>'RESUMO DAS ATIVIDADES - SÁBADO'!Area_de_impressao</vt:lpstr>
      <vt:lpstr>'Resumo R$ m2 (2)'!Area_de_impressao</vt:lpstr>
      <vt:lpstr>sábado!Area_de_impressao</vt:lpstr>
      <vt:lpstr>'Tab Ref (2)'!Area_de_impressao</vt:lpstr>
      <vt:lpstr>'ÁREAS - SGPU'!Titulos_de_impressao</vt:lpstr>
      <vt:lpstr>'CCU - ADM LOCAL'!Titulos_de_impressao</vt:lpstr>
      <vt:lpstr>'ESTIMATIVA DE PREÇOS'!Titulos_de_impressao</vt:lpstr>
      <vt:lpstr>PROJETO!Titulos_de_impressao</vt:lpstr>
      <vt:lpstr>'QUANTIDADE SGPU'!Titulos_de_impressao</vt:lpstr>
      <vt:lpstr>'RESUMO DAS ATIVIDADES'!Titulos_de_impressao</vt:lpstr>
      <vt:lpstr>'RESUMO DAS ATIVIDADES - DOMINGO'!Titulos_de_impressao</vt:lpstr>
      <vt:lpstr>'RESUMO DAS ATIVIDADES - NORMAL'!Titulos_de_impressao</vt:lpstr>
      <vt:lpstr>'RESUMO DAS ATIVIDADES - NOTURNO'!Titulos_de_impressao</vt:lpstr>
      <vt:lpstr>'RESUMO DAS ATIVIDADES - SÁBADO'!Titulos_de_impressao</vt:lpstr>
      <vt:lpstr>'Resumo R$ m2 (2)'!Titulos_de_impressao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rodrigo.cazzola</dc:creator>
  <cp:lastModifiedBy>fabio.marques</cp:lastModifiedBy>
  <cp:lastPrinted>2021-07-22T13:06:28Z</cp:lastPrinted>
  <dcterms:created xsi:type="dcterms:W3CDTF">2020-02-07T20:30:29Z</dcterms:created>
  <dcterms:modified xsi:type="dcterms:W3CDTF">2021-08-17T14:23:48Z</dcterms:modified>
</cp:coreProperties>
</file>